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7. JUL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Z245" i="1"/>
  <c r="AD241" i="1"/>
  <c r="AD246" i="1" s="1"/>
  <c r="AB234" i="1"/>
  <c r="AA234" i="1"/>
  <c r="J230" i="1"/>
  <c r="AB224" i="1"/>
  <c r="AA224" i="1"/>
  <c r="T223" i="1"/>
  <c r="T225" i="1" s="1"/>
  <c r="P223" i="1"/>
  <c r="P225" i="1" s="1"/>
  <c r="D223" i="1"/>
  <c r="D225" i="1" s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X220" i="1"/>
  <c r="X223" i="1" s="1"/>
  <c r="X225" i="1" s="1"/>
  <c r="W220" i="1"/>
  <c r="W223" i="1" s="1"/>
  <c r="W225" i="1" s="1"/>
  <c r="V220" i="1"/>
  <c r="V223" i="1" s="1"/>
  <c r="V225" i="1" s="1"/>
  <c r="U220" i="1"/>
  <c r="T220" i="1"/>
  <c r="S220" i="1"/>
  <c r="S223" i="1" s="1"/>
  <c r="S225" i="1" s="1"/>
  <c r="R220" i="1"/>
  <c r="R223" i="1" s="1"/>
  <c r="R225" i="1" s="1"/>
  <c r="Q220" i="1"/>
  <c r="P220" i="1"/>
  <c r="O220" i="1"/>
  <c r="O223" i="1" s="1"/>
  <c r="O225" i="1" s="1"/>
  <c r="N220" i="1"/>
  <c r="N223" i="1" s="1"/>
  <c r="N225" i="1" s="1"/>
  <c r="M220" i="1"/>
  <c r="L220" i="1"/>
  <c r="L223" i="1" s="1"/>
  <c r="L225" i="1" s="1"/>
  <c r="K220" i="1"/>
  <c r="K223" i="1" s="1"/>
  <c r="K225" i="1" s="1"/>
  <c r="J220" i="1"/>
  <c r="J223" i="1" s="1"/>
  <c r="J225" i="1" s="1"/>
  <c r="I220" i="1"/>
  <c r="H220" i="1"/>
  <c r="H223" i="1" s="1"/>
  <c r="H225" i="1" s="1"/>
  <c r="G220" i="1"/>
  <c r="G223" i="1" s="1"/>
  <c r="G225" i="1" s="1"/>
  <c r="F220" i="1"/>
  <c r="F223" i="1" s="1"/>
  <c r="F225" i="1" s="1"/>
  <c r="E220" i="1"/>
  <c r="D220" i="1"/>
  <c r="C220" i="1"/>
  <c r="C223" i="1" s="1"/>
  <c r="C225" i="1" s="1"/>
  <c r="B220" i="1"/>
  <c r="AB220" i="1" s="1"/>
  <c r="AB219" i="1"/>
  <c r="AA219" i="1"/>
  <c r="AB214" i="1"/>
  <c r="AA214" i="1"/>
  <c r="H213" i="1"/>
  <c r="H215" i="1" s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2" i="1" s="1"/>
  <c r="AA211" i="1"/>
  <c r="Y210" i="1"/>
  <c r="Y213" i="1" s="1"/>
  <c r="Y215" i="1" s="1"/>
  <c r="X210" i="1"/>
  <c r="X213" i="1" s="1"/>
  <c r="X215" i="1" s="1"/>
  <c r="W210" i="1"/>
  <c r="W213" i="1" s="1"/>
  <c r="W215" i="1" s="1"/>
  <c r="V210" i="1"/>
  <c r="V213" i="1" s="1"/>
  <c r="V215" i="1" s="1"/>
  <c r="U210" i="1"/>
  <c r="U213" i="1" s="1"/>
  <c r="U215" i="1" s="1"/>
  <c r="T210" i="1"/>
  <c r="T213" i="1" s="1"/>
  <c r="T215" i="1" s="1"/>
  <c r="S210" i="1"/>
  <c r="S213" i="1" s="1"/>
  <c r="S215" i="1" s="1"/>
  <c r="R210" i="1"/>
  <c r="R213" i="1" s="1"/>
  <c r="R215" i="1" s="1"/>
  <c r="Q210" i="1"/>
  <c r="Q213" i="1" s="1"/>
  <c r="Q215" i="1" s="1"/>
  <c r="P210" i="1"/>
  <c r="P213" i="1" s="1"/>
  <c r="P215" i="1" s="1"/>
  <c r="O210" i="1"/>
  <c r="O213" i="1" s="1"/>
  <c r="O215" i="1" s="1"/>
  <c r="N210" i="1"/>
  <c r="N213" i="1" s="1"/>
  <c r="N215" i="1" s="1"/>
  <c r="M210" i="1"/>
  <c r="M213" i="1" s="1"/>
  <c r="M215" i="1" s="1"/>
  <c r="L210" i="1"/>
  <c r="L213" i="1" s="1"/>
  <c r="L215" i="1" s="1"/>
  <c r="K210" i="1"/>
  <c r="K213" i="1" s="1"/>
  <c r="K215" i="1" s="1"/>
  <c r="J210" i="1"/>
  <c r="J213" i="1" s="1"/>
  <c r="J215" i="1" s="1"/>
  <c r="I210" i="1"/>
  <c r="I213" i="1" s="1"/>
  <c r="I215" i="1" s="1"/>
  <c r="H210" i="1"/>
  <c r="G210" i="1"/>
  <c r="G213" i="1" s="1"/>
  <c r="G215" i="1" s="1"/>
  <c r="F210" i="1"/>
  <c r="F213" i="1" s="1"/>
  <c r="F215" i="1" s="1"/>
  <c r="E210" i="1"/>
  <c r="E213" i="1" s="1"/>
  <c r="E215" i="1" s="1"/>
  <c r="D210" i="1"/>
  <c r="D213" i="1" s="1"/>
  <c r="D215" i="1" s="1"/>
  <c r="C210" i="1"/>
  <c r="C213" i="1" s="1"/>
  <c r="C215" i="1" s="1"/>
  <c r="B210" i="1"/>
  <c r="AB210" i="1" s="1"/>
  <c r="AB209" i="1"/>
  <c r="AA209" i="1"/>
  <c r="L205" i="1"/>
  <c r="AB204" i="1"/>
  <c r="AA204" i="1"/>
  <c r="P203" i="1"/>
  <c r="P205" i="1" s="1"/>
  <c r="K203" i="1"/>
  <c r="K205" i="1" s="1"/>
  <c r="F203" i="1"/>
  <c r="F205" i="1" s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2" i="1" s="1"/>
  <c r="AA201" i="1"/>
  <c r="AB200" i="1"/>
  <c r="Y200" i="1"/>
  <c r="X200" i="1"/>
  <c r="X203" i="1" s="1"/>
  <c r="X205" i="1" s="1"/>
  <c r="W200" i="1"/>
  <c r="W203" i="1" s="1"/>
  <c r="W205" i="1" s="1"/>
  <c r="V200" i="1"/>
  <c r="V203" i="1" s="1"/>
  <c r="V205" i="1" s="1"/>
  <c r="U200" i="1"/>
  <c r="T200" i="1"/>
  <c r="T203" i="1" s="1"/>
  <c r="T205" i="1" s="1"/>
  <c r="S200" i="1"/>
  <c r="S203" i="1" s="1"/>
  <c r="S205" i="1" s="1"/>
  <c r="R200" i="1"/>
  <c r="R203" i="1" s="1"/>
  <c r="R205" i="1" s="1"/>
  <c r="Q200" i="1"/>
  <c r="P200" i="1"/>
  <c r="O200" i="1"/>
  <c r="O203" i="1" s="1"/>
  <c r="O205" i="1" s="1"/>
  <c r="N200" i="1"/>
  <c r="N203" i="1" s="1"/>
  <c r="N205" i="1" s="1"/>
  <c r="M200" i="1"/>
  <c r="L200" i="1"/>
  <c r="L203" i="1" s="1"/>
  <c r="K200" i="1"/>
  <c r="J200" i="1"/>
  <c r="J203" i="1" s="1"/>
  <c r="J205" i="1" s="1"/>
  <c r="I200" i="1"/>
  <c r="H200" i="1"/>
  <c r="H203" i="1" s="1"/>
  <c r="H205" i="1" s="1"/>
  <c r="G200" i="1"/>
  <c r="G203" i="1" s="1"/>
  <c r="G205" i="1" s="1"/>
  <c r="F200" i="1"/>
  <c r="E200" i="1"/>
  <c r="D200" i="1"/>
  <c r="D203" i="1" s="1"/>
  <c r="D205" i="1" s="1"/>
  <c r="C200" i="1"/>
  <c r="C203" i="1" s="1"/>
  <c r="C205" i="1" s="1"/>
  <c r="B200" i="1"/>
  <c r="AA200" i="1" s="1"/>
  <c r="AB199" i="1"/>
  <c r="AA199" i="1"/>
  <c r="AB194" i="1"/>
  <c r="AA194" i="1"/>
  <c r="P193" i="1"/>
  <c r="P195" i="1" s="1"/>
  <c r="L193" i="1"/>
  <c r="L195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AB190" i="1"/>
  <c r="Y190" i="1"/>
  <c r="X190" i="1"/>
  <c r="X193" i="1" s="1"/>
  <c r="X195" i="1" s="1"/>
  <c r="W190" i="1"/>
  <c r="W193" i="1" s="1"/>
  <c r="W195" i="1" s="1"/>
  <c r="V190" i="1"/>
  <c r="V193" i="1" s="1"/>
  <c r="V195" i="1" s="1"/>
  <c r="U190" i="1"/>
  <c r="T190" i="1"/>
  <c r="T193" i="1" s="1"/>
  <c r="T195" i="1" s="1"/>
  <c r="S190" i="1"/>
  <c r="S193" i="1" s="1"/>
  <c r="S195" i="1" s="1"/>
  <c r="R190" i="1"/>
  <c r="R193" i="1" s="1"/>
  <c r="R195" i="1" s="1"/>
  <c r="Q190" i="1"/>
  <c r="P190" i="1"/>
  <c r="O190" i="1"/>
  <c r="O193" i="1" s="1"/>
  <c r="O195" i="1" s="1"/>
  <c r="N190" i="1"/>
  <c r="N193" i="1" s="1"/>
  <c r="N195" i="1" s="1"/>
  <c r="M190" i="1"/>
  <c r="L190" i="1"/>
  <c r="K190" i="1"/>
  <c r="K193" i="1" s="1"/>
  <c r="K195" i="1" s="1"/>
  <c r="J190" i="1"/>
  <c r="J193" i="1" s="1"/>
  <c r="J195" i="1" s="1"/>
  <c r="I190" i="1"/>
  <c r="H190" i="1"/>
  <c r="H193" i="1" s="1"/>
  <c r="H195" i="1" s="1"/>
  <c r="G190" i="1"/>
  <c r="G193" i="1" s="1"/>
  <c r="G195" i="1" s="1"/>
  <c r="F190" i="1"/>
  <c r="F193" i="1" s="1"/>
  <c r="F195" i="1" s="1"/>
  <c r="E190" i="1"/>
  <c r="D190" i="1"/>
  <c r="D193" i="1" s="1"/>
  <c r="D195" i="1" s="1"/>
  <c r="C190" i="1"/>
  <c r="C193" i="1" s="1"/>
  <c r="C195" i="1" s="1"/>
  <c r="B190" i="1"/>
  <c r="B193" i="1" s="1"/>
  <c r="AB189" i="1"/>
  <c r="AA189" i="1"/>
  <c r="AB184" i="1"/>
  <c r="AA184" i="1"/>
  <c r="T183" i="1"/>
  <c r="T185" i="1" s="1"/>
  <c r="D183" i="1"/>
  <c r="D185" i="1" s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2" i="1" s="1"/>
  <c r="AA181" i="1"/>
  <c r="Y180" i="1"/>
  <c r="Y183" i="1" s="1"/>
  <c r="Y185" i="1" s="1"/>
  <c r="X180" i="1"/>
  <c r="X183" i="1" s="1"/>
  <c r="X185" i="1" s="1"/>
  <c r="W180" i="1"/>
  <c r="W183" i="1" s="1"/>
  <c r="W185" i="1" s="1"/>
  <c r="V180" i="1"/>
  <c r="V183" i="1" s="1"/>
  <c r="V185" i="1" s="1"/>
  <c r="U180" i="1"/>
  <c r="U183" i="1" s="1"/>
  <c r="U185" i="1" s="1"/>
  <c r="T180" i="1"/>
  <c r="S180" i="1"/>
  <c r="S183" i="1" s="1"/>
  <c r="S185" i="1" s="1"/>
  <c r="R180" i="1"/>
  <c r="R183" i="1" s="1"/>
  <c r="R185" i="1" s="1"/>
  <c r="Q180" i="1"/>
  <c r="Q183" i="1" s="1"/>
  <c r="Q185" i="1" s="1"/>
  <c r="P180" i="1"/>
  <c r="P183" i="1" s="1"/>
  <c r="P185" i="1" s="1"/>
  <c r="O180" i="1"/>
  <c r="O183" i="1" s="1"/>
  <c r="O185" i="1" s="1"/>
  <c r="N180" i="1"/>
  <c r="N183" i="1" s="1"/>
  <c r="N185" i="1" s="1"/>
  <c r="M180" i="1"/>
  <c r="M183" i="1" s="1"/>
  <c r="M185" i="1" s="1"/>
  <c r="L180" i="1"/>
  <c r="L183" i="1" s="1"/>
  <c r="L185" i="1" s="1"/>
  <c r="K180" i="1"/>
  <c r="K183" i="1" s="1"/>
  <c r="K185" i="1" s="1"/>
  <c r="J180" i="1"/>
  <c r="J183" i="1" s="1"/>
  <c r="J185" i="1" s="1"/>
  <c r="I180" i="1"/>
  <c r="I183" i="1" s="1"/>
  <c r="I185" i="1" s="1"/>
  <c r="H180" i="1"/>
  <c r="H183" i="1" s="1"/>
  <c r="H185" i="1" s="1"/>
  <c r="G180" i="1"/>
  <c r="G183" i="1" s="1"/>
  <c r="G185" i="1" s="1"/>
  <c r="F180" i="1"/>
  <c r="F183" i="1" s="1"/>
  <c r="F185" i="1" s="1"/>
  <c r="E180" i="1"/>
  <c r="E183" i="1" s="1"/>
  <c r="E185" i="1" s="1"/>
  <c r="D180" i="1"/>
  <c r="C180" i="1"/>
  <c r="C183" i="1" s="1"/>
  <c r="C185" i="1" s="1"/>
  <c r="B180" i="1"/>
  <c r="AB180" i="1" s="1"/>
  <c r="AB179" i="1"/>
  <c r="AA179" i="1"/>
  <c r="AB174" i="1"/>
  <c r="AA174" i="1"/>
  <c r="X173" i="1"/>
  <c r="X175" i="1" s="1"/>
  <c r="Y172" i="1"/>
  <c r="X172" i="1"/>
  <c r="W172" i="1"/>
  <c r="V172" i="1"/>
  <c r="U172" i="1"/>
  <c r="T172" i="1"/>
  <c r="S172" i="1"/>
  <c r="R172" i="1"/>
  <c r="Q172" i="1"/>
  <c r="P172" i="1"/>
  <c r="O172" i="1"/>
  <c r="O232" i="1" s="1"/>
  <c r="N172" i="1"/>
  <c r="M172" i="1"/>
  <c r="L172" i="1"/>
  <c r="K172" i="1"/>
  <c r="J172" i="1"/>
  <c r="I172" i="1"/>
  <c r="H172" i="1"/>
  <c r="G172" i="1"/>
  <c r="G232" i="1" s="1"/>
  <c r="F172" i="1"/>
  <c r="E172" i="1"/>
  <c r="D172" i="1"/>
  <c r="C172" i="1"/>
  <c r="B172" i="1"/>
  <c r="Y171" i="1"/>
  <c r="X171" i="1"/>
  <c r="X231" i="1" s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H231" i="1" s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H173" i="1" s="1"/>
  <c r="H175" i="1" s="1"/>
  <c r="G170" i="1"/>
  <c r="F170" i="1"/>
  <c r="E170" i="1"/>
  <c r="D170" i="1"/>
  <c r="C170" i="1"/>
  <c r="B170" i="1"/>
  <c r="Y169" i="1"/>
  <c r="Y173" i="1" s="1"/>
  <c r="Y175" i="1" s="1"/>
  <c r="X169" i="1"/>
  <c r="W169" i="1"/>
  <c r="V169" i="1"/>
  <c r="U169" i="1"/>
  <c r="U173" i="1" s="1"/>
  <c r="U175" i="1" s="1"/>
  <c r="T169" i="1"/>
  <c r="S169" i="1"/>
  <c r="R169" i="1"/>
  <c r="Q169" i="1"/>
  <c r="Q173" i="1" s="1"/>
  <c r="Q175" i="1" s="1"/>
  <c r="P169" i="1"/>
  <c r="O169" i="1"/>
  <c r="N169" i="1"/>
  <c r="M169" i="1"/>
  <c r="M229" i="1" s="1"/>
  <c r="L169" i="1"/>
  <c r="K169" i="1"/>
  <c r="J169" i="1"/>
  <c r="I169" i="1"/>
  <c r="H169" i="1"/>
  <c r="G169" i="1"/>
  <c r="F169" i="1"/>
  <c r="E169" i="1"/>
  <c r="D169" i="1"/>
  <c r="C169" i="1"/>
  <c r="B169" i="1"/>
  <c r="AB164" i="1"/>
  <c r="AA164" i="1"/>
  <c r="Y163" i="1"/>
  <c r="Y165" i="1" s="1"/>
  <c r="I163" i="1"/>
  <c r="I165" i="1" s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AB160" i="1"/>
  <c r="Y160" i="1"/>
  <c r="X160" i="1"/>
  <c r="X163" i="1" s="1"/>
  <c r="X165" i="1" s="1"/>
  <c r="W160" i="1"/>
  <c r="W163" i="1" s="1"/>
  <c r="W165" i="1" s="1"/>
  <c r="V160" i="1"/>
  <c r="V163" i="1" s="1"/>
  <c r="V165" i="1" s="1"/>
  <c r="U160" i="1"/>
  <c r="U163" i="1" s="1"/>
  <c r="U165" i="1" s="1"/>
  <c r="T160" i="1"/>
  <c r="T163" i="1" s="1"/>
  <c r="T165" i="1" s="1"/>
  <c r="S160" i="1"/>
  <c r="S163" i="1" s="1"/>
  <c r="S165" i="1" s="1"/>
  <c r="R160" i="1"/>
  <c r="R163" i="1" s="1"/>
  <c r="R165" i="1" s="1"/>
  <c r="Q160" i="1"/>
  <c r="Q163" i="1" s="1"/>
  <c r="Q165" i="1" s="1"/>
  <c r="P160" i="1"/>
  <c r="P163" i="1" s="1"/>
  <c r="P165" i="1" s="1"/>
  <c r="O160" i="1"/>
  <c r="O163" i="1" s="1"/>
  <c r="O165" i="1" s="1"/>
  <c r="N160" i="1"/>
  <c r="N163" i="1" s="1"/>
  <c r="N165" i="1" s="1"/>
  <c r="M160" i="1"/>
  <c r="M163" i="1" s="1"/>
  <c r="M165" i="1" s="1"/>
  <c r="L160" i="1"/>
  <c r="L163" i="1" s="1"/>
  <c r="L165" i="1" s="1"/>
  <c r="K160" i="1"/>
  <c r="K163" i="1" s="1"/>
  <c r="K165" i="1" s="1"/>
  <c r="J160" i="1"/>
  <c r="J163" i="1" s="1"/>
  <c r="J165" i="1" s="1"/>
  <c r="I160" i="1"/>
  <c r="H160" i="1"/>
  <c r="H163" i="1" s="1"/>
  <c r="H165" i="1" s="1"/>
  <c r="G160" i="1"/>
  <c r="G163" i="1" s="1"/>
  <c r="G165" i="1" s="1"/>
  <c r="F160" i="1"/>
  <c r="F163" i="1" s="1"/>
  <c r="F165" i="1" s="1"/>
  <c r="E160" i="1"/>
  <c r="E163" i="1" s="1"/>
  <c r="E165" i="1" s="1"/>
  <c r="D160" i="1"/>
  <c r="D163" i="1" s="1"/>
  <c r="D165" i="1" s="1"/>
  <c r="C160" i="1"/>
  <c r="C163" i="1" s="1"/>
  <c r="C165" i="1" s="1"/>
  <c r="B160" i="1"/>
  <c r="B163" i="1" s="1"/>
  <c r="AB159" i="1"/>
  <c r="AA159" i="1"/>
  <c r="E155" i="1"/>
  <c r="AB154" i="1"/>
  <c r="AA154" i="1"/>
  <c r="U153" i="1"/>
  <c r="U155" i="1" s="1"/>
  <c r="Q153" i="1"/>
  <c r="Q155" i="1" s="1"/>
  <c r="M153" i="1"/>
  <c r="M155" i="1" s="1"/>
  <c r="E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Y150" i="1"/>
  <c r="Y153" i="1" s="1"/>
  <c r="Y155" i="1" s="1"/>
  <c r="X150" i="1"/>
  <c r="X153" i="1" s="1"/>
  <c r="X155" i="1" s="1"/>
  <c r="W150" i="1"/>
  <c r="W153" i="1" s="1"/>
  <c r="W155" i="1" s="1"/>
  <c r="V150" i="1"/>
  <c r="V153" i="1" s="1"/>
  <c r="V155" i="1" s="1"/>
  <c r="U150" i="1"/>
  <c r="T150" i="1"/>
  <c r="T153" i="1" s="1"/>
  <c r="T155" i="1" s="1"/>
  <c r="S150" i="1"/>
  <c r="S153" i="1" s="1"/>
  <c r="S155" i="1" s="1"/>
  <c r="R150" i="1"/>
  <c r="R153" i="1" s="1"/>
  <c r="R155" i="1" s="1"/>
  <c r="Q150" i="1"/>
  <c r="P150" i="1"/>
  <c r="P153" i="1" s="1"/>
  <c r="P155" i="1" s="1"/>
  <c r="O150" i="1"/>
  <c r="O153" i="1" s="1"/>
  <c r="O155" i="1" s="1"/>
  <c r="N150" i="1"/>
  <c r="N153" i="1" s="1"/>
  <c r="N155" i="1" s="1"/>
  <c r="M150" i="1"/>
  <c r="L150" i="1"/>
  <c r="L153" i="1" s="1"/>
  <c r="L155" i="1" s="1"/>
  <c r="K150" i="1"/>
  <c r="K153" i="1" s="1"/>
  <c r="K155" i="1" s="1"/>
  <c r="J150" i="1"/>
  <c r="J153" i="1" s="1"/>
  <c r="J155" i="1" s="1"/>
  <c r="I150" i="1"/>
  <c r="I153" i="1" s="1"/>
  <c r="I155" i="1" s="1"/>
  <c r="H150" i="1"/>
  <c r="H153" i="1" s="1"/>
  <c r="H155" i="1" s="1"/>
  <c r="G150" i="1"/>
  <c r="G153" i="1" s="1"/>
  <c r="G155" i="1" s="1"/>
  <c r="F150" i="1"/>
  <c r="F153" i="1" s="1"/>
  <c r="F155" i="1" s="1"/>
  <c r="E150" i="1"/>
  <c r="D150" i="1"/>
  <c r="D153" i="1" s="1"/>
  <c r="D155" i="1" s="1"/>
  <c r="C150" i="1"/>
  <c r="C153" i="1" s="1"/>
  <c r="C155" i="1" s="1"/>
  <c r="B150" i="1"/>
  <c r="AB150" i="1" s="1"/>
  <c r="AB149" i="1"/>
  <c r="AA149" i="1"/>
  <c r="AB144" i="1"/>
  <c r="AA144" i="1"/>
  <c r="M143" i="1"/>
  <c r="M145" i="1" s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1" i="1"/>
  <c r="Y140" i="1"/>
  <c r="Y130" i="1" s="1"/>
  <c r="X140" i="1"/>
  <c r="X143" i="1" s="1"/>
  <c r="X145" i="1" s="1"/>
  <c r="W140" i="1"/>
  <c r="W143" i="1" s="1"/>
  <c r="W145" i="1" s="1"/>
  <c r="V140" i="1"/>
  <c r="V143" i="1" s="1"/>
  <c r="V145" i="1" s="1"/>
  <c r="U140" i="1"/>
  <c r="U130" i="1" s="1"/>
  <c r="T140" i="1"/>
  <c r="T143" i="1" s="1"/>
  <c r="T145" i="1" s="1"/>
  <c r="S140" i="1"/>
  <c r="S143" i="1" s="1"/>
  <c r="S145" i="1" s="1"/>
  <c r="R140" i="1"/>
  <c r="R143" i="1" s="1"/>
  <c r="R145" i="1" s="1"/>
  <c r="Q140" i="1"/>
  <c r="Q130" i="1" s="1"/>
  <c r="P140" i="1"/>
  <c r="P143" i="1" s="1"/>
  <c r="P145" i="1" s="1"/>
  <c r="O140" i="1"/>
  <c r="O143" i="1" s="1"/>
  <c r="O145" i="1" s="1"/>
  <c r="N140" i="1"/>
  <c r="N143" i="1" s="1"/>
  <c r="N145" i="1" s="1"/>
  <c r="M140" i="1"/>
  <c r="M130" i="1" s="1"/>
  <c r="L140" i="1"/>
  <c r="L143" i="1" s="1"/>
  <c r="L145" i="1" s="1"/>
  <c r="K140" i="1"/>
  <c r="K143" i="1" s="1"/>
  <c r="K145" i="1" s="1"/>
  <c r="J140" i="1"/>
  <c r="J143" i="1" s="1"/>
  <c r="J145" i="1" s="1"/>
  <c r="I140" i="1"/>
  <c r="I130" i="1" s="1"/>
  <c r="H140" i="1"/>
  <c r="H143" i="1" s="1"/>
  <c r="H145" i="1" s="1"/>
  <c r="G140" i="1"/>
  <c r="G143" i="1" s="1"/>
  <c r="G145" i="1" s="1"/>
  <c r="F140" i="1"/>
  <c r="F143" i="1" s="1"/>
  <c r="F145" i="1" s="1"/>
  <c r="E140" i="1"/>
  <c r="E130" i="1" s="1"/>
  <c r="D140" i="1"/>
  <c r="D143" i="1" s="1"/>
  <c r="D145" i="1" s="1"/>
  <c r="C140" i="1"/>
  <c r="C143" i="1" s="1"/>
  <c r="C145" i="1" s="1"/>
  <c r="B140" i="1"/>
  <c r="AB140" i="1" s="1"/>
  <c r="AB139" i="1"/>
  <c r="AA139" i="1"/>
  <c r="U135" i="1"/>
  <c r="E135" i="1"/>
  <c r="AB134" i="1"/>
  <c r="X133" i="1"/>
  <c r="X135" i="1" s="1"/>
  <c r="P133" i="1"/>
  <c r="P135" i="1" s="1"/>
  <c r="H133" i="1"/>
  <c r="H135" i="1" s="1"/>
  <c r="Y132" i="1"/>
  <c r="X132" i="1"/>
  <c r="W132" i="1"/>
  <c r="W232" i="1" s="1"/>
  <c r="U132" i="1"/>
  <c r="T132" i="1"/>
  <c r="S132" i="1"/>
  <c r="Q132" i="1"/>
  <c r="P132" i="1"/>
  <c r="O132" i="1"/>
  <c r="M132" i="1"/>
  <c r="L132" i="1"/>
  <c r="K132" i="1"/>
  <c r="I132" i="1"/>
  <c r="H132" i="1"/>
  <c r="G132" i="1"/>
  <c r="E132" i="1"/>
  <c r="D132" i="1"/>
  <c r="C132" i="1"/>
  <c r="Y131" i="1"/>
  <c r="X131" i="1"/>
  <c r="W131" i="1"/>
  <c r="V131" i="1"/>
  <c r="U131" i="1"/>
  <c r="T131" i="1"/>
  <c r="S131" i="1"/>
  <c r="R131" i="1"/>
  <c r="Q131" i="1"/>
  <c r="P131" i="1"/>
  <c r="P231" i="1" s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X130" i="1"/>
  <c r="W130" i="1"/>
  <c r="V130" i="1"/>
  <c r="T130" i="1"/>
  <c r="T133" i="1" s="1"/>
  <c r="T135" i="1" s="1"/>
  <c r="S130" i="1"/>
  <c r="R130" i="1"/>
  <c r="P130" i="1"/>
  <c r="O130" i="1"/>
  <c r="N130" i="1"/>
  <c r="L130" i="1"/>
  <c r="L133" i="1" s="1"/>
  <c r="L135" i="1" s="1"/>
  <c r="K130" i="1"/>
  <c r="J130" i="1"/>
  <c r="H130" i="1"/>
  <c r="G130" i="1"/>
  <c r="F130" i="1"/>
  <c r="D130" i="1"/>
  <c r="D133" i="1" s="1"/>
  <c r="D135" i="1" s="1"/>
  <c r="C130" i="1"/>
  <c r="B130" i="1"/>
  <c r="AB130" i="1" s="1"/>
  <c r="Y129" i="1"/>
  <c r="X129" i="1"/>
  <c r="W129" i="1"/>
  <c r="W133" i="1" s="1"/>
  <c r="W135" i="1" s="1"/>
  <c r="V129" i="1"/>
  <c r="U129" i="1"/>
  <c r="U133" i="1" s="1"/>
  <c r="T129" i="1"/>
  <c r="S129" i="1"/>
  <c r="S133" i="1" s="1"/>
  <c r="S135" i="1" s="1"/>
  <c r="R129" i="1"/>
  <c r="Q129" i="1"/>
  <c r="Q133" i="1" s="1"/>
  <c r="Q135" i="1" s="1"/>
  <c r="P129" i="1"/>
  <c r="O129" i="1"/>
  <c r="O133" i="1" s="1"/>
  <c r="O135" i="1" s="1"/>
  <c r="N129" i="1"/>
  <c r="M129" i="1"/>
  <c r="M133" i="1" s="1"/>
  <c r="M135" i="1" s="1"/>
  <c r="L129" i="1"/>
  <c r="K129" i="1"/>
  <c r="K133" i="1" s="1"/>
  <c r="K135" i="1" s="1"/>
  <c r="J129" i="1"/>
  <c r="I129" i="1"/>
  <c r="H129" i="1"/>
  <c r="G129" i="1"/>
  <c r="G133" i="1" s="1"/>
  <c r="G135" i="1" s="1"/>
  <c r="F129" i="1"/>
  <c r="E129" i="1"/>
  <c r="E133" i="1" s="1"/>
  <c r="D129" i="1"/>
  <c r="D229" i="1" s="1"/>
  <c r="C129" i="1"/>
  <c r="C133" i="1" s="1"/>
  <c r="C135" i="1" s="1"/>
  <c r="B129" i="1"/>
  <c r="AB122" i="1"/>
  <c r="AA122" i="1"/>
  <c r="Z122" i="1"/>
  <c r="AB112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W110" i="1" s="1"/>
  <c r="W112" i="1" s="1"/>
  <c r="V107" i="1"/>
  <c r="V110" i="1" s="1"/>
  <c r="V112" i="1" s="1"/>
  <c r="U107" i="1"/>
  <c r="U110" i="1" s="1"/>
  <c r="U112" i="1" s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G110" i="1" s="1"/>
  <c r="G112" i="1" s="1"/>
  <c r="F107" i="1"/>
  <c r="F110" i="1" s="1"/>
  <c r="F112" i="1" s="1"/>
  <c r="E107" i="1"/>
  <c r="E110" i="1" s="1"/>
  <c r="E112" i="1" s="1"/>
  <c r="D107" i="1"/>
  <c r="C107" i="1"/>
  <c r="C110" i="1" s="1"/>
  <c r="C112" i="1" s="1"/>
  <c r="B107" i="1"/>
  <c r="B110" i="1" s="1"/>
  <c r="B112" i="1" s="1"/>
  <c r="AB106" i="1"/>
  <c r="AA106" i="1"/>
  <c r="AB102" i="1"/>
  <c r="AB101" i="1"/>
  <c r="AA101" i="1"/>
  <c r="O100" i="1"/>
  <c r="O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W97" i="1"/>
  <c r="W100" i="1" s="1"/>
  <c r="W102" i="1" s="1"/>
  <c r="V97" i="1"/>
  <c r="V100" i="1" s="1"/>
  <c r="V102" i="1" s="1"/>
  <c r="U97" i="1"/>
  <c r="U100" i="1" s="1"/>
  <c r="U102" i="1" s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N97" i="1"/>
  <c r="N100" i="1" s="1"/>
  <c r="N102" i="1" s="1"/>
  <c r="M97" i="1"/>
  <c r="M100" i="1" s="1"/>
  <c r="M102" i="1" s="1"/>
  <c r="L97" i="1"/>
  <c r="K97" i="1"/>
  <c r="K100" i="1" s="1"/>
  <c r="K102" i="1" s="1"/>
  <c r="J97" i="1"/>
  <c r="J100" i="1" s="1"/>
  <c r="J102" i="1" s="1"/>
  <c r="I97" i="1"/>
  <c r="I100" i="1" s="1"/>
  <c r="I102" i="1" s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C100" i="1" s="1"/>
  <c r="C102" i="1" s="1"/>
  <c r="B97" i="1"/>
  <c r="B100" i="1" s="1"/>
  <c r="B102" i="1" s="1"/>
  <c r="AB96" i="1"/>
  <c r="AA96" i="1"/>
  <c r="AA91" i="1"/>
  <c r="Z91" i="1"/>
  <c r="N90" i="1"/>
  <c r="N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S87" i="1"/>
  <c r="S90" i="1" s="1"/>
  <c r="S92" i="1" s="1"/>
  <c r="R87" i="1"/>
  <c r="R90" i="1" s="1"/>
  <c r="R92" i="1" s="1"/>
  <c r="Q87" i="1"/>
  <c r="Q90" i="1" s="1"/>
  <c r="Q92" i="1" s="1"/>
  <c r="P87" i="1"/>
  <c r="O87" i="1"/>
  <c r="O90" i="1" s="1"/>
  <c r="O92" i="1" s="1"/>
  <c r="N87" i="1"/>
  <c r="M87" i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C87" i="1"/>
  <c r="C90" i="1" s="1"/>
  <c r="C92" i="1" s="1"/>
  <c r="B87" i="1"/>
  <c r="B57" i="1" s="1"/>
  <c r="AA86" i="1"/>
  <c r="Z86" i="1"/>
  <c r="O82" i="1"/>
  <c r="Z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X79" i="1"/>
  <c r="W79" i="1"/>
  <c r="V79" i="1"/>
  <c r="U79" i="1"/>
  <c r="T79" i="1"/>
  <c r="S79" i="1"/>
  <c r="S59" i="1" s="1"/>
  <c r="S120" i="1" s="1"/>
  <c r="R79" i="1"/>
  <c r="Q79" i="1"/>
  <c r="P79" i="1"/>
  <c r="O79" i="1"/>
  <c r="N79" i="1"/>
  <c r="M79" i="1"/>
  <c r="L79" i="1"/>
  <c r="K79" i="1"/>
  <c r="K59" i="1" s="1"/>
  <c r="K120" i="1" s="1"/>
  <c r="J79" i="1"/>
  <c r="I79" i="1"/>
  <c r="H79" i="1"/>
  <c r="G79" i="1"/>
  <c r="F79" i="1"/>
  <c r="E79" i="1"/>
  <c r="D79" i="1"/>
  <c r="C79" i="1"/>
  <c r="C59" i="1" s="1"/>
  <c r="C120" i="1" s="1"/>
  <c r="B79" i="1"/>
  <c r="AA78" i="1"/>
  <c r="Z78" i="1"/>
  <c r="Y77" i="1"/>
  <c r="X77" i="1"/>
  <c r="W77" i="1"/>
  <c r="W80" i="1" s="1"/>
  <c r="W82" i="1" s="1"/>
  <c r="V77" i="1"/>
  <c r="V80" i="1" s="1"/>
  <c r="V82" i="1" s="1"/>
  <c r="U77" i="1"/>
  <c r="T77" i="1"/>
  <c r="S77" i="1"/>
  <c r="S80" i="1" s="1"/>
  <c r="S82" i="1" s="1"/>
  <c r="R77" i="1"/>
  <c r="R80" i="1" s="1"/>
  <c r="R82" i="1" s="1"/>
  <c r="Q77" i="1"/>
  <c r="P77" i="1"/>
  <c r="O77" i="1"/>
  <c r="O80" i="1" s="1"/>
  <c r="N77" i="1"/>
  <c r="M77" i="1"/>
  <c r="L77" i="1"/>
  <c r="K77" i="1"/>
  <c r="K80" i="1" s="1"/>
  <c r="K82" i="1" s="1"/>
  <c r="J77" i="1"/>
  <c r="J80" i="1" s="1"/>
  <c r="J82" i="1" s="1"/>
  <c r="I77" i="1"/>
  <c r="H77" i="1"/>
  <c r="G77" i="1"/>
  <c r="G80" i="1" s="1"/>
  <c r="G82" i="1" s="1"/>
  <c r="F77" i="1"/>
  <c r="F80" i="1" s="1"/>
  <c r="F82" i="1" s="1"/>
  <c r="E77" i="1"/>
  <c r="D77" i="1"/>
  <c r="C77" i="1"/>
  <c r="C80" i="1" s="1"/>
  <c r="C82" i="1" s="1"/>
  <c r="B77" i="1"/>
  <c r="B80" i="1" s="1"/>
  <c r="B82" i="1" s="1"/>
  <c r="Z76" i="1"/>
  <c r="AB71" i="1"/>
  <c r="AA71" i="1"/>
  <c r="Z71" i="1"/>
  <c r="O70" i="1"/>
  <c r="O72" i="1" s="1"/>
  <c r="K70" i="1"/>
  <c r="K72" i="1" s="1"/>
  <c r="Y69" i="1"/>
  <c r="Y59" i="1" s="1"/>
  <c r="X69" i="1"/>
  <c r="X59" i="1" s="1"/>
  <c r="W69" i="1"/>
  <c r="V69" i="1"/>
  <c r="U69" i="1"/>
  <c r="U59" i="1" s="1"/>
  <c r="T69" i="1"/>
  <c r="T59" i="1" s="1"/>
  <c r="S69" i="1"/>
  <c r="R69" i="1"/>
  <c r="Q69" i="1"/>
  <c r="Q59" i="1" s="1"/>
  <c r="P69" i="1"/>
  <c r="P59" i="1" s="1"/>
  <c r="O69" i="1"/>
  <c r="N69" i="1"/>
  <c r="M69" i="1"/>
  <c r="L69" i="1"/>
  <c r="L59" i="1" s="1"/>
  <c r="K69" i="1"/>
  <c r="J69" i="1"/>
  <c r="I69" i="1"/>
  <c r="I59" i="1" s="1"/>
  <c r="H69" i="1"/>
  <c r="H59" i="1" s="1"/>
  <c r="G69" i="1"/>
  <c r="F69" i="1"/>
  <c r="E69" i="1"/>
  <c r="E59" i="1" s="1"/>
  <c r="D69" i="1"/>
  <c r="D59" i="1" s="1"/>
  <c r="C69" i="1"/>
  <c r="B69" i="1"/>
  <c r="AA68" i="1"/>
  <c r="Z68" i="1"/>
  <c r="Y67" i="1"/>
  <c r="Y70" i="1" s="1"/>
  <c r="Y72" i="1" s="1"/>
  <c r="X67" i="1"/>
  <c r="X70" i="1" s="1"/>
  <c r="X72" i="1" s="1"/>
  <c r="W67" i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N67" i="1"/>
  <c r="N70" i="1" s="1"/>
  <c r="N72" i="1" s="1"/>
  <c r="M67" i="1"/>
  <c r="M70" i="1" s="1"/>
  <c r="M72" i="1" s="1"/>
  <c r="L67" i="1"/>
  <c r="L70" i="1" s="1"/>
  <c r="L72" i="1" s="1"/>
  <c r="K67" i="1"/>
  <c r="J67" i="1"/>
  <c r="J70" i="1" s="1"/>
  <c r="J72" i="1" s="1"/>
  <c r="I67" i="1"/>
  <c r="I70" i="1" s="1"/>
  <c r="I72" i="1" s="1"/>
  <c r="H67" i="1"/>
  <c r="H70" i="1" s="1"/>
  <c r="H72" i="1" s="1"/>
  <c r="G67" i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B70" i="1" s="1"/>
  <c r="B72" i="1" s="1"/>
  <c r="AA66" i="1"/>
  <c r="Z66" i="1"/>
  <c r="AD63" i="1"/>
  <c r="AB61" i="1"/>
  <c r="AA61" i="1"/>
  <c r="Z61" i="1"/>
  <c r="AD59" i="1"/>
  <c r="W59" i="1"/>
  <c r="V59" i="1"/>
  <c r="R59" i="1"/>
  <c r="O59" i="1"/>
  <c r="N59" i="1"/>
  <c r="J59" i="1"/>
  <c r="J120" i="1" s="1"/>
  <c r="G59" i="1"/>
  <c r="F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V57" i="1"/>
  <c r="U57" i="1"/>
  <c r="R57" i="1"/>
  <c r="Q57" i="1"/>
  <c r="N57" i="1"/>
  <c r="M57" i="1"/>
  <c r="J57" i="1"/>
  <c r="I57" i="1"/>
  <c r="F57" i="1"/>
  <c r="E57" i="1"/>
  <c r="Y56" i="1"/>
  <c r="Y117" i="1" s="1"/>
  <c r="X56" i="1"/>
  <c r="W56" i="1"/>
  <c r="V56" i="1"/>
  <c r="U56" i="1"/>
  <c r="U60" i="1" s="1"/>
  <c r="U62" i="1" s="1"/>
  <c r="T56" i="1"/>
  <c r="S56" i="1"/>
  <c r="R56" i="1"/>
  <c r="Q56" i="1"/>
  <c r="Q60" i="1" s="1"/>
  <c r="Q62" i="1" s="1"/>
  <c r="P56" i="1"/>
  <c r="O56" i="1"/>
  <c r="N56" i="1"/>
  <c r="M56" i="1"/>
  <c r="M117" i="1" s="1"/>
  <c r="L56" i="1"/>
  <c r="K56" i="1"/>
  <c r="J56" i="1"/>
  <c r="I56" i="1"/>
  <c r="I117" i="1" s="1"/>
  <c r="H56" i="1"/>
  <c r="G56" i="1"/>
  <c r="F56" i="1"/>
  <c r="E56" i="1"/>
  <c r="E60" i="1" s="1"/>
  <c r="E62" i="1" s="1"/>
  <c r="D56" i="1"/>
  <c r="C56" i="1"/>
  <c r="B56" i="1"/>
  <c r="K52" i="1"/>
  <c r="Z51" i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AA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T47" i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M47" i="1"/>
  <c r="L47" i="1"/>
  <c r="K47" i="1"/>
  <c r="K50" i="1" s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D47" i="1"/>
  <c r="C47" i="1"/>
  <c r="C50" i="1" s="1"/>
  <c r="C52" i="1" s="1"/>
  <c r="B47" i="1"/>
  <c r="B50" i="1" s="1"/>
  <c r="B52" i="1" s="1"/>
  <c r="Z46" i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X37" i="1"/>
  <c r="X40" i="1" s="1"/>
  <c r="X42" i="1" s="1"/>
  <c r="W37" i="1"/>
  <c r="V37" i="1"/>
  <c r="U37" i="1"/>
  <c r="T37" i="1"/>
  <c r="T40" i="1" s="1"/>
  <c r="T42" i="1" s="1"/>
  <c r="S37" i="1"/>
  <c r="R37" i="1"/>
  <c r="Q37" i="1"/>
  <c r="P37" i="1"/>
  <c r="P40" i="1" s="1"/>
  <c r="P42" i="1" s="1"/>
  <c r="O37" i="1"/>
  <c r="N37" i="1"/>
  <c r="M37" i="1"/>
  <c r="L37" i="1"/>
  <c r="L40" i="1" s="1"/>
  <c r="L42" i="1" s="1"/>
  <c r="K37" i="1"/>
  <c r="J37" i="1"/>
  <c r="I37" i="1"/>
  <c r="H37" i="1"/>
  <c r="H40" i="1" s="1"/>
  <c r="H42" i="1" s="1"/>
  <c r="G37" i="1"/>
  <c r="F37" i="1"/>
  <c r="E37" i="1"/>
  <c r="D37" i="1"/>
  <c r="D40" i="1" s="1"/>
  <c r="D42" i="1" s="1"/>
  <c r="C37" i="1"/>
  <c r="B37" i="1"/>
  <c r="AB36" i="1"/>
  <c r="AA36" i="1"/>
  <c r="Z36" i="1"/>
  <c r="W32" i="1"/>
  <c r="V32" i="1"/>
  <c r="O32" i="1"/>
  <c r="N32" i="1"/>
  <c r="G32" i="1"/>
  <c r="F32" i="1"/>
  <c r="Z31" i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X29" i="1"/>
  <c r="W29" i="1"/>
  <c r="V29" i="1"/>
  <c r="U29" i="1"/>
  <c r="T29" i="1"/>
  <c r="S29" i="1"/>
  <c r="R29" i="1"/>
  <c r="Q29" i="1"/>
  <c r="P29" i="1"/>
  <c r="O29" i="1"/>
  <c r="N29" i="1"/>
  <c r="Z29" i="1" s="1"/>
  <c r="AA29" i="1" s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Y27" i="1"/>
  <c r="X27" i="1"/>
  <c r="W27" i="1"/>
  <c r="W30" i="1" s="1"/>
  <c r="V27" i="1"/>
  <c r="V30" i="1" s="1"/>
  <c r="U27" i="1"/>
  <c r="T27" i="1"/>
  <c r="S27" i="1"/>
  <c r="S30" i="1" s="1"/>
  <c r="S32" i="1" s="1"/>
  <c r="R27" i="1"/>
  <c r="R30" i="1" s="1"/>
  <c r="R32" i="1" s="1"/>
  <c r="Q27" i="1"/>
  <c r="P27" i="1"/>
  <c r="O27" i="1"/>
  <c r="O30" i="1" s="1"/>
  <c r="N27" i="1"/>
  <c r="N30" i="1" s="1"/>
  <c r="M27" i="1"/>
  <c r="L27" i="1"/>
  <c r="K27" i="1"/>
  <c r="K30" i="1" s="1"/>
  <c r="K32" i="1" s="1"/>
  <c r="J27" i="1"/>
  <c r="J30" i="1" s="1"/>
  <c r="J32" i="1" s="1"/>
  <c r="I27" i="1"/>
  <c r="H27" i="1"/>
  <c r="G27" i="1"/>
  <c r="G30" i="1" s="1"/>
  <c r="F27" i="1"/>
  <c r="F30" i="1" s="1"/>
  <c r="E27" i="1"/>
  <c r="D27" i="1"/>
  <c r="C27" i="1"/>
  <c r="C30" i="1" s="1"/>
  <c r="C32" i="1" s="1"/>
  <c r="B27" i="1"/>
  <c r="B30" i="1" s="1"/>
  <c r="B32" i="1" s="1"/>
  <c r="Z26" i="1"/>
  <c r="AA26" i="1" s="1"/>
  <c r="AB21" i="1"/>
  <c r="AA21" i="1"/>
  <c r="Y19" i="1"/>
  <c r="X19" i="1"/>
  <c r="W19" i="1"/>
  <c r="V19" i="1"/>
  <c r="U19" i="1"/>
  <c r="T19" i="1"/>
  <c r="S19" i="1"/>
  <c r="R19" i="1"/>
  <c r="R120" i="1" s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B120" i="1" s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AA18" i="1" s="1"/>
  <c r="M18" i="1"/>
  <c r="L18" i="1"/>
  <c r="L119" i="1" s="1"/>
  <c r="K18" i="1"/>
  <c r="J18" i="1"/>
  <c r="I18" i="1"/>
  <c r="H18" i="1"/>
  <c r="G18" i="1"/>
  <c r="F18" i="1"/>
  <c r="E18" i="1"/>
  <c r="D18" i="1"/>
  <c r="C18" i="1"/>
  <c r="B18" i="1"/>
  <c r="Y17" i="1"/>
  <c r="Y20" i="1" s="1"/>
  <c r="Y22" i="1" s="1"/>
  <c r="V17" i="1"/>
  <c r="V20" i="1" s="1"/>
  <c r="V22" i="1" s="1"/>
  <c r="U17" i="1"/>
  <c r="U20" i="1" s="1"/>
  <c r="U22" i="1" s="1"/>
  <c r="R17" i="1"/>
  <c r="R20" i="1" s="1"/>
  <c r="R22" i="1" s="1"/>
  <c r="Q17" i="1"/>
  <c r="Q20" i="1" s="1"/>
  <c r="Q22" i="1" s="1"/>
  <c r="N17" i="1"/>
  <c r="N20" i="1" s="1"/>
  <c r="N22" i="1" s="1"/>
  <c r="M17" i="1"/>
  <c r="M20" i="1" s="1"/>
  <c r="M22" i="1" s="1"/>
  <c r="J17" i="1"/>
  <c r="J20" i="1" s="1"/>
  <c r="J22" i="1" s="1"/>
  <c r="I17" i="1"/>
  <c r="I20" i="1" s="1"/>
  <c r="I22" i="1" s="1"/>
  <c r="F17" i="1"/>
  <c r="F20" i="1" s="1"/>
  <c r="F22" i="1" s="1"/>
  <c r="E17" i="1"/>
  <c r="E20" i="1" s="1"/>
  <c r="E22" i="1" s="1"/>
  <c r="B17" i="1"/>
  <c r="B20" i="1" s="1"/>
  <c r="B22" i="1" s="1"/>
  <c r="Y16" i="1"/>
  <c r="X16" i="1"/>
  <c r="W16" i="1"/>
  <c r="V16" i="1"/>
  <c r="U16" i="1"/>
  <c r="T16" i="1"/>
  <c r="S16" i="1"/>
  <c r="R16" i="1"/>
  <c r="Q16" i="1"/>
  <c r="Q117" i="1" s="1"/>
  <c r="P16" i="1"/>
  <c r="O16" i="1"/>
  <c r="N16" i="1"/>
  <c r="Z16" i="1" s="1"/>
  <c r="M16" i="1"/>
  <c r="L16" i="1"/>
  <c r="K16" i="1"/>
  <c r="J16" i="1"/>
  <c r="I16" i="1"/>
  <c r="H16" i="1"/>
  <c r="G16" i="1"/>
  <c r="F16" i="1"/>
  <c r="E16" i="1"/>
  <c r="D16" i="1"/>
  <c r="C16" i="1"/>
  <c r="B16" i="1"/>
  <c r="P20" i="1" l="1"/>
  <c r="P22" i="1" s="1"/>
  <c r="B118" i="1"/>
  <c r="AA16" i="1"/>
  <c r="AB31" i="1"/>
  <c r="AA31" i="1"/>
  <c r="E120" i="1"/>
  <c r="Q120" i="1"/>
  <c r="Y120" i="1"/>
  <c r="H80" i="1"/>
  <c r="H82" i="1" s="1"/>
  <c r="H57" i="1"/>
  <c r="H118" i="1" s="1"/>
  <c r="T80" i="1"/>
  <c r="T82" i="1" s="1"/>
  <c r="T57" i="1"/>
  <c r="AB163" i="1"/>
  <c r="B165" i="1"/>
  <c r="AB165" i="1" s="1"/>
  <c r="C17" i="1"/>
  <c r="C20" i="1" s="1"/>
  <c r="C22" i="1" s="1"/>
  <c r="G17" i="1"/>
  <c r="G20" i="1" s="1"/>
  <c r="G22" i="1" s="1"/>
  <c r="K17" i="1"/>
  <c r="K20" i="1" s="1"/>
  <c r="K22" i="1" s="1"/>
  <c r="O17" i="1"/>
  <c r="O20" i="1" s="1"/>
  <c r="O22" i="1" s="1"/>
  <c r="S17" i="1"/>
  <c r="S20" i="1" s="1"/>
  <c r="S22" i="1" s="1"/>
  <c r="W17" i="1"/>
  <c r="W20" i="1" s="1"/>
  <c r="W22" i="1" s="1"/>
  <c r="E40" i="1"/>
  <c r="E42" i="1" s="1"/>
  <c r="I40" i="1"/>
  <c r="I42" i="1" s="1"/>
  <c r="M40" i="1"/>
  <c r="M42" i="1" s="1"/>
  <c r="Z37" i="1"/>
  <c r="Q40" i="1"/>
  <c r="Q42" i="1" s="1"/>
  <c r="U40" i="1"/>
  <c r="U42" i="1" s="1"/>
  <c r="Y40" i="1"/>
  <c r="Y42" i="1" s="1"/>
  <c r="AB46" i="1"/>
  <c r="AA46" i="1"/>
  <c r="AB51" i="1"/>
  <c r="AA51" i="1"/>
  <c r="J118" i="1"/>
  <c r="R118" i="1"/>
  <c r="AA76" i="1"/>
  <c r="Z79" i="1"/>
  <c r="AA79" i="1" s="1"/>
  <c r="I120" i="1"/>
  <c r="M59" i="1"/>
  <c r="Z69" i="1"/>
  <c r="AA69" i="1" s="1"/>
  <c r="U120" i="1"/>
  <c r="D80" i="1"/>
  <c r="D82" i="1" s="1"/>
  <c r="D57" i="1"/>
  <c r="L80" i="1"/>
  <c r="L82" i="1" s="1"/>
  <c r="L57" i="1"/>
  <c r="P80" i="1"/>
  <c r="P82" i="1" s="1"/>
  <c r="P57" i="1"/>
  <c r="X80" i="1"/>
  <c r="X82" i="1" s="1"/>
  <c r="X57" i="1"/>
  <c r="X118" i="1" s="1"/>
  <c r="AB81" i="1"/>
  <c r="AA81" i="1"/>
  <c r="D17" i="1"/>
  <c r="D20" i="1" s="1"/>
  <c r="D22" i="1" s="1"/>
  <c r="H17" i="1"/>
  <c r="H20" i="1" s="1"/>
  <c r="H22" i="1" s="1"/>
  <c r="L17" i="1"/>
  <c r="L20" i="1" s="1"/>
  <c r="L22" i="1" s="1"/>
  <c r="P17" i="1"/>
  <c r="T17" i="1"/>
  <c r="T20" i="1" s="1"/>
  <c r="T22" i="1" s="1"/>
  <c r="X17" i="1"/>
  <c r="X20" i="1" s="1"/>
  <c r="X22" i="1" s="1"/>
  <c r="Z27" i="1"/>
  <c r="Z47" i="1"/>
  <c r="Z50" i="1" s="1"/>
  <c r="D119" i="1"/>
  <c r="H119" i="1"/>
  <c r="H242" i="1" s="1"/>
  <c r="P119" i="1"/>
  <c r="P242" i="1" s="1"/>
  <c r="T119" i="1"/>
  <c r="X119" i="1"/>
  <c r="F120" i="1"/>
  <c r="N120" i="1"/>
  <c r="V120" i="1"/>
  <c r="C57" i="1"/>
  <c r="G57" i="1"/>
  <c r="K57" i="1"/>
  <c r="O57" i="1"/>
  <c r="S57" i="1"/>
  <c r="W57" i="1"/>
  <c r="G70" i="1"/>
  <c r="G72" i="1" s="1"/>
  <c r="W70" i="1"/>
  <c r="W72" i="1" s="1"/>
  <c r="Z77" i="1"/>
  <c r="B90" i="1"/>
  <c r="B92" i="1" s="1"/>
  <c r="AD68" i="1" s="1"/>
  <c r="AA193" i="1"/>
  <c r="AA195" i="1" s="1"/>
  <c r="D117" i="1"/>
  <c r="D60" i="1"/>
  <c r="D62" i="1" s="1"/>
  <c r="H117" i="1"/>
  <c r="L117" i="1"/>
  <c r="L60" i="1"/>
  <c r="L62" i="1" s="1"/>
  <c r="P117" i="1"/>
  <c r="P60" i="1"/>
  <c r="P62" i="1" s="1"/>
  <c r="T117" i="1"/>
  <c r="T60" i="1"/>
  <c r="T62" i="1" s="1"/>
  <c r="X117" i="1"/>
  <c r="X60" i="1"/>
  <c r="X62" i="1" s="1"/>
  <c r="F118" i="1"/>
  <c r="N118" i="1"/>
  <c r="V118" i="1"/>
  <c r="E119" i="1"/>
  <c r="I119" i="1"/>
  <c r="M119" i="1"/>
  <c r="Z58" i="1"/>
  <c r="Q119" i="1"/>
  <c r="U119" i="1"/>
  <c r="Y119" i="1"/>
  <c r="G120" i="1"/>
  <c r="G243" i="1" s="1"/>
  <c r="O120" i="1"/>
  <c r="W120" i="1"/>
  <c r="D120" i="1"/>
  <c r="H120" i="1"/>
  <c r="L120" i="1"/>
  <c r="P120" i="1"/>
  <c r="T120" i="1"/>
  <c r="X120" i="1"/>
  <c r="E229" i="1"/>
  <c r="E173" i="1"/>
  <c r="E175" i="1" s="1"/>
  <c r="I229" i="1"/>
  <c r="I173" i="1"/>
  <c r="I175" i="1" s="1"/>
  <c r="M240" i="1"/>
  <c r="Z30" i="1"/>
  <c r="AB30" i="1" s="1"/>
  <c r="N50" i="1"/>
  <c r="N52" i="1" s="1"/>
  <c r="B119" i="1"/>
  <c r="F119" i="1"/>
  <c r="J119" i="1"/>
  <c r="N119" i="1"/>
  <c r="R119" i="1"/>
  <c r="V119" i="1"/>
  <c r="N80" i="1"/>
  <c r="N82" i="1" s="1"/>
  <c r="AA89" i="1"/>
  <c r="D100" i="1"/>
  <c r="D102" i="1" s="1"/>
  <c r="H100" i="1"/>
  <c r="H102" i="1" s="1"/>
  <c r="L100" i="1"/>
  <c r="L102" i="1" s="1"/>
  <c r="P100" i="1"/>
  <c r="P102" i="1" s="1"/>
  <c r="T100" i="1"/>
  <c r="T102" i="1" s="1"/>
  <c r="X100" i="1"/>
  <c r="X102" i="1" s="1"/>
  <c r="D110" i="1"/>
  <c r="D112" i="1" s="1"/>
  <c r="H110" i="1"/>
  <c r="H112" i="1" s="1"/>
  <c r="L110" i="1"/>
  <c r="L112" i="1" s="1"/>
  <c r="P110" i="1"/>
  <c r="P112" i="1" s="1"/>
  <c r="T110" i="1"/>
  <c r="T112" i="1" s="1"/>
  <c r="X110" i="1"/>
  <c r="X112" i="1" s="1"/>
  <c r="E117" i="1"/>
  <c r="U117" i="1"/>
  <c r="D240" i="1"/>
  <c r="B132" i="1"/>
  <c r="AA132" i="1" s="1"/>
  <c r="F132" i="1"/>
  <c r="J132" i="1"/>
  <c r="N132" i="1"/>
  <c r="N133" i="1" s="1"/>
  <c r="N135" i="1" s="1"/>
  <c r="R132" i="1"/>
  <c r="V132" i="1"/>
  <c r="AA142" i="1"/>
  <c r="Q143" i="1"/>
  <c r="Q145" i="1" s="1"/>
  <c r="B117" i="1"/>
  <c r="F117" i="1"/>
  <c r="J117" i="1"/>
  <c r="N117" i="1"/>
  <c r="N121" i="1" s="1"/>
  <c r="N123" i="1" s="1"/>
  <c r="R117" i="1"/>
  <c r="R121" i="1" s="1"/>
  <c r="R123" i="1" s="1"/>
  <c r="V117" i="1"/>
  <c r="Z56" i="1"/>
  <c r="C119" i="1"/>
  <c r="G119" i="1"/>
  <c r="K119" i="1"/>
  <c r="O119" i="1"/>
  <c r="S119" i="1"/>
  <c r="W119" i="1"/>
  <c r="I60" i="1"/>
  <c r="I62" i="1" s="1"/>
  <c r="M60" i="1"/>
  <c r="M62" i="1" s="1"/>
  <c r="Y60" i="1"/>
  <c r="Y62" i="1" s="1"/>
  <c r="D90" i="1"/>
  <c r="D92" i="1" s="1"/>
  <c r="H90" i="1"/>
  <c r="H92" i="1" s="1"/>
  <c r="L90" i="1"/>
  <c r="L92" i="1" s="1"/>
  <c r="P90" i="1"/>
  <c r="P92" i="1" s="1"/>
  <c r="T90" i="1"/>
  <c r="T92" i="1" s="1"/>
  <c r="X90" i="1"/>
  <c r="X92" i="1" s="1"/>
  <c r="I133" i="1"/>
  <c r="I135" i="1" s="1"/>
  <c r="Y133" i="1"/>
  <c r="Y135" i="1" s="1"/>
  <c r="W243" i="1"/>
  <c r="E143" i="1"/>
  <c r="E145" i="1" s="1"/>
  <c r="U143" i="1"/>
  <c r="U145" i="1" s="1"/>
  <c r="O243" i="1"/>
  <c r="AB193" i="1"/>
  <c r="B195" i="1"/>
  <c r="AB195" i="1" s="1"/>
  <c r="J241" i="1"/>
  <c r="C117" i="1"/>
  <c r="G117" i="1"/>
  <c r="K117" i="1"/>
  <c r="O117" i="1"/>
  <c r="S117" i="1"/>
  <c r="W117" i="1"/>
  <c r="E118" i="1"/>
  <c r="I118" i="1"/>
  <c r="I121" i="1" s="1"/>
  <c r="I123" i="1" s="1"/>
  <c r="M118" i="1"/>
  <c r="Q118" i="1"/>
  <c r="Q121" i="1" s="1"/>
  <c r="Q123" i="1" s="1"/>
  <c r="U118" i="1"/>
  <c r="Y118" i="1"/>
  <c r="Y121" i="1" s="1"/>
  <c r="Y123" i="1" s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Z67" i="1"/>
  <c r="M90" i="1"/>
  <c r="M92" i="1" s="1"/>
  <c r="Z87" i="1"/>
  <c r="AB100" i="1"/>
  <c r="AB110" i="1"/>
  <c r="B133" i="1"/>
  <c r="AB129" i="1"/>
  <c r="F133" i="1"/>
  <c r="F135" i="1" s="1"/>
  <c r="J133" i="1"/>
  <c r="J135" i="1" s="1"/>
  <c r="R133" i="1"/>
  <c r="R135" i="1" s="1"/>
  <c r="V133" i="1"/>
  <c r="V135" i="1" s="1"/>
  <c r="AA129" i="1"/>
  <c r="AA133" i="1" s="1"/>
  <c r="AA135" i="1" s="1"/>
  <c r="I143" i="1"/>
  <c r="I145" i="1" s="1"/>
  <c r="Y143" i="1"/>
  <c r="Y145" i="1" s="1"/>
  <c r="D230" i="1"/>
  <c r="D233" i="1" s="1"/>
  <c r="D235" i="1" s="1"/>
  <c r="D173" i="1"/>
  <c r="D175" i="1" s="1"/>
  <c r="H230" i="1"/>
  <c r="L230" i="1"/>
  <c r="L173" i="1"/>
  <c r="L175" i="1" s="1"/>
  <c r="P230" i="1"/>
  <c r="P173" i="1"/>
  <c r="P175" i="1" s="1"/>
  <c r="T230" i="1"/>
  <c r="T173" i="1"/>
  <c r="T175" i="1" s="1"/>
  <c r="X230" i="1"/>
  <c r="X241" i="1" s="1"/>
  <c r="X242" i="1"/>
  <c r="AB91" i="1"/>
  <c r="AA140" i="1"/>
  <c r="AA143" i="1" s="1"/>
  <c r="AA145" i="1" s="1"/>
  <c r="B143" i="1"/>
  <c r="AA150" i="1"/>
  <c r="AA153" i="1" s="1"/>
  <c r="AA155" i="1" s="1"/>
  <c r="B153" i="1"/>
  <c r="AA160" i="1"/>
  <c r="AA163" i="1" s="1"/>
  <c r="AA165" i="1" s="1"/>
  <c r="B229" i="1"/>
  <c r="B173" i="1"/>
  <c r="AB169" i="1"/>
  <c r="F229" i="1"/>
  <c r="F173" i="1"/>
  <c r="F175" i="1" s="1"/>
  <c r="J229" i="1"/>
  <c r="J173" i="1"/>
  <c r="J175" i="1" s="1"/>
  <c r="N229" i="1"/>
  <c r="N173" i="1"/>
  <c r="N175" i="1" s="1"/>
  <c r="R229" i="1"/>
  <c r="R173" i="1"/>
  <c r="R175" i="1" s="1"/>
  <c r="V229" i="1"/>
  <c r="V173" i="1"/>
  <c r="V175" i="1" s="1"/>
  <c r="AA169" i="1"/>
  <c r="AA130" i="1"/>
  <c r="C229" i="1"/>
  <c r="B230" i="1"/>
  <c r="R230" i="1"/>
  <c r="R241" i="1" s="1"/>
  <c r="B231" i="1"/>
  <c r="F231" i="1"/>
  <c r="F242" i="1" s="1"/>
  <c r="J231" i="1"/>
  <c r="N231" i="1"/>
  <c r="N242" i="1" s="1"/>
  <c r="R231" i="1"/>
  <c r="R242" i="1" s="1"/>
  <c r="V231" i="1"/>
  <c r="V242" i="1" s="1"/>
  <c r="AA171" i="1"/>
  <c r="E232" i="1"/>
  <c r="E243" i="1" s="1"/>
  <c r="I232" i="1"/>
  <c r="I243" i="1" s="1"/>
  <c r="M232" i="1"/>
  <c r="Q232" i="1"/>
  <c r="U232" i="1"/>
  <c r="U243" i="1" s="1"/>
  <c r="Y232" i="1"/>
  <c r="Y243" i="1" s="1"/>
  <c r="AA205" i="1"/>
  <c r="AA97" i="1"/>
  <c r="AA100" i="1" s="1"/>
  <c r="AA102" i="1" s="1"/>
  <c r="AA107" i="1"/>
  <c r="AA110" i="1" s="1"/>
  <c r="AA112" i="1" s="1"/>
  <c r="L229" i="1"/>
  <c r="T229" i="1"/>
  <c r="E193" i="1"/>
  <c r="E195" i="1" s="1"/>
  <c r="I193" i="1"/>
  <c r="I195" i="1" s="1"/>
  <c r="M193" i="1"/>
  <c r="M195" i="1" s="1"/>
  <c r="Q193" i="1"/>
  <c r="Q195" i="1" s="1"/>
  <c r="AA203" i="1"/>
  <c r="G229" i="1"/>
  <c r="K229" i="1"/>
  <c r="O229" i="1"/>
  <c r="S229" i="1"/>
  <c r="W229" i="1"/>
  <c r="E230" i="1"/>
  <c r="E241" i="1" s="1"/>
  <c r="I230" i="1"/>
  <c r="M230" i="1"/>
  <c r="M241" i="1" s="1"/>
  <c r="Q230" i="1"/>
  <c r="Q241" i="1" s="1"/>
  <c r="U230" i="1"/>
  <c r="U241" i="1" s="1"/>
  <c r="Y230" i="1"/>
  <c r="C231" i="1"/>
  <c r="G231" i="1"/>
  <c r="G242" i="1" s="1"/>
  <c r="K231" i="1"/>
  <c r="K242" i="1" s="1"/>
  <c r="O231" i="1"/>
  <c r="O242" i="1" s="1"/>
  <c r="S231" i="1"/>
  <c r="W231" i="1"/>
  <c r="W242" i="1" s="1"/>
  <c r="B232" i="1"/>
  <c r="F232" i="1"/>
  <c r="J232" i="1"/>
  <c r="J243" i="1" s="1"/>
  <c r="N232" i="1"/>
  <c r="N243" i="1" s="1"/>
  <c r="R232" i="1"/>
  <c r="R243" i="1" s="1"/>
  <c r="V232" i="1"/>
  <c r="V243" i="1" s="1"/>
  <c r="AA172" i="1"/>
  <c r="M173" i="1"/>
  <c r="M175" i="1" s="1"/>
  <c r="U193" i="1"/>
  <c r="U195" i="1" s="1"/>
  <c r="Y193" i="1"/>
  <c r="Y195" i="1" s="1"/>
  <c r="E203" i="1"/>
  <c r="E205" i="1" s="1"/>
  <c r="I203" i="1"/>
  <c r="I205" i="1" s="1"/>
  <c r="M203" i="1"/>
  <c r="M205" i="1" s="1"/>
  <c r="Q203" i="1"/>
  <c r="Q205" i="1" s="1"/>
  <c r="U203" i="1"/>
  <c r="U205" i="1" s="1"/>
  <c r="Y203" i="1"/>
  <c r="Y205" i="1" s="1"/>
  <c r="B203" i="1"/>
  <c r="H229" i="1"/>
  <c r="P229" i="1"/>
  <c r="X229" i="1"/>
  <c r="F230" i="1"/>
  <c r="F241" i="1" s="1"/>
  <c r="N230" i="1"/>
  <c r="N241" i="1" s="1"/>
  <c r="V230" i="1"/>
  <c r="AA170" i="1"/>
  <c r="D231" i="1"/>
  <c r="D242" i="1" s="1"/>
  <c r="L231" i="1"/>
  <c r="L242" i="1" s="1"/>
  <c r="T231" i="1"/>
  <c r="T242" i="1" s="1"/>
  <c r="C232" i="1"/>
  <c r="C243" i="1" s="1"/>
  <c r="K232" i="1"/>
  <c r="K243" i="1" s="1"/>
  <c r="S232" i="1"/>
  <c r="S243" i="1" s="1"/>
  <c r="AA180" i="1"/>
  <c r="AA183" i="1" s="1"/>
  <c r="AA185" i="1" s="1"/>
  <c r="B183" i="1"/>
  <c r="AA190" i="1"/>
  <c r="E223" i="1"/>
  <c r="E225" i="1" s="1"/>
  <c r="I223" i="1"/>
  <c r="I225" i="1" s="1"/>
  <c r="M223" i="1"/>
  <c r="M225" i="1" s="1"/>
  <c r="Q223" i="1"/>
  <c r="Q225" i="1" s="1"/>
  <c r="U223" i="1"/>
  <c r="U225" i="1" s="1"/>
  <c r="Y223" i="1"/>
  <c r="Y225" i="1" s="1"/>
  <c r="Q229" i="1"/>
  <c r="U229" i="1"/>
  <c r="Y229" i="1"/>
  <c r="C230" i="1"/>
  <c r="G230" i="1"/>
  <c r="K230" i="1"/>
  <c r="O230" i="1"/>
  <c r="S230" i="1"/>
  <c r="W230" i="1"/>
  <c r="AB170" i="1"/>
  <c r="E231" i="1"/>
  <c r="E242" i="1" s="1"/>
  <c r="I231" i="1"/>
  <c r="I242" i="1" s="1"/>
  <c r="M231" i="1"/>
  <c r="M242" i="1" s="1"/>
  <c r="Q231" i="1"/>
  <c r="Q242" i="1" s="1"/>
  <c r="U231" i="1"/>
  <c r="U242" i="1" s="1"/>
  <c r="Y231" i="1"/>
  <c r="Y242" i="1" s="1"/>
  <c r="D232" i="1"/>
  <c r="D243" i="1" s="1"/>
  <c r="H232" i="1"/>
  <c r="H243" i="1" s="1"/>
  <c r="L232" i="1"/>
  <c r="L243" i="1" s="1"/>
  <c r="P232" i="1"/>
  <c r="P243" i="1" s="1"/>
  <c r="T232" i="1"/>
  <c r="T243" i="1" s="1"/>
  <c r="X232" i="1"/>
  <c r="X243" i="1" s="1"/>
  <c r="C173" i="1"/>
  <c r="C175" i="1" s="1"/>
  <c r="G173" i="1"/>
  <c r="G175" i="1" s="1"/>
  <c r="K173" i="1"/>
  <c r="K175" i="1" s="1"/>
  <c r="O173" i="1"/>
  <c r="O175" i="1" s="1"/>
  <c r="S173" i="1"/>
  <c r="S175" i="1" s="1"/>
  <c r="W173" i="1"/>
  <c r="W175" i="1" s="1"/>
  <c r="AA210" i="1"/>
  <c r="AA213" i="1" s="1"/>
  <c r="AA215" i="1" s="1"/>
  <c r="B213" i="1"/>
  <c r="AA220" i="1"/>
  <c r="AA223" i="1" s="1"/>
  <c r="AA225" i="1" s="1"/>
  <c r="B223" i="1"/>
  <c r="AB245" i="1"/>
  <c r="AA245" i="1"/>
  <c r="AB50" i="1" l="1"/>
  <c r="Z52" i="1"/>
  <c r="AB52" i="1" s="1"/>
  <c r="AB213" i="1"/>
  <c r="B215" i="1"/>
  <c r="AB215" i="1" s="1"/>
  <c r="U233" i="1"/>
  <c r="U235" i="1" s="1"/>
  <c r="U240" i="1"/>
  <c r="U244" i="1" s="1"/>
  <c r="U246" i="1" s="1"/>
  <c r="W240" i="1"/>
  <c r="W233" i="1"/>
  <c r="W235" i="1" s="1"/>
  <c r="C240" i="1"/>
  <c r="C233" i="1"/>
  <c r="C235" i="1" s="1"/>
  <c r="AB153" i="1"/>
  <c r="B155" i="1"/>
  <c r="AB155" i="1" s="1"/>
  <c r="C118" i="1"/>
  <c r="C121" i="1" s="1"/>
  <c r="C123" i="1" s="1"/>
  <c r="C60" i="1"/>
  <c r="C62" i="1" s="1"/>
  <c r="AB27" i="1"/>
  <c r="AA27" i="1"/>
  <c r="AA30" i="1" s="1"/>
  <c r="W241" i="1"/>
  <c r="Q233" i="1"/>
  <c r="Q235" i="1" s="1"/>
  <c r="Q240" i="1"/>
  <c r="S242" i="1"/>
  <c r="C242" i="1"/>
  <c r="S240" i="1"/>
  <c r="S233" i="1"/>
  <c r="S235" i="1" s="1"/>
  <c r="AA231" i="1"/>
  <c r="B242" i="1"/>
  <c r="AA173" i="1"/>
  <c r="AA175" i="1" s="1"/>
  <c r="R240" i="1"/>
  <c r="R244" i="1" s="1"/>
  <c r="R246" i="1" s="1"/>
  <c r="R233" i="1"/>
  <c r="R235" i="1" s="1"/>
  <c r="J240" i="1"/>
  <c r="J233" i="1"/>
  <c r="J235" i="1" s="1"/>
  <c r="AB173" i="1"/>
  <c r="B175" i="1"/>
  <c r="AB175" i="1" s="1"/>
  <c r="Z70" i="1"/>
  <c r="AB67" i="1"/>
  <c r="AA67" i="1"/>
  <c r="AA70" i="1" s="1"/>
  <c r="AA72" i="1" s="1"/>
  <c r="Z117" i="1"/>
  <c r="Z60" i="1"/>
  <c r="AA56" i="1"/>
  <c r="J121" i="1"/>
  <c r="J123" i="1" s="1"/>
  <c r="O118" i="1"/>
  <c r="O121" i="1" s="1"/>
  <c r="O123" i="1" s="1"/>
  <c r="O60" i="1"/>
  <c r="O62" i="1" s="1"/>
  <c r="P118" i="1"/>
  <c r="P121" i="1" s="1"/>
  <c r="P123" i="1" s="1"/>
  <c r="D118" i="1"/>
  <c r="M120" i="1"/>
  <c r="M121" i="1" s="1"/>
  <c r="M123" i="1" s="1"/>
  <c r="Z59" i="1"/>
  <c r="Z17" i="1"/>
  <c r="H233" i="1"/>
  <c r="H235" i="1" s="1"/>
  <c r="H240" i="1"/>
  <c r="H244" i="1" s="1"/>
  <c r="H246" i="1" s="1"/>
  <c r="G240" i="1"/>
  <c r="G233" i="1"/>
  <c r="G235" i="1" s="1"/>
  <c r="Z119" i="1"/>
  <c r="Z242" i="1" s="1"/>
  <c r="AA58" i="1"/>
  <c r="H121" i="1"/>
  <c r="H123" i="1" s="1"/>
  <c r="AA77" i="1"/>
  <c r="AB77" i="1"/>
  <c r="AB223" i="1"/>
  <c r="B225" i="1"/>
  <c r="AB225" i="1" s="1"/>
  <c r="AB183" i="1"/>
  <c r="B185" i="1"/>
  <c r="AB185" i="1" s="1"/>
  <c r="X233" i="1"/>
  <c r="X235" i="1" s="1"/>
  <c r="X240" i="1"/>
  <c r="X244" i="1" s="1"/>
  <c r="X246" i="1" s="1"/>
  <c r="F243" i="1"/>
  <c r="Y241" i="1"/>
  <c r="I241" i="1"/>
  <c r="O240" i="1"/>
  <c r="O233" i="1"/>
  <c r="O235" i="1" s="1"/>
  <c r="T233" i="1"/>
  <c r="T235" i="1" s="1"/>
  <c r="T240" i="1"/>
  <c r="AB229" i="1"/>
  <c r="B240" i="1"/>
  <c r="AA229" i="1"/>
  <c r="B233" i="1"/>
  <c r="AB143" i="1"/>
  <c r="B145" i="1"/>
  <c r="AB145" i="1" s="1"/>
  <c r="H241" i="1"/>
  <c r="AB133" i="1"/>
  <c r="B135" i="1"/>
  <c r="AB135" i="1" s="1"/>
  <c r="AB87" i="1"/>
  <c r="Z90" i="1"/>
  <c r="V121" i="1"/>
  <c r="V123" i="1" s="1"/>
  <c r="F121" i="1"/>
  <c r="F123" i="1" s="1"/>
  <c r="U121" i="1"/>
  <c r="U123" i="1" s="1"/>
  <c r="M233" i="1"/>
  <c r="M235" i="1" s="1"/>
  <c r="E233" i="1"/>
  <c r="E235" i="1" s="1"/>
  <c r="E240" i="1"/>
  <c r="E244" i="1" s="1"/>
  <c r="E246" i="1" s="1"/>
  <c r="D121" i="1"/>
  <c r="D123" i="1" s="1"/>
  <c r="K118" i="1"/>
  <c r="K121" i="1" s="1"/>
  <c r="K123" i="1" s="1"/>
  <c r="K60" i="1"/>
  <c r="K62" i="1" s="1"/>
  <c r="AB47" i="1"/>
  <c r="AA47" i="1"/>
  <c r="AA50" i="1" s="1"/>
  <c r="AA52" i="1" s="1"/>
  <c r="AA37" i="1"/>
  <c r="AA40" i="1" s="1"/>
  <c r="AA42" i="1" s="1"/>
  <c r="AB37" i="1"/>
  <c r="Z40" i="1"/>
  <c r="Z32" i="1"/>
  <c r="AB32" i="1" s="1"/>
  <c r="T118" i="1"/>
  <c r="T241" i="1" s="1"/>
  <c r="Z57" i="1"/>
  <c r="D241" i="1"/>
  <c r="D244" i="1" s="1"/>
  <c r="D246" i="1" s="1"/>
  <c r="I233" i="1"/>
  <c r="I235" i="1" s="1"/>
  <c r="I240" i="1"/>
  <c r="I244" i="1" s="1"/>
  <c r="I246" i="1" s="1"/>
  <c r="X121" i="1"/>
  <c r="X123" i="1" s="1"/>
  <c r="S118" i="1"/>
  <c r="S121" i="1" s="1"/>
  <c r="S123" i="1" s="1"/>
  <c r="S60" i="1"/>
  <c r="S62" i="1" s="1"/>
  <c r="Z80" i="1"/>
  <c r="Y233" i="1"/>
  <c r="Y235" i="1" s="1"/>
  <c r="Y240" i="1"/>
  <c r="Y244" i="1" s="1"/>
  <c r="Y246" i="1" s="1"/>
  <c r="V241" i="1"/>
  <c r="P233" i="1"/>
  <c r="P235" i="1" s="1"/>
  <c r="P240" i="1"/>
  <c r="AB203" i="1"/>
  <c r="B205" i="1"/>
  <c r="AB205" i="1" s="1"/>
  <c r="B243" i="1"/>
  <c r="AA232" i="1"/>
  <c r="K240" i="1"/>
  <c r="K233" i="1"/>
  <c r="K235" i="1" s="1"/>
  <c r="L233" i="1"/>
  <c r="L235" i="1" s="1"/>
  <c r="L240" i="1"/>
  <c r="Q243" i="1"/>
  <c r="J242" i="1"/>
  <c r="B241" i="1"/>
  <c r="AB230" i="1"/>
  <c r="AA230" i="1"/>
  <c r="V240" i="1"/>
  <c r="V244" i="1" s="1"/>
  <c r="V246" i="1" s="1"/>
  <c r="V233" i="1"/>
  <c r="V235" i="1" s="1"/>
  <c r="N240" i="1"/>
  <c r="N244" i="1" s="1"/>
  <c r="N246" i="1" s="1"/>
  <c r="N233" i="1"/>
  <c r="N235" i="1" s="1"/>
  <c r="F240" i="1"/>
  <c r="F233" i="1"/>
  <c r="F235" i="1" s="1"/>
  <c r="P241" i="1"/>
  <c r="B121" i="1"/>
  <c r="B123" i="1" s="1"/>
  <c r="AA117" i="1"/>
  <c r="E121" i="1"/>
  <c r="E123" i="1" s="1"/>
  <c r="H60" i="1"/>
  <c r="H62" i="1" s="1"/>
  <c r="AA87" i="1"/>
  <c r="AA90" i="1" s="1"/>
  <c r="AA92" i="1" s="1"/>
  <c r="W60" i="1"/>
  <c r="W62" i="1" s="1"/>
  <c r="W118" i="1"/>
  <c r="W121" i="1" s="1"/>
  <c r="W123" i="1" s="1"/>
  <c r="G118" i="1"/>
  <c r="G241" i="1" s="1"/>
  <c r="G60" i="1"/>
  <c r="G62" i="1" s="1"/>
  <c r="L118" i="1"/>
  <c r="L241" i="1" s="1"/>
  <c r="AA80" i="1"/>
  <c r="AA82" i="1" s="1"/>
  <c r="AA32" i="1"/>
  <c r="L244" i="1" l="1"/>
  <c r="L246" i="1" s="1"/>
  <c r="P244" i="1"/>
  <c r="P246" i="1" s="1"/>
  <c r="AB40" i="1"/>
  <c r="Z42" i="1"/>
  <c r="AB42" i="1" s="1"/>
  <c r="L121" i="1"/>
  <c r="L123" i="1" s="1"/>
  <c r="B244" i="1"/>
  <c r="B246" i="1" s="1"/>
  <c r="AB60" i="1"/>
  <c r="Z62" i="1"/>
  <c r="AB62" i="1" s="1"/>
  <c r="O241" i="1"/>
  <c r="Z118" i="1"/>
  <c r="AB57" i="1"/>
  <c r="AF57" i="1"/>
  <c r="AA57" i="1"/>
  <c r="T121" i="1"/>
  <c r="T123" i="1" s="1"/>
  <c r="AA119" i="1"/>
  <c r="G121" i="1"/>
  <c r="G123" i="1" s="1"/>
  <c r="O244" i="1"/>
  <c r="O246" i="1" s="1"/>
  <c r="C241" i="1"/>
  <c r="AB17" i="1"/>
  <c r="Z20" i="1"/>
  <c r="AA17" i="1"/>
  <c r="AA20" i="1" s="1"/>
  <c r="AA22" i="1" s="1"/>
  <c r="Z240" i="1"/>
  <c r="AA240" i="1" s="1"/>
  <c r="AB70" i="1"/>
  <c r="Z72" i="1"/>
  <c r="AB72" i="1" s="1"/>
  <c r="Q244" i="1"/>
  <c r="Q246" i="1" s="1"/>
  <c r="W244" i="1"/>
  <c r="W246" i="1" s="1"/>
  <c r="F244" i="1"/>
  <c r="F246" i="1" s="1"/>
  <c r="AB80" i="1"/>
  <c r="Z82" i="1"/>
  <c r="AB82" i="1" s="1"/>
  <c r="AB233" i="1"/>
  <c r="B235" i="1"/>
  <c r="AB235" i="1" s="1"/>
  <c r="T244" i="1"/>
  <c r="T246" i="1" s="1"/>
  <c r="S241" i="1"/>
  <c r="K241" i="1"/>
  <c r="S244" i="1"/>
  <c r="S246" i="1" s="1"/>
  <c r="C244" i="1"/>
  <c r="C246" i="1" s="1"/>
  <c r="K244" i="1"/>
  <c r="K246" i="1" s="1"/>
  <c r="AB90" i="1"/>
  <c r="Z92" i="1"/>
  <c r="AB92" i="1" s="1"/>
  <c r="AA233" i="1"/>
  <c r="AA235" i="1" s="1"/>
  <c r="G244" i="1"/>
  <c r="G246" i="1" s="1"/>
  <c r="Z120" i="1"/>
  <c r="AB59" i="1"/>
  <c r="AA59" i="1"/>
  <c r="AA60" i="1" s="1"/>
  <c r="AA62" i="1" s="1"/>
  <c r="J244" i="1"/>
  <c r="J246" i="1" s="1"/>
  <c r="AA242" i="1"/>
  <c r="M243" i="1"/>
  <c r="M244" i="1" s="1"/>
  <c r="M246" i="1" s="1"/>
  <c r="Z22" i="1" l="1"/>
  <c r="AB22" i="1" s="1"/>
  <c r="AB20" i="1"/>
  <c r="B253" i="1"/>
  <c r="AG246" i="1"/>
  <c r="Z243" i="1"/>
  <c r="AB120" i="1"/>
  <c r="AA120" i="1"/>
  <c r="Z121" i="1"/>
  <c r="Z241" i="1"/>
  <c r="AB118" i="1"/>
  <c r="AA118" i="1"/>
  <c r="AA121" i="1" s="1"/>
  <c r="AA123" i="1" s="1"/>
  <c r="AB241" i="1" l="1"/>
  <c r="AA241" i="1"/>
  <c r="Z244" i="1"/>
  <c r="AB243" i="1"/>
  <c r="AA243" i="1"/>
  <c r="AB121" i="1"/>
  <c r="Z123" i="1"/>
  <c r="AB123" i="1" s="1"/>
  <c r="AB244" i="1" l="1"/>
  <c r="Z246" i="1"/>
  <c r="AA244" i="1"/>
  <c r="AA246" i="1" s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<sst xmlns="http://schemas.openxmlformats.org/spreadsheetml/2006/main" count="254" uniqueCount="62">
  <si>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</si>
  <si>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</si>
  <si>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</si>
  <si>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</si>
  <si>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</si>
  <si>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July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</si>
  <si>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</si>
  <si>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</si>
  <si>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</si>
  <si>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</si>
  <si>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</si>
  <si>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</si>
  <si>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</si>
  <si>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</si>
  <si>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</si>
  <si>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</si>
  <si>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</si>
  <si>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</si>
  <si>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</si>
  <si>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</si>
  <si>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</si>
  <si>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</si>
  <si>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</si>
  <si>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</si>
  <si>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</si>
  <si>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</si>
  <si>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</si>
  <si>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</si>
  <si>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</si>
  <si>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</si>
  <si>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</si>
  <si>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</si>
  <si>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</si>
  <si>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</si>
  <si>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</si>
  <si>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</si>
  <si>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</si>
  <si>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</si>
  <si>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</si>
  <si>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</si>
  <si>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</si>
  <si>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</si>
  <si>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</si>
  <si>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</si>
  <si>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</si>
  <si>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</si>
  <si>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</si>
  <si>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</si>
  <si>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</si>
  <si>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</si>
  <si>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</si>
  <si>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</si>
  <si>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</si>
  <si>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</si>
  <si>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</si>
  <si>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</si>
  <si>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</si>
  <si>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</si>
  <si>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 xml:space="preserve">                 DESEREE D. FAJARDO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</si>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</sst>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164" fontId="8" fillId="0" borderId="0" xfId="2" applyNumberFormat="1" applyFont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0" fillId="0" borderId="0" xfId="2" applyFont="1" applyAlignment="1">
      <alignment horizontal="right"/>
    </xf>
    <xf numFmtId="0" fontId="10" fillId="0" borderId="0" xfId="2" applyFont="1"/>
    <xf numFmtId="164" fontId="10" fillId="0" borderId="0" xfId="1" applyFont="1"/>
    <xf numFmtId="0" fontId="10" fillId="0" borderId="0" xfId="2" applyFont="1" applyAlignment="1">
      <alignment horizontal="left"/>
    </xf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left"/>
    </xf>
    <xf numFmtId="0" fontId="10" fillId="0" borderId="0" xfId="2" applyFont="1" applyAlignment="1">
      <alignment horizontal="center"/>
    </xf>
    <xf numFmtId="0" fontId="1" fillId="0" borderId="0" xfId="2" applyAlignment="1">
      <alignment horizontal="center"/>
    </xf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12" fillId="0" borderId="0" xfId="2" applyFont="1" applyFill="1"/>
    <xf numFmtId="0" fontId="13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164" fontId="15" fillId="0" borderId="0" xfId="2" applyNumberFormat="1" applyFont="1" applyFill="1"/>
    <xf numFmtId="164" fontId="15" fillId="0" borderId="6" xfId="1" applyFont="1" applyFill="1" applyBorder="1"/>
    <xf numFmtId="164" fontId="15" fillId="0" borderId="0" xfId="1" applyFont="1" applyFill="1"/>
    <xf numFmtId="164" fontId="16" fillId="0" borderId="0" xfId="2" applyNumberFormat="1" applyFont="1" applyFill="1"/>
    <xf numFmtId="164" fontId="12" fillId="0" borderId="0" xfId="2" applyNumberFormat="1" applyFont="1" applyFill="1"/>
    <xf numFmtId="10" fontId="15" fillId="0" borderId="6" xfId="1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102%20Continuing%20SAOB%20report%20as%20of%20JU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KC\FUND%20102%20-%202017\JULY\FUND%20102%20CONTINUING%20CONSOLIDATED%20REPORT%20JULY%2031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-25069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-25069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8439859.9299999475</v>
          </cell>
          <cell r="G1452">
            <v>-657082823.38</v>
          </cell>
          <cell r="H1452">
            <v>176263086.35000002</v>
          </cell>
          <cell r="I1452">
            <v>414594388.44000006</v>
          </cell>
          <cell r="J1452">
            <v>123398830.15000005</v>
          </cell>
          <cell r="K1452">
            <v>0</v>
          </cell>
          <cell r="L1452">
            <v>175960086.35000002</v>
          </cell>
          <cell r="M1452">
            <v>414546566.44000006</v>
          </cell>
          <cell r="N1452">
            <v>123399320.15000005</v>
          </cell>
          <cell r="O1452">
            <v>0</v>
          </cell>
          <cell r="P1452">
            <v>713905972.93999982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-490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0</v>
          </cell>
          <cell r="K1487">
            <v>0</v>
          </cell>
          <cell r="L1487">
            <v>0</v>
          </cell>
          <cell r="M1487">
            <v>6025</v>
          </cell>
          <cell r="N1487">
            <v>0</v>
          </cell>
          <cell r="O1487">
            <v>0</v>
          </cell>
          <cell r="P1487">
            <v>6025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6830127.8899998665</v>
          </cell>
          <cell r="G1663">
            <v>-1259467090.8599999</v>
          </cell>
          <cell r="H1663">
            <v>897994484.66000009</v>
          </cell>
          <cell r="I1663">
            <v>668299788.63000011</v>
          </cell>
          <cell r="J1663">
            <v>45980768.909999996</v>
          </cell>
          <cell r="K1663">
            <v>0</v>
          </cell>
          <cell r="L1663">
            <v>893879698.03000009</v>
          </cell>
          <cell r="M1663">
            <v>666669799.63000011</v>
          </cell>
          <cell r="N1663">
            <v>45978669.919999994</v>
          </cell>
          <cell r="O1663">
            <v>0</v>
          </cell>
          <cell r="P1663">
            <v>1606528167.5799999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2098.9899999999998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1879204</v>
          </cell>
          <cell r="J1698">
            <v>816974.76</v>
          </cell>
          <cell r="K1698">
            <v>0</v>
          </cell>
          <cell r="L1698">
            <v>468950</v>
          </cell>
          <cell r="M1698">
            <v>1879204</v>
          </cell>
          <cell r="N1698">
            <v>816974.76</v>
          </cell>
          <cell r="O1698">
            <v>0</v>
          </cell>
          <cell r="P1698">
            <v>3165128.76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2148833.4899999499</v>
          </cell>
          <cell r="G1874">
            <v>-345415052.41000003</v>
          </cell>
          <cell r="H1874">
            <v>580503062.52999997</v>
          </cell>
          <cell r="I1874">
            <v>324075547.37</v>
          </cell>
          <cell r="J1874">
            <v>21920428.019999936</v>
          </cell>
          <cell r="K1874">
            <v>0</v>
          </cell>
          <cell r="L1874">
            <v>579849662.52999997</v>
          </cell>
          <cell r="M1874">
            <v>324075547.37</v>
          </cell>
          <cell r="N1874">
            <v>21920428.019999936</v>
          </cell>
          <cell r="O1874">
            <v>0</v>
          </cell>
          <cell r="P1874">
            <v>925845637.92000008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6025</v>
          </cell>
          <cell r="J1909">
            <v>0</v>
          </cell>
          <cell r="K1909">
            <v>0</v>
          </cell>
          <cell r="L1909">
            <v>0</v>
          </cell>
          <cell r="M1909">
            <v>6025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3259584525.8199997</v>
          </cell>
          <cell r="AD5401">
            <v>171655029.55999994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10127568.620000001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17">
          <cell r="C17">
            <v>1706028.45</v>
          </cell>
        </row>
        <row r="27">
          <cell r="Q27">
            <v>6750606.6200000001</v>
          </cell>
        </row>
        <row r="29">
          <cell r="Q29">
            <v>3097000</v>
          </cell>
        </row>
        <row r="32">
          <cell r="Q32">
            <v>9847606.620000001</v>
          </cell>
        </row>
        <row r="116">
          <cell r="B116">
            <v>2293888100.5299993</v>
          </cell>
          <cell r="Q116">
            <v>10127568.620000001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3249456957.1999998</v>
          </cell>
        </row>
        <row r="566">
          <cell r="EM566">
            <v>3246279778.4399996</v>
          </cell>
          <cell r="EO566">
            <v>3177178.76</v>
          </cell>
          <cell r="ER566">
            <v>3249456957.1999998</v>
          </cell>
        </row>
        <row r="2519">
          <cell r="ER2519">
            <v>3249456957.1999998</v>
          </cell>
        </row>
      </sheetData>
      <sheetData sheetId="19">
        <row r="101">
          <cell r="ER101">
            <v>2134279653.71</v>
          </cell>
        </row>
      </sheetData>
      <sheetData sheetId="20">
        <row r="100">
          <cell r="ER100">
            <v>1137351454.8499999</v>
          </cell>
        </row>
        <row r="101">
          <cell r="ER101">
            <v>1115177303.49</v>
          </cell>
        </row>
        <row r="565">
          <cell r="ER565">
            <v>1137294095.9999998</v>
          </cell>
        </row>
      </sheetData>
      <sheetData sheetId="21"/>
      <sheetData sheetId="22"/>
      <sheetData sheetId="23"/>
      <sheetData sheetId="24"/>
      <sheetData sheetId="25">
        <row r="125">
          <cell r="EM12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45">
          <cell r="C45">
            <v>1706028.45</v>
          </cell>
        </row>
      </sheetData>
      <sheetData sheetId="34">
        <row r="49">
          <cell r="C49">
            <v>0</v>
          </cell>
        </row>
      </sheetData>
      <sheetData sheetId="35">
        <row r="31">
          <cell r="D31">
            <v>3431239555.3799996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1"/>
  <sheetViews>
    <sheetView showGridLines="0" tabSelected="1" zoomScale="90" zoomScaleNormal="90" workbookViewId="0">
      <pane xSplit="1" ySplit="10" topLeftCell="B11" activePane="bottomRight" state="frozen"/>
      <selection activeCell="AB278" sqref="AB278"/>
      <selection pane="topRight" activeCell="AB278" sqref="AB278"/>
      <selection pane="bottomLeft" activeCell="AB278" sqref="AB278"/>
      <selection pane="bottomRight" activeCell="AG32" sqref="AG32"/>
    </sheetView>
  </sheetViews>
  <sheetFormatPr defaultColWidth="8.875" defaultRowHeight="15" customHeight="1" x14ac:dyDescent="0.2"/>
  <cols>
    <col min="1" max="1" width="27.75" style="2" customWidth="1"/>
    <col min="2" max="2" width="24.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6" width="22.125" style="2" customWidth="1"/>
    <col min="27" max="27" width="22.75" style="2" customWidth="1"/>
    <col min="28" max="28" width="13.875" style="2" customWidth="1"/>
    <col min="29" max="29" width="10.25" style="2" customWidth="1"/>
    <col min="30" max="30" width="20.75" style="66" customWidth="1"/>
    <col min="31" max="31" width="8.875" style="66"/>
    <col min="32" max="32" width="14.625" style="66" bestFit="1" customWidth="1"/>
    <col min="33" max="33" width="18.75" style="66" bestFit="1" customWidth="1"/>
    <col min="34" max="34" width="11.75" style="66" bestFit="1" customWidth="1"/>
    <col min="35" max="16384" width="8.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6"/>
      <c r="AE8" s="67"/>
      <c r="AF8" s="67"/>
      <c r="AG8" s="67"/>
      <c r="AH8" s="67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6"/>
      <c r="AE9" s="67"/>
      <c r="AF9" s="67"/>
      <c r="AG9" s="67"/>
      <c r="AH9" s="67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6"/>
      <c r="AE10" s="67"/>
      <c r="AF10" s="67"/>
      <c r="AG10" s="67"/>
      <c r="AH10" s="67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68"/>
      <c r="AF11" s="68"/>
      <c r="AG11" s="68"/>
      <c r="AH11" s="68"/>
    </row>
    <row r="12" spans="1:34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69"/>
      <c r="AF12" s="69"/>
      <c r="AG12" s="69"/>
      <c r="AH12" s="69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69"/>
      <c r="AF13" s="69"/>
      <c r="AG13" s="69"/>
      <c r="AH13" s="69"/>
    </row>
    <row r="14" spans="1:34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69"/>
      <c r="AF14" s="69"/>
      <c r="AG14" s="69"/>
      <c r="AH14" s="69"/>
    </row>
    <row r="15" spans="1:34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69"/>
      <c r="AF15" s="69"/>
      <c r="AG15" s="69"/>
      <c r="AH15" s="69"/>
    </row>
    <row r="16" spans="1:34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69"/>
      <c r="AF16" s="69"/>
      <c r="AG16" s="69"/>
      <c r="AH16" s="69"/>
    </row>
    <row r="17" spans="1:34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-25069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-25069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279962</v>
      </c>
      <c r="AA17" s="38">
        <f>B17-Z17</f>
        <v>1483425.3</v>
      </c>
      <c r="AB17" s="43">
        <f t="shared" ref="AB17:AB22" si="1">Z17/B17</f>
        <v>0.15876376108640455</v>
      </c>
      <c r="AC17" s="39"/>
      <c r="AD17" s="70"/>
      <c r="AE17" s="69"/>
      <c r="AF17" s="69"/>
      <c r="AG17" s="69"/>
      <c r="AH17" s="69"/>
    </row>
    <row r="18" spans="1:34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69"/>
      <c r="AF18" s="69"/>
      <c r="AG18" s="69"/>
      <c r="AH18" s="69"/>
    </row>
    <row r="19" spans="1:34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69"/>
      <c r="AF19" s="69"/>
      <c r="AG19" s="69"/>
      <c r="AH19" s="69"/>
    </row>
    <row r="20" spans="1:34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-25069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-25069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279962</v>
      </c>
      <c r="AA20" s="46">
        <f t="shared" si="2"/>
        <v>1483425.3</v>
      </c>
      <c r="AB20" s="47">
        <f t="shared" si="1"/>
        <v>0.15876376108640455</v>
      </c>
      <c r="AC20" s="39"/>
      <c r="AD20" s="69"/>
      <c r="AE20" s="69"/>
      <c r="AF20" s="69"/>
      <c r="AG20" s="69"/>
      <c r="AH20" s="69"/>
    </row>
    <row r="21" spans="1:34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69"/>
      <c r="AF21" s="69"/>
      <c r="AG21" s="69"/>
      <c r="AH21" s="69"/>
    </row>
    <row r="22" spans="1:34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-25069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-25069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279962</v>
      </c>
      <c r="AA22" s="46">
        <f t="shared" si="3"/>
        <v>1483425.3</v>
      </c>
      <c r="AB22" s="47">
        <f t="shared" si="1"/>
        <v>0.15876376108640455</v>
      </c>
      <c r="AC22" s="49"/>
      <c r="AD22" s="69"/>
      <c r="AE22" s="69"/>
      <c r="AF22" s="69"/>
      <c r="AG22" s="69"/>
      <c r="AH22" s="69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69"/>
      <c r="AF23" s="69"/>
      <c r="AG23" s="69"/>
      <c r="AH23" s="69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69"/>
      <c r="AF24" s="69"/>
      <c r="AG24" s="69"/>
      <c r="AH24" s="69"/>
    </row>
    <row r="25" spans="1:34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69"/>
      <c r="AF25" s="69"/>
      <c r="AG25" s="69"/>
      <c r="AH25" s="69"/>
    </row>
    <row r="26" spans="1:34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  <c r="AD26" s="69"/>
      <c r="AE26" s="69"/>
      <c r="AF26" s="69"/>
      <c r="AG26" s="69"/>
      <c r="AH26" s="69"/>
    </row>
    <row r="27" spans="1:34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-25069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-25069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279962</v>
      </c>
      <c r="AA27" s="38">
        <f>B27-Z27</f>
        <v>1483425.3</v>
      </c>
      <c r="AB27" s="43">
        <f t="shared" ref="AB27:AB32" si="4">Z27/B27</f>
        <v>0.15876376108640455</v>
      </c>
      <c r="AC27" s="39"/>
      <c r="AD27" s="69"/>
      <c r="AE27" s="69"/>
      <c r="AF27" s="69"/>
      <c r="AG27" s="69"/>
      <c r="AH27" s="69"/>
    </row>
    <row r="28" spans="1:34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69"/>
      <c r="AF28" s="69"/>
      <c r="AG28" s="69"/>
      <c r="AH28" s="69"/>
    </row>
    <row r="29" spans="1:34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69"/>
      <c r="AF29" s="69"/>
      <c r="AG29" s="69"/>
      <c r="AH29" s="69"/>
    </row>
    <row r="30" spans="1:34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-25069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-25069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279962</v>
      </c>
      <c r="AA30" s="46">
        <f>SUM(AA26:AA29)</f>
        <v>1483425.3</v>
      </c>
      <c r="AB30" s="47">
        <f t="shared" si="4"/>
        <v>0.15876376108640455</v>
      </c>
      <c r="AC30" s="39"/>
      <c r="AD30" s="69"/>
      <c r="AE30" s="69"/>
      <c r="AF30" s="69"/>
      <c r="AG30" s="69"/>
      <c r="AH30" s="69"/>
    </row>
    <row r="31" spans="1:34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69"/>
      <c r="AF31" s="69"/>
      <c r="AG31" s="69"/>
      <c r="AH31" s="69"/>
    </row>
    <row r="32" spans="1:34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-25069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-25069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279962</v>
      </c>
      <c r="AA32" s="46">
        <f>AA31+AA30</f>
        <v>1483425.3</v>
      </c>
      <c r="AB32" s="47">
        <f t="shared" si="4"/>
        <v>0.15876376108640455</v>
      </c>
      <c r="AC32" s="49"/>
      <c r="AD32" s="69"/>
      <c r="AE32" s="69"/>
      <c r="AF32" s="69"/>
      <c r="AG32" s="69"/>
      <c r="AH32" s="69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69"/>
      <c r="AF33" s="69"/>
      <c r="AG33" s="69"/>
      <c r="AH33" s="69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69"/>
      <c r="AF34" s="69"/>
      <c r="AG34" s="69"/>
      <c r="AH34" s="69"/>
    </row>
    <row r="35" spans="1:34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69"/>
      <c r="AF35" s="69"/>
      <c r="AG35" s="69"/>
      <c r="AH35" s="69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69"/>
      <c r="AF36" s="69"/>
      <c r="AG36" s="69"/>
      <c r="AH36" s="69"/>
    </row>
    <row r="37" spans="1:34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69"/>
      <c r="AF37" s="69"/>
      <c r="AG37" s="69"/>
      <c r="AH37" s="69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69"/>
      <c r="AF38" s="69"/>
      <c r="AG38" s="69"/>
      <c r="AH38" s="69"/>
    </row>
    <row r="39" spans="1:34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69"/>
      <c r="AF39" s="69"/>
      <c r="AG39" s="69"/>
      <c r="AH39" s="69"/>
    </row>
    <row r="40" spans="1:34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69"/>
      <c r="AE40" s="69"/>
      <c r="AF40" s="69"/>
      <c r="AG40" s="69"/>
      <c r="AH40" s="69"/>
    </row>
    <row r="41" spans="1:34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69"/>
      <c r="AF41" s="69"/>
      <c r="AG41" s="69"/>
      <c r="AH41" s="69"/>
    </row>
    <row r="42" spans="1:34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69"/>
      <c r="AE42" s="69"/>
      <c r="AF42" s="69"/>
      <c r="AG42" s="69"/>
      <c r="AH42" s="69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69"/>
      <c r="AF43" s="69"/>
      <c r="AG43" s="69"/>
      <c r="AH43" s="69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69"/>
      <c r="AF44" s="69"/>
      <c r="AG44" s="69"/>
      <c r="AH44" s="69"/>
    </row>
    <row r="45" spans="1:34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69"/>
      <c r="AF45" s="69"/>
      <c r="AG45" s="69"/>
      <c r="AH45" s="69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69"/>
      <c r="AF46" s="69"/>
      <c r="AG46" s="69"/>
      <c r="AH46" s="69"/>
    </row>
    <row r="47" spans="1:34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69"/>
      <c r="AF47" s="69"/>
      <c r="AG47" s="69"/>
      <c r="AH47" s="69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69"/>
      <c r="AF48" s="69"/>
      <c r="AG48" s="69"/>
      <c r="AH48" s="69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69"/>
      <c r="AF49" s="69"/>
      <c r="AG49" s="69"/>
      <c r="AH49" s="69"/>
    </row>
    <row r="50" spans="1:34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69"/>
      <c r="AE50" s="69"/>
      <c r="AF50" s="69"/>
      <c r="AG50" s="69"/>
      <c r="AH50" s="69"/>
    </row>
    <row r="51" spans="1:34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69"/>
      <c r="AF51" s="69"/>
      <c r="AG51" s="69"/>
      <c r="AH51" s="69"/>
    </row>
    <row r="52" spans="1:34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69"/>
      <c r="AE52" s="69"/>
      <c r="AF52" s="69"/>
      <c r="AG52" s="69"/>
      <c r="AH52" s="69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69"/>
      <c r="AF53" s="69"/>
      <c r="AG53" s="69"/>
      <c r="AH53" s="69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69"/>
      <c r="AF54" s="69"/>
      <c r="AG54" s="69"/>
      <c r="AH54" s="69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69"/>
      <c r="AF55" s="69"/>
      <c r="AG55" s="69"/>
      <c r="AH55" s="69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69"/>
      <c r="AF56" s="69"/>
      <c r="AG56" s="69"/>
      <c r="AH56" s="69"/>
    </row>
    <row r="57" spans="1:34" s="40" customFormat="1" ht="18" customHeight="1" x14ac:dyDescent="0.2">
      <c r="A57" s="42" t="s">
        <v>37</v>
      </c>
      <c r="B57" s="38">
        <f>B67+B77+B87+B97+B107</f>
        <v>3410694046.8199992</v>
      </c>
      <c r="C57" s="38">
        <f t="shared" si="11"/>
        <v>17418821.309999764</v>
      </c>
      <c r="D57" s="38">
        <f t="shared" si="11"/>
        <v>-2261964966.6499996</v>
      </c>
      <c r="E57" s="38">
        <f t="shared" si="11"/>
        <v>1654760633.5400002</v>
      </c>
      <c r="F57" s="38">
        <f t="shared" si="11"/>
        <v>1406969724.4400001</v>
      </c>
      <c r="G57" s="38">
        <f t="shared" si="11"/>
        <v>191300027.07999998</v>
      </c>
      <c r="H57" s="38">
        <f t="shared" si="11"/>
        <v>0</v>
      </c>
      <c r="I57" s="38">
        <f t="shared" si="11"/>
        <v>1649689446.9100001</v>
      </c>
      <c r="J57" s="38">
        <f t="shared" si="11"/>
        <v>1405291913.4400001</v>
      </c>
      <c r="K57" s="38">
        <f t="shared" si="11"/>
        <v>191298418.08999997</v>
      </c>
      <c r="L57" s="38">
        <f t="shared" si="11"/>
        <v>0</v>
      </c>
      <c r="M57" s="38">
        <f t="shared" si="11"/>
        <v>3246279778.4399996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720054.21</v>
      </c>
      <c r="R57" s="38">
        <f t="shared" si="11"/>
        <v>224483</v>
      </c>
      <c r="S57" s="38">
        <f t="shared" si="11"/>
        <v>733273.79</v>
      </c>
      <c r="T57" s="38">
        <f t="shared" si="11"/>
        <v>1608.9899999999998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3253030385.059999</v>
      </c>
      <c r="AA57" s="38">
        <f>B57-Z57</f>
        <v>157663661.76000023</v>
      </c>
      <c r="AB57" s="43">
        <f>Z57/B57</f>
        <v>0.95377373062617565</v>
      </c>
      <c r="AC57" s="39"/>
      <c r="AD57" s="70">
        <f>'[2]sum-co'!Q27+'[2]CMFothers-CONT'!EM566</f>
        <v>3253030385.0599995</v>
      </c>
      <c r="AE57" s="69"/>
      <c r="AF57" s="70">
        <f>AD57-Z57</f>
        <v>0</v>
      </c>
      <c r="AG57" s="69"/>
      <c r="AH57" s="69"/>
    </row>
    <row r="58" spans="1:34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69"/>
      <c r="AF58" s="69"/>
      <c r="AG58" s="69"/>
      <c r="AH58" s="69"/>
    </row>
    <row r="59" spans="1:34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12798284.119999999</v>
      </c>
      <c r="D59" s="38">
        <f t="shared" si="11"/>
        <v>0</v>
      </c>
      <c r="E59" s="38">
        <f t="shared" si="11"/>
        <v>3565950</v>
      </c>
      <c r="F59" s="38">
        <f t="shared" si="11"/>
        <v>1891254</v>
      </c>
      <c r="G59" s="38">
        <f t="shared" si="11"/>
        <v>816974.76</v>
      </c>
      <c r="H59" s="38">
        <f t="shared" si="11"/>
        <v>0</v>
      </c>
      <c r="I59" s="38">
        <f t="shared" si="11"/>
        <v>468950</v>
      </c>
      <c r="J59" s="38">
        <f t="shared" si="11"/>
        <v>1891254</v>
      </c>
      <c r="K59" s="38">
        <f t="shared" si="11"/>
        <v>816974.76</v>
      </c>
      <c r="L59" s="38">
        <f t="shared" si="11"/>
        <v>0</v>
      </c>
      <c r="M59" s="38">
        <f>M69+M79+M89+M99+M109</f>
        <v>3177178.76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6274178.7599999998</v>
      </c>
      <c r="AA59" s="38">
        <f>B59-Z59</f>
        <v>12507942.499999998</v>
      </c>
      <c r="AB59" s="43">
        <f>Z59/B59</f>
        <v>0.33405059381455621</v>
      </c>
      <c r="AC59" s="39"/>
      <c r="AD59" s="70">
        <f>'[2]sum-co'!Q29+'[2]CMFothers-CONT'!EO566</f>
        <v>6274178.7599999998</v>
      </c>
      <c r="AE59" s="69"/>
      <c r="AF59" s="69"/>
      <c r="AG59" s="69"/>
      <c r="AH59" s="69"/>
    </row>
    <row r="60" spans="1:34" s="40" customFormat="1" ht="18" customHeight="1" x14ac:dyDescent="0.25">
      <c r="A60" s="45" t="s">
        <v>40</v>
      </c>
      <c r="B60" s="46">
        <f>SUM(B56:B59)</f>
        <v>3429476168.0799994</v>
      </c>
      <c r="C60" s="46">
        <f t="shared" ref="C60:Y60" si="12">SUM(C56:C59)</f>
        <v>30217105.429999761</v>
      </c>
      <c r="D60" s="46">
        <f t="shared" si="12"/>
        <v>-2261964966.6499996</v>
      </c>
      <c r="E60" s="46">
        <f t="shared" si="12"/>
        <v>1658326583.5400002</v>
      </c>
      <c r="F60" s="46">
        <f t="shared" si="12"/>
        <v>1408860978.4400001</v>
      </c>
      <c r="G60" s="46">
        <f t="shared" si="12"/>
        <v>192117001.83999997</v>
      </c>
      <c r="H60" s="46">
        <f t="shared" si="12"/>
        <v>0</v>
      </c>
      <c r="I60" s="46">
        <f t="shared" si="12"/>
        <v>1650158396.9100001</v>
      </c>
      <c r="J60" s="46">
        <f t="shared" si="12"/>
        <v>1407183167.4400001</v>
      </c>
      <c r="K60" s="46">
        <f t="shared" si="12"/>
        <v>192115392.84999996</v>
      </c>
      <c r="L60" s="46">
        <f t="shared" si="12"/>
        <v>0</v>
      </c>
      <c r="M60" s="46">
        <f t="shared" si="12"/>
        <v>3249456957.1999998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720054.21</v>
      </c>
      <c r="R60" s="46">
        <f t="shared" si="12"/>
        <v>224483</v>
      </c>
      <c r="S60" s="46">
        <f t="shared" si="12"/>
        <v>733273.79</v>
      </c>
      <c r="T60" s="46">
        <f t="shared" si="12"/>
        <v>1608.9899999999998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3259304563.8199992</v>
      </c>
      <c r="AA60" s="46">
        <f>SUM(AA56:AA59)</f>
        <v>170171604.26000023</v>
      </c>
      <c r="AB60" s="47">
        <f>Z60/B60</f>
        <v>0.95037970934340354</v>
      </c>
      <c r="AC60" s="39"/>
      <c r="AD60" s="69"/>
      <c r="AE60" s="69"/>
      <c r="AF60" s="69"/>
      <c r="AG60" s="69"/>
      <c r="AH60" s="69"/>
    </row>
    <row r="61" spans="1:34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69"/>
      <c r="AF61" s="69"/>
      <c r="AG61" s="69"/>
      <c r="AH61" s="69"/>
    </row>
    <row r="62" spans="1:34" s="40" customFormat="1" ht="18" customHeight="1" x14ac:dyDescent="0.25">
      <c r="A62" s="45" t="s">
        <v>42</v>
      </c>
      <c r="B62" s="46">
        <f>B61+B60</f>
        <v>3429476168.0799994</v>
      </c>
      <c r="C62" s="46">
        <f t="shared" ref="C62:Y62" si="13">C61+C60</f>
        <v>30217105.429999761</v>
      </c>
      <c r="D62" s="46">
        <f t="shared" si="13"/>
        <v>-2261964966.6499996</v>
      </c>
      <c r="E62" s="46">
        <f t="shared" si="13"/>
        <v>1658326583.5400002</v>
      </c>
      <c r="F62" s="46">
        <f t="shared" si="13"/>
        <v>1408860978.4400001</v>
      </c>
      <c r="G62" s="46">
        <f t="shared" si="13"/>
        <v>192117001.83999997</v>
      </c>
      <c r="H62" s="46">
        <f t="shared" si="13"/>
        <v>0</v>
      </c>
      <c r="I62" s="46">
        <f t="shared" si="13"/>
        <v>1650158396.9100001</v>
      </c>
      <c r="J62" s="46">
        <f t="shared" si="13"/>
        <v>1407183167.4400001</v>
      </c>
      <c r="K62" s="46">
        <f t="shared" si="13"/>
        <v>192115392.84999996</v>
      </c>
      <c r="L62" s="46">
        <f t="shared" si="13"/>
        <v>0</v>
      </c>
      <c r="M62" s="46">
        <f t="shared" si="13"/>
        <v>3249456957.1999998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720054.21</v>
      </c>
      <c r="R62" s="46">
        <f t="shared" si="13"/>
        <v>224483</v>
      </c>
      <c r="S62" s="46">
        <f t="shared" si="13"/>
        <v>733273.79</v>
      </c>
      <c r="T62" s="46">
        <f t="shared" si="13"/>
        <v>1608.9899999999998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3259304563.8199992</v>
      </c>
      <c r="AA62" s="46">
        <f>AA61+AA60</f>
        <v>170171604.26000023</v>
      </c>
      <c r="AB62" s="47">
        <f>Z62/B62</f>
        <v>0.95037970934340354</v>
      </c>
      <c r="AC62" s="49"/>
      <c r="AD62" s="69"/>
      <c r="AE62" s="69"/>
      <c r="AF62" s="69"/>
      <c r="AG62" s="69"/>
      <c r="AH62" s="70"/>
    </row>
    <row r="63" spans="1:34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71">
        <f>'[2]sum-co'!Q32+'[2]CMFothers-CONT'!ER566</f>
        <v>3259304563.8199997</v>
      </c>
      <c r="AE63" s="69"/>
      <c r="AF63" s="69"/>
      <c r="AG63" s="69"/>
      <c r="AH63" s="69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69"/>
      <c r="AF64" s="69"/>
      <c r="AG64" s="69"/>
      <c r="AH64" s="69"/>
    </row>
    <row r="65" spans="1:34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69"/>
      <c r="AF65" s="69"/>
      <c r="AG65" s="69"/>
      <c r="AH65" s="69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69"/>
      <c r="AF66" s="69"/>
      <c r="AG66" s="69"/>
      <c r="AH66" s="69"/>
    </row>
    <row r="67" spans="1:34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8439859.9299999475</v>
      </c>
      <c r="D67" s="38">
        <f>[1]consoCONT!G1452</f>
        <v>-657082823.38</v>
      </c>
      <c r="E67" s="38">
        <f>[1]consoCONT!H1452</f>
        <v>176263086.35000002</v>
      </c>
      <c r="F67" s="38">
        <f>[1]consoCONT!I1452</f>
        <v>414594388.44000006</v>
      </c>
      <c r="G67" s="38">
        <f>[1]consoCONT!J1452</f>
        <v>123398830.15000005</v>
      </c>
      <c r="H67" s="38">
        <f>[1]consoCONT!K1452</f>
        <v>0</v>
      </c>
      <c r="I67" s="38">
        <f>[1]consoCONT!L1452</f>
        <v>175960086.35000002</v>
      </c>
      <c r="J67" s="38">
        <f>[1]consoCONT!M1452</f>
        <v>414546566.44000006</v>
      </c>
      <c r="K67" s="38">
        <f>[1]consoCONT!N1452</f>
        <v>123399320.15000005</v>
      </c>
      <c r="L67" s="38">
        <f>[1]consoCONT!O1452</f>
        <v>0</v>
      </c>
      <c r="M67" s="38">
        <f>[1]consoCONT!P1452</f>
        <v>713905972.93999982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688</v>
      </c>
      <c r="R67" s="38">
        <f>[1]consoCONT!U1452</f>
        <v>48514</v>
      </c>
      <c r="S67" s="38">
        <f>[1]consoCONT!V1452</f>
        <v>-1380</v>
      </c>
      <c r="T67" s="38">
        <f>[1]consoCONT!W1452</f>
        <v>-490</v>
      </c>
      <c r="U67" s="38">
        <f>[1]consoCONT!X1452</f>
        <v>0</v>
      </c>
      <c r="V67" s="38">
        <f>[1]consoCONT!Y1452</f>
        <v>0</v>
      </c>
      <c r="W67" s="38">
        <f>[1]consoCONT!Z1452</f>
        <v>0</v>
      </c>
      <c r="X67" s="38">
        <f>[1]consoCONT!AA1452</f>
        <v>0</v>
      </c>
      <c r="Y67" s="38">
        <f>[1]consoCONT!AB1452</f>
        <v>0</v>
      </c>
      <c r="Z67" s="38">
        <f>SUM(M67:Y67)</f>
        <v>714256304.93999982</v>
      </c>
      <c r="AA67" s="38">
        <f>B67-Z67</f>
        <v>79519160.300000072</v>
      </c>
      <c r="AB67" s="43">
        <f>Z67/B67</f>
        <v>0.89982159466725609</v>
      </c>
      <c r="AC67" s="39"/>
      <c r="AD67" s="69"/>
      <c r="AE67" s="69"/>
      <c r="AF67" s="69"/>
      <c r="AG67" s="69"/>
      <c r="AH67" s="69"/>
    </row>
    <row r="68" spans="1:34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0">
        <f>B72+B82+B92</f>
        <v>3429476168.0799994</v>
      </c>
      <c r="AE68" s="69"/>
      <c r="AF68" s="69"/>
      <c r="AG68" s="69"/>
      <c r="AH68" s="69"/>
    </row>
    <row r="69" spans="1:34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6025</v>
      </c>
      <c r="G69" s="38">
        <f>[1]consoCONT!J1487</f>
        <v>0</v>
      </c>
      <c r="H69" s="38">
        <f>[1]consoCONT!K1487</f>
        <v>0</v>
      </c>
      <c r="I69" s="38">
        <f>[1]consoCONT!L1487</f>
        <v>0</v>
      </c>
      <c r="J69" s="38">
        <f>[1]consoCONT!M1487</f>
        <v>6025</v>
      </c>
      <c r="K69" s="38">
        <f>[1]consoCONT!N1487</f>
        <v>0</v>
      </c>
      <c r="L69" s="38">
        <f>[1]consoCONT!O1487</f>
        <v>0</v>
      </c>
      <c r="M69" s="38">
        <f>[1]consoCONT!P1487</f>
        <v>6025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6025</v>
      </c>
      <c r="AA69" s="38">
        <f>B69-Z69</f>
        <v>2087510</v>
      </c>
      <c r="AB69" s="43"/>
      <c r="AC69" s="39"/>
      <c r="AD69" s="69"/>
      <c r="AE69" s="69"/>
      <c r="AF69" s="69"/>
      <c r="AG69" s="69"/>
      <c r="AH69" s="69"/>
    </row>
    <row r="70" spans="1:34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9894864.9299999475</v>
      </c>
      <c r="D70" s="46">
        <f t="shared" si="14"/>
        <v>-657082823.38</v>
      </c>
      <c r="E70" s="46">
        <f t="shared" si="14"/>
        <v>176263086.35000002</v>
      </c>
      <c r="F70" s="46">
        <f t="shared" si="14"/>
        <v>414600413.44000006</v>
      </c>
      <c r="G70" s="46">
        <f t="shared" si="14"/>
        <v>123398830.15000005</v>
      </c>
      <c r="H70" s="46">
        <f t="shared" si="14"/>
        <v>0</v>
      </c>
      <c r="I70" s="46">
        <f t="shared" si="14"/>
        <v>175960086.35000002</v>
      </c>
      <c r="J70" s="46">
        <f t="shared" si="14"/>
        <v>414552591.44000006</v>
      </c>
      <c r="K70" s="46">
        <f t="shared" si="14"/>
        <v>123399320.15000005</v>
      </c>
      <c r="L70" s="46">
        <f t="shared" si="14"/>
        <v>0</v>
      </c>
      <c r="M70" s="46">
        <f t="shared" si="14"/>
        <v>713911997.93999982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688</v>
      </c>
      <c r="R70" s="46">
        <f t="shared" si="14"/>
        <v>48514</v>
      </c>
      <c r="S70" s="46">
        <f t="shared" si="14"/>
        <v>-1380</v>
      </c>
      <c r="T70" s="46">
        <f t="shared" si="14"/>
        <v>-490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714262329.93999982</v>
      </c>
      <c r="AA70" s="46">
        <f>SUM(AA66:AA69)</f>
        <v>81606670.300000072</v>
      </c>
      <c r="AB70" s="47">
        <f>Z70/B70</f>
        <v>0.89746218250064902</v>
      </c>
      <c r="AC70" s="39"/>
      <c r="AD70" s="69"/>
      <c r="AE70" s="69"/>
      <c r="AF70" s="69"/>
      <c r="AG70" s="69"/>
      <c r="AH70" s="69"/>
    </row>
    <row r="71" spans="1:34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69"/>
      <c r="AF71" s="69"/>
      <c r="AG71" s="69"/>
      <c r="AH71" s="69"/>
    </row>
    <row r="72" spans="1:34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9894864.9299999475</v>
      </c>
      <c r="D72" s="46">
        <f t="shared" si="15"/>
        <v>-657082823.38</v>
      </c>
      <c r="E72" s="46">
        <f t="shared" si="15"/>
        <v>176263086.35000002</v>
      </c>
      <c r="F72" s="46">
        <f t="shared" si="15"/>
        <v>414600413.44000006</v>
      </c>
      <c r="G72" s="46">
        <f t="shared" si="15"/>
        <v>123398830.15000005</v>
      </c>
      <c r="H72" s="46">
        <f t="shared" si="15"/>
        <v>0</v>
      </c>
      <c r="I72" s="46">
        <f t="shared" si="15"/>
        <v>175960086.35000002</v>
      </c>
      <c r="J72" s="46">
        <f t="shared" si="15"/>
        <v>414552591.44000006</v>
      </c>
      <c r="K72" s="46">
        <f t="shared" si="15"/>
        <v>123399320.15000005</v>
      </c>
      <c r="L72" s="46">
        <f t="shared" si="15"/>
        <v>0</v>
      </c>
      <c r="M72" s="46">
        <f t="shared" si="15"/>
        <v>713911997.93999982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688</v>
      </c>
      <c r="R72" s="46">
        <f t="shared" si="15"/>
        <v>48514</v>
      </c>
      <c r="S72" s="46">
        <f t="shared" si="15"/>
        <v>-1380</v>
      </c>
      <c r="T72" s="46">
        <f t="shared" si="15"/>
        <v>-490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714262329.93999982</v>
      </c>
      <c r="AA72" s="46">
        <f>AA71+AA70</f>
        <v>81606670.300000072</v>
      </c>
      <c r="AB72" s="47">
        <f>Z72/B72</f>
        <v>0.89746218250064902</v>
      </c>
      <c r="AC72" s="49"/>
      <c r="AD72" s="69"/>
      <c r="AE72" s="69"/>
      <c r="AF72" s="69"/>
      <c r="AG72" s="69"/>
      <c r="AH72" s="69"/>
    </row>
    <row r="73" spans="1:34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69"/>
      <c r="AF73" s="69"/>
      <c r="AG73" s="69"/>
      <c r="AH73" s="69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69"/>
      <c r="AF74" s="69"/>
      <c r="AG74" s="69"/>
      <c r="AH74" s="69"/>
    </row>
    <row r="75" spans="1:34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69"/>
      <c r="AF75" s="69"/>
      <c r="AG75" s="69"/>
      <c r="AH75" s="69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9"/>
      <c r="AE76" s="69"/>
      <c r="AF76" s="69"/>
      <c r="AG76" s="69"/>
      <c r="AH76" s="69"/>
    </row>
    <row r="77" spans="1:34" s="40" customFormat="1" ht="18" customHeight="1" x14ac:dyDescent="0.2">
      <c r="A77" s="42" t="s">
        <v>37</v>
      </c>
      <c r="B77" s="38">
        <f>[1]consoCONT!E1663</f>
        <v>1672629718.5899997</v>
      </c>
      <c r="C77" s="38">
        <f>[1]consoCONT!F1663</f>
        <v>6830127.8899998665</v>
      </c>
      <c r="D77" s="38">
        <f>[1]consoCONT!G1663</f>
        <v>-1259467090.8599999</v>
      </c>
      <c r="E77" s="38">
        <f>[1]consoCONT!H1663</f>
        <v>897994484.66000009</v>
      </c>
      <c r="F77" s="38">
        <f>[1]consoCONT!I1663</f>
        <v>668299788.63000011</v>
      </c>
      <c r="G77" s="38">
        <f>[1]consoCONT!J1663</f>
        <v>45980768.909999996</v>
      </c>
      <c r="H77" s="38">
        <f>[1]consoCONT!K1663</f>
        <v>0</v>
      </c>
      <c r="I77" s="38">
        <f>[1]consoCONT!L1663</f>
        <v>893879698.03000009</v>
      </c>
      <c r="J77" s="38">
        <f>[1]consoCONT!M1663</f>
        <v>666669799.63000011</v>
      </c>
      <c r="K77" s="38">
        <f>[1]consoCONT!N1663</f>
        <v>45978669.919999994</v>
      </c>
      <c r="L77" s="38">
        <f>[1]consoCONT!O1663</f>
        <v>0</v>
      </c>
      <c r="M77" s="38">
        <f>[1]consoCONT!P1663</f>
        <v>1606528167.5799999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719366.21</v>
      </c>
      <c r="R77" s="38">
        <f>[1]consoCONT!U1663</f>
        <v>175969</v>
      </c>
      <c r="S77" s="38">
        <f>[1]consoCONT!V1663</f>
        <v>734653.79</v>
      </c>
      <c r="T77" s="38">
        <f>[1]consoCONT!W1663</f>
        <v>2098.9899999999998</v>
      </c>
      <c r="U77" s="38">
        <f>[1]consoCONT!X1663</f>
        <v>0</v>
      </c>
      <c r="V77" s="38">
        <f>[1]consoCONT!Y1663</f>
        <v>0</v>
      </c>
      <c r="W77" s="38">
        <f>[1]consoCONT!Z1663</f>
        <v>0</v>
      </c>
      <c r="X77" s="38">
        <f>[1]consoCONT!AA1663</f>
        <v>0</v>
      </c>
      <c r="Y77" s="38">
        <f>[1]consoCONT!AB1663</f>
        <v>0</v>
      </c>
      <c r="Z77" s="38">
        <f>SUM(M77:Y77)</f>
        <v>1612275042.2</v>
      </c>
      <c r="AA77" s="38">
        <f>B77-Z77</f>
        <v>60354676.389999628</v>
      </c>
      <c r="AB77" s="43">
        <f>Z77/B77</f>
        <v>0.96391629556786917</v>
      </c>
      <c r="AC77" s="39"/>
      <c r="AD77" s="69"/>
      <c r="AE77" s="69"/>
      <c r="AF77" s="69"/>
      <c r="AG77" s="69"/>
      <c r="AH77" s="69"/>
    </row>
    <row r="78" spans="1:34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69"/>
      <c r="AF78" s="69"/>
      <c r="AG78" s="69"/>
      <c r="AH78" s="69"/>
    </row>
    <row r="79" spans="1:34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9389229.0999999996</v>
      </c>
      <c r="D79" s="38">
        <f>[1]consoCONT!G1698</f>
        <v>0</v>
      </c>
      <c r="E79" s="38">
        <f>[1]consoCONT!H1698</f>
        <v>3565950</v>
      </c>
      <c r="F79" s="38">
        <f>[1]consoCONT!I1698</f>
        <v>1879204</v>
      </c>
      <c r="G79" s="38">
        <f>[1]consoCONT!J1698</f>
        <v>816974.76</v>
      </c>
      <c r="H79" s="38">
        <f>[1]consoCONT!K1698</f>
        <v>0</v>
      </c>
      <c r="I79" s="38">
        <f>[1]consoCONT!L1698</f>
        <v>468950</v>
      </c>
      <c r="J79" s="38">
        <f>[1]consoCONT!M1698</f>
        <v>1879204</v>
      </c>
      <c r="K79" s="38">
        <f>[1]consoCONT!N1698</f>
        <v>816974.76</v>
      </c>
      <c r="L79" s="38">
        <f>[1]consoCONT!O1698</f>
        <v>0</v>
      </c>
      <c r="M79" s="38">
        <f>[1]consoCONT!P1698</f>
        <v>3165128.76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0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6262128.7599999998</v>
      </c>
      <c r="AA79" s="38">
        <f>B79-Z79</f>
        <v>8449182.4799999986</v>
      </c>
      <c r="AB79" s="43"/>
      <c r="AC79" s="39"/>
      <c r="AD79" s="69"/>
      <c r="AE79" s="69"/>
      <c r="AF79" s="69"/>
      <c r="AG79" s="69"/>
      <c r="AH79" s="69"/>
    </row>
    <row r="80" spans="1:34" s="40" customFormat="1" ht="18" customHeight="1" x14ac:dyDescent="0.25">
      <c r="A80" s="45" t="s">
        <v>40</v>
      </c>
      <c r="B80" s="46">
        <f>SUM(B76:B79)</f>
        <v>1687341029.8299997</v>
      </c>
      <c r="C80" s="46">
        <f t="shared" ref="C80:Y80" si="16">SUM(C76:C79)</f>
        <v>16219356.989999866</v>
      </c>
      <c r="D80" s="46">
        <f t="shared" si="16"/>
        <v>-1259467090.8599999</v>
      </c>
      <c r="E80" s="46">
        <f t="shared" si="16"/>
        <v>901560434.66000009</v>
      </c>
      <c r="F80" s="46">
        <f t="shared" si="16"/>
        <v>670178992.63000011</v>
      </c>
      <c r="G80" s="46">
        <f t="shared" si="16"/>
        <v>46797743.669999994</v>
      </c>
      <c r="H80" s="46">
        <f t="shared" si="16"/>
        <v>0</v>
      </c>
      <c r="I80" s="46">
        <f t="shared" si="16"/>
        <v>894348648.03000009</v>
      </c>
      <c r="J80" s="46">
        <f t="shared" si="16"/>
        <v>668549003.63000011</v>
      </c>
      <c r="K80" s="46">
        <f t="shared" si="16"/>
        <v>46795644.679999992</v>
      </c>
      <c r="L80" s="46">
        <f t="shared" si="16"/>
        <v>0</v>
      </c>
      <c r="M80" s="46">
        <f t="shared" si="16"/>
        <v>1609693296.3399999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719366.21</v>
      </c>
      <c r="R80" s="46">
        <f t="shared" si="16"/>
        <v>175969</v>
      </c>
      <c r="S80" s="46">
        <f t="shared" si="16"/>
        <v>734653.79</v>
      </c>
      <c r="T80" s="46">
        <f t="shared" si="16"/>
        <v>2098.9899999999998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1618537170.96</v>
      </c>
      <c r="AA80" s="46">
        <f>SUM(AA76:AA79)</f>
        <v>68803858.869999632</v>
      </c>
      <c r="AB80" s="47">
        <f>Z80/B80</f>
        <v>0.95922350156036229</v>
      </c>
      <c r="AC80" s="39"/>
      <c r="AD80" s="69"/>
      <c r="AE80" s="69"/>
      <c r="AF80" s="69"/>
      <c r="AG80" s="69"/>
      <c r="AH80" s="69"/>
    </row>
    <row r="81" spans="1:34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69"/>
      <c r="AF81" s="69"/>
      <c r="AG81" s="69"/>
      <c r="AH81" s="69"/>
    </row>
    <row r="82" spans="1:34" s="40" customFormat="1" ht="18" customHeight="1" x14ac:dyDescent="0.25">
      <c r="A82" s="45" t="s">
        <v>42</v>
      </c>
      <c r="B82" s="46">
        <f>B81+B80</f>
        <v>1687341029.8299997</v>
      </c>
      <c r="C82" s="46">
        <f t="shared" ref="C82:Y82" si="17">C81+C80</f>
        <v>16219356.989999866</v>
      </c>
      <c r="D82" s="46">
        <f t="shared" si="17"/>
        <v>-1259467090.8599999</v>
      </c>
      <c r="E82" s="46">
        <f t="shared" si="17"/>
        <v>901560434.66000009</v>
      </c>
      <c r="F82" s="46">
        <f t="shared" si="17"/>
        <v>670178992.63000011</v>
      </c>
      <c r="G82" s="46">
        <f t="shared" si="17"/>
        <v>46797743.669999994</v>
      </c>
      <c r="H82" s="46">
        <f t="shared" si="17"/>
        <v>0</v>
      </c>
      <c r="I82" s="46">
        <f t="shared" si="17"/>
        <v>894348648.03000009</v>
      </c>
      <c r="J82" s="46">
        <f t="shared" si="17"/>
        <v>668549003.63000011</v>
      </c>
      <c r="K82" s="46">
        <f t="shared" si="17"/>
        <v>46795644.679999992</v>
      </c>
      <c r="L82" s="46">
        <f t="shared" si="17"/>
        <v>0</v>
      </c>
      <c r="M82" s="46">
        <f t="shared" si="17"/>
        <v>1609693296.3399999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719366.21</v>
      </c>
      <c r="R82" s="46">
        <f t="shared" si="17"/>
        <v>175969</v>
      </c>
      <c r="S82" s="46">
        <f t="shared" si="17"/>
        <v>734653.79</v>
      </c>
      <c r="T82" s="46">
        <f t="shared" si="17"/>
        <v>2098.9899999999998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1618537170.96</v>
      </c>
      <c r="AA82" s="46">
        <f>AA81+AA80</f>
        <v>68803858.869999632</v>
      </c>
      <c r="AB82" s="47">
        <f>Z82/B82</f>
        <v>0.95922350156036229</v>
      </c>
      <c r="AC82" s="49"/>
      <c r="AD82" s="69"/>
      <c r="AE82" s="69"/>
      <c r="AF82" s="69"/>
      <c r="AG82" s="69"/>
      <c r="AH82" s="69"/>
    </row>
    <row r="83" spans="1:34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69"/>
      <c r="AF83" s="69"/>
      <c r="AG83" s="69"/>
      <c r="AH83" s="69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69"/>
      <c r="AF84" s="69"/>
      <c r="AG84" s="69"/>
      <c r="AH84" s="69"/>
    </row>
    <row r="85" spans="1:34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69"/>
      <c r="AF85" s="69"/>
      <c r="AG85" s="69"/>
      <c r="AH85" s="69"/>
    </row>
    <row r="86" spans="1:34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69"/>
      <c r="AF86" s="69"/>
      <c r="AG86" s="69"/>
      <c r="AH86" s="69"/>
    </row>
    <row r="87" spans="1:34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2148833.4899999499</v>
      </c>
      <c r="D87" s="38">
        <f>[1]consoCONT!G1874</f>
        <v>-345415052.41000003</v>
      </c>
      <c r="E87" s="38">
        <f>[1]consoCONT!H1874</f>
        <v>580503062.52999997</v>
      </c>
      <c r="F87" s="38">
        <f>[1]consoCONT!I1874</f>
        <v>324075547.37</v>
      </c>
      <c r="G87" s="38">
        <f>[1]consoCONT!J1874</f>
        <v>21920428.019999936</v>
      </c>
      <c r="H87" s="38">
        <f>[1]consoCONT!K1874</f>
        <v>0</v>
      </c>
      <c r="I87" s="38">
        <f>[1]consoCONT!L1874</f>
        <v>579849662.52999997</v>
      </c>
      <c r="J87" s="38">
        <f>[1]consoCONT!M1874</f>
        <v>324075547.37</v>
      </c>
      <c r="K87" s="38">
        <f>[1]consoCONT!N1874</f>
        <v>21920428.019999936</v>
      </c>
      <c r="L87" s="38">
        <f>[1]consoCONT!O1874</f>
        <v>0</v>
      </c>
      <c r="M87" s="38">
        <f>[1]consoCONT!P1874</f>
        <v>925845637.92000008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926499037.92000008</v>
      </c>
      <c r="AA87" s="38">
        <f>B87-Z87</f>
        <v>17789825.069999814</v>
      </c>
      <c r="AB87" s="43">
        <f>Z87/B87</f>
        <v>0.98116061115698217</v>
      </c>
      <c r="AC87" s="39"/>
      <c r="AD87" s="69"/>
      <c r="AE87" s="69"/>
      <c r="AF87" s="69"/>
      <c r="AG87" s="69"/>
      <c r="AH87" s="69"/>
    </row>
    <row r="88" spans="1:34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69"/>
      <c r="AF88" s="69"/>
      <c r="AG88" s="69"/>
      <c r="AH88" s="69"/>
    </row>
    <row r="89" spans="1:34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0</v>
      </c>
      <c r="F89" s="38">
        <f>[1]consoCONT!I1909</f>
        <v>6025</v>
      </c>
      <c r="G89" s="38">
        <f>[1]consoCONT!J1909</f>
        <v>0</v>
      </c>
      <c r="H89" s="38">
        <f>[1]consoCONT!K1909</f>
        <v>0</v>
      </c>
      <c r="I89" s="38">
        <f>[1]consoCONT!L1909</f>
        <v>0</v>
      </c>
      <c r="J89" s="38">
        <f>[1]consoCONT!M1909</f>
        <v>6025</v>
      </c>
      <c r="K89" s="38">
        <f>[1]consoCONT!N1909</f>
        <v>0</v>
      </c>
      <c r="L89" s="38">
        <f>[1]consoCONT!O1909</f>
        <v>0</v>
      </c>
      <c r="M89" s="38">
        <f>[1]consoCONT!P1909</f>
        <v>6025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0</v>
      </c>
      <c r="W89" s="38">
        <f>[1]consoCONT!Z1909</f>
        <v>0</v>
      </c>
      <c r="X89" s="38">
        <f>[1]consoCONT!AA1909</f>
        <v>0</v>
      </c>
      <c r="Y89" s="38">
        <f>[1]consoCONT!AB1909</f>
        <v>0</v>
      </c>
      <c r="Z89" s="38">
        <f>SUM(M89:Y89)</f>
        <v>6025</v>
      </c>
      <c r="AA89" s="38">
        <f>B89-Z89</f>
        <v>1971250.02</v>
      </c>
      <c r="AB89" s="43"/>
      <c r="AC89" s="39"/>
      <c r="AD89" s="69"/>
      <c r="AE89" s="69"/>
      <c r="AF89" s="69"/>
      <c r="AG89" s="69"/>
      <c r="AH89" s="69"/>
    </row>
    <row r="90" spans="1:34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4102883.50999995</v>
      </c>
      <c r="D90" s="46">
        <f t="shared" si="18"/>
        <v>-345415052.41000003</v>
      </c>
      <c r="E90" s="46">
        <f t="shared" si="18"/>
        <v>580503062.52999997</v>
      </c>
      <c r="F90" s="46">
        <f t="shared" si="18"/>
        <v>324081572.37</v>
      </c>
      <c r="G90" s="46">
        <f t="shared" si="18"/>
        <v>21920428.019999936</v>
      </c>
      <c r="H90" s="46">
        <f t="shared" si="18"/>
        <v>0</v>
      </c>
      <c r="I90" s="46">
        <f t="shared" si="18"/>
        <v>579849662.52999997</v>
      </c>
      <c r="J90" s="46">
        <f t="shared" si="18"/>
        <v>324081572.37</v>
      </c>
      <c r="K90" s="46">
        <f t="shared" si="18"/>
        <v>21920428.019999936</v>
      </c>
      <c r="L90" s="46">
        <f t="shared" si="18"/>
        <v>0</v>
      </c>
      <c r="M90" s="46">
        <f t="shared" si="18"/>
        <v>925851662.92000008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926505062.92000008</v>
      </c>
      <c r="AA90" s="46">
        <f>SUM(AA86:AA89)</f>
        <v>19761075.089999814</v>
      </c>
      <c r="AB90" s="47">
        <f>Z90/B90</f>
        <v>0.97911678935108326</v>
      </c>
      <c r="AC90" s="39"/>
      <c r="AD90" s="69"/>
      <c r="AE90" s="69"/>
      <c r="AF90" s="69"/>
      <c r="AG90" s="69"/>
      <c r="AH90" s="69"/>
    </row>
    <row r="91" spans="1:34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69"/>
      <c r="AF91" s="69"/>
      <c r="AG91" s="69"/>
      <c r="AH91" s="69"/>
    </row>
    <row r="92" spans="1:34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4102883.50999995</v>
      </c>
      <c r="D92" s="46">
        <f t="shared" si="19"/>
        <v>-345415052.41000003</v>
      </c>
      <c r="E92" s="46">
        <f t="shared" si="19"/>
        <v>580503062.52999997</v>
      </c>
      <c r="F92" s="46">
        <f t="shared" si="19"/>
        <v>324081572.37</v>
      </c>
      <c r="G92" s="46">
        <f t="shared" si="19"/>
        <v>21920428.019999936</v>
      </c>
      <c r="H92" s="46">
        <f t="shared" si="19"/>
        <v>0</v>
      </c>
      <c r="I92" s="46">
        <f t="shared" si="19"/>
        <v>579849662.52999997</v>
      </c>
      <c r="J92" s="46">
        <f t="shared" si="19"/>
        <v>324081572.37</v>
      </c>
      <c r="K92" s="46">
        <f t="shared" si="19"/>
        <v>21920428.019999936</v>
      </c>
      <c r="L92" s="46">
        <f t="shared" si="19"/>
        <v>0</v>
      </c>
      <c r="M92" s="46">
        <f t="shared" si="19"/>
        <v>925851662.92000008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926505062.92000008</v>
      </c>
      <c r="AA92" s="46">
        <f>AA91+AA90</f>
        <v>19761075.089999814</v>
      </c>
      <c r="AB92" s="47">
        <f>Z92/B92</f>
        <v>0.97911678935108326</v>
      </c>
      <c r="AC92" s="49"/>
      <c r="AD92" s="69"/>
      <c r="AE92" s="69"/>
      <c r="AF92" s="69"/>
      <c r="AG92" s="69"/>
      <c r="AH92" s="69"/>
    </row>
    <row r="93" spans="1:34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69"/>
      <c r="AF93" s="69"/>
      <c r="AG93" s="69"/>
      <c r="AH93" s="69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69"/>
      <c r="AF94" s="69"/>
      <c r="AG94" s="69"/>
      <c r="AH94" s="69"/>
    </row>
    <row r="95" spans="1:34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69"/>
      <c r="AF95" s="69"/>
      <c r="AG95" s="69"/>
      <c r="AH95" s="69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69"/>
      <c r="AF96" s="69"/>
      <c r="AG96" s="69"/>
      <c r="AH96" s="69"/>
    </row>
    <row r="97" spans="1:34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69"/>
      <c r="AF97" s="69"/>
      <c r="AG97" s="69"/>
      <c r="AH97" s="69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69"/>
      <c r="AF98" s="69"/>
      <c r="AG98" s="69"/>
      <c r="AH98" s="69"/>
    </row>
    <row r="99" spans="1:34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  <c r="AD99" s="69"/>
      <c r="AE99" s="69"/>
      <c r="AF99" s="69"/>
      <c r="AG99" s="69"/>
      <c r="AH99" s="69"/>
    </row>
    <row r="100" spans="1:34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69"/>
      <c r="AE100" s="69"/>
      <c r="AF100" s="69"/>
      <c r="AG100" s="69"/>
      <c r="AH100" s="69"/>
    </row>
    <row r="101" spans="1:34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69"/>
      <c r="AF101" s="69"/>
      <c r="AG101" s="69"/>
      <c r="AH101" s="69"/>
    </row>
    <row r="102" spans="1:34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69"/>
      <c r="AE102" s="69"/>
      <c r="AF102" s="69"/>
      <c r="AG102" s="69"/>
      <c r="AH102" s="69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69"/>
      <c r="AF103" s="69"/>
      <c r="AG103" s="69"/>
      <c r="AH103" s="69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69"/>
      <c r="AF104" s="69"/>
      <c r="AG104" s="69"/>
      <c r="AH104" s="69"/>
    </row>
    <row r="105" spans="1:34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69"/>
      <c r="AF105" s="69"/>
      <c r="AG105" s="69"/>
      <c r="AH105" s="69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69"/>
      <c r="AF106" s="69"/>
      <c r="AG106" s="69"/>
      <c r="AH106" s="69"/>
    </row>
    <row r="107" spans="1:34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69"/>
      <c r="AF107" s="69"/>
      <c r="AG107" s="69"/>
      <c r="AH107" s="69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69"/>
      <c r="AF108" s="69"/>
      <c r="AG108" s="69"/>
      <c r="AH108" s="69"/>
    </row>
    <row r="109" spans="1:34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  <c r="AD109" s="69"/>
      <c r="AE109" s="69"/>
      <c r="AF109" s="69"/>
      <c r="AG109" s="69"/>
      <c r="AH109" s="69"/>
    </row>
    <row r="110" spans="1:34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69"/>
      <c r="AE110" s="69"/>
      <c r="AF110" s="69"/>
      <c r="AG110" s="69"/>
      <c r="AH110" s="69"/>
    </row>
    <row r="111" spans="1:34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69"/>
      <c r="AF111" s="69"/>
      <c r="AG111" s="69"/>
      <c r="AH111" s="69"/>
    </row>
    <row r="112" spans="1:34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69"/>
      <c r="AE112" s="69"/>
      <c r="AF112" s="69"/>
      <c r="AG112" s="69"/>
      <c r="AH112" s="69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69"/>
      <c r="AF113" s="69"/>
      <c r="AG113" s="69"/>
      <c r="AH113" s="69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69"/>
      <c r="AF114" s="69"/>
      <c r="AG114" s="69"/>
      <c r="AH114" s="69"/>
    </row>
    <row r="115" spans="1:34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69"/>
      <c r="AF115" s="69"/>
      <c r="AG115" s="69"/>
      <c r="AH115" s="69"/>
    </row>
    <row r="116" spans="1:34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69"/>
      <c r="AE116" s="69"/>
      <c r="AF116" s="69"/>
      <c r="AG116" s="69"/>
      <c r="AH116" s="69"/>
    </row>
    <row r="117" spans="1:34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  <c r="AD117" s="69"/>
      <c r="AE117" s="69"/>
      <c r="AF117" s="69"/>
      <c r="AG117" s="69"/>
      <c r="AH117" s="69"/>
    </row>
    <row r="118" spans="1:34" s="40" customFormat="1" ht="18" customHeight="1" x14ac:dyDescent="0.2">
      <c r="A118" s="42" t="s">
        <v>37</v>
      </c>
      <c r="B118" s="38">
        <f>B57+B17</f>
        <v>3412457434.1199994</v>
      </c>
      <c r="C118" s="38">
        <f t="shared" si="24"/>
        <v>19124849.759999763</v>
      </c>
      <c r="D118" s="38">
        <f t="shared" si="24"/>
        <v>-2261964966.6499996</v>
      </c>
      <c r="E118" s="38">
        <f t="shared" si="24"/>
        <v>1655065664.5400002</v>
      </c>
      <c r="F118" s="38">
        <f t="shared" si="24"/>
        <v>1406969724.4400001</v>
      </c>
      <c r="G118" s="38">
        <f t="shared" si="24"/>
        <v>191274958.07999998</v>
      </c>
      <c r="H118" s="38">
        <f t="shared" si="24"/>
        <v>0</v>
      </c>
      <c r="I118" s="38">
        <f t="shared" si="24"/>
        <v>1649689446.9100001</v>
      </c>
      <c r="J118" s="38">
        <f t="shared" si="24"/>
        <v>1405291913.4400001</v>
      </c>
      <c r="K118" s="38">
        <f t="shared" si="24"/>
        <v>191298418.08999997</v>
      </c>
      <c r="L118" s="38">
        <f t="shared" si="24"/>
        <v>0</v>
      </c>
      <c r="M118" s="38">
        <f t="shared" si="24"/>
        <v>3246279778.4399996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720054.21</v>
      </c>
      <c r="R118" s="38">
        <f t="shared" si="24"/>
        <v>224483</v>
      </c>
      <c r="S118" s="38">
        <f t="shared" si="24"/>
        <v>733273.79</v>
      </c>
      <c r="T118" s="38">
        <f t="shared" si="24"/>
        <v>-23460.010000000002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3253310347.059999</v>
      </c>
      <c r="AA118" s="38">
        <f>B118-Z118</f>
        <v>159147087.06000042</v>
      </c>
      <c r="AB118" s="43">
        <f>Z118/B118</f>
        <v>0.95336290924283984</v>
      </c>
      <c r="AC118" s="39"/>
      <c r="AD118" s="69"/>
      <c r="AE118" s="69"/>
      <c r="AF118" s="69"/>
      <c r="AG118" s="69"/>
      <c r="AH118" s="69"/>
    </row>
    <row r="119" spans="1:34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  <c r="AD119" s="69"/>
      <c r="AE119" s="69"/>
      <c r="AF119" s="69"/>
      <c r="AG119" s="69"/>
      <c r="AH119" s="69"/>
    </row>
    <row r="120" spans="1:34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12798284.119999999</v>
      </c>
      <c r="D120" s="38">
        <f t="shared" si="24"/>
        <v>0</v>
      </c>
      <c r="E120" s="38">
        <f t="shared" si="24"/>
        <v>3565950</v>
      </c>
      <c r="F120" s="38">
        <f t="shared" si="24"/>
        <v>1891254</v>
      </c>
      <c r="G120" s="38">
        <f t="shared" si="24"/>
        <v>816974.76</v>
      </c>
      <c r="H120" s="38">
        <f t="shared" si="24"/>
        <v>0</v>
      </c>
      <c r="I120" s="38">
        <f t="shared" si="24"/>
        <v>468950</v>
      </c>
      <c r="J120" s="38">
        <f t="shared" si="24"/>
        <v>1891254</v>
      </c>
      <c r="K120" s="38">
        <f t="shared" si="24"/>
        <v>816974.76</v>
      </c>
      <c r="L120" s="38">
        <f t="shared" si="24"/>
        <v>0</v>
      </c>
      <c r="M120" s="38">
        <f t="shared" si="24"/>
        <v>3177178.76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0</v>
      </c>
      <c r="W120" s="38">
        <f t="shared" si="24"/>
        <v>0</v>
      </c>
      <c r="X120" s="38">
        <f t="shared" si="24"/>
        <v>0</v>
      </c>
      <c r="Y120" s="38">
        <f t="shared" si="24"/>
        <v>0</v>
      </c>
      <c r="Z120" s="38">
        <f t="shared" si="24"/>
        <v>6274178.7599999998</v>
      </c>
      <c r="AA120" s="38">
        <f>B120-Z120</f>
        <v>12507942.499999998</v>
      </c>
      <c r="AB120" s="43">
        <f>Z120/B120</f>
        <v>0.33405059381455621</v>
      </c>
      <c r="AC120" s="39"/>
      <c r="AD120" s="69"/>
      <c r="AE120" s="69"/>
      <c r="AF120" s="69"/>
      <c r="AG120" s="69"/>
      <c r="AH120" s="69"/>
    </row>
    <row r="121" spans="1:34" s="40" customFormat="1" ht="18" customHeight="1" x14ac:dyDescent="0.25">
      <c r="A121" s="45" t="s">
        <v>40</v>
      </c>
      <c r="B121" s="46">
        <f>SUM(B117:B120)</f>
        <v>3431239555.3799996</v>
      </c>
      <c r="C121" s="46">
        <f t="shared" ref="C121:Y121" si="25">SUM(C117:C120)</f>
        <v>31923133.879999764</v>
      </c>
      <c r="D121" s="46">
        <f t="shared" si="25"/>
        <v>-2261964966.6499996</v>
      </c>
      <c r="E121" s="46">
        <f t="shared" si="25"/>
        <v>1658631614.5400002</v>
      </c>
      <c r="F121" s="46">
        <f t="shared" si="25"/>
        <v>1408860978.4400001</v>
      </c>
      <c r="G121" s="46">
        <f t="shared" si="25"/>
        <v>192091932.83999997</v>
      </c>
      <c r="H121" s="46">
        <f t="shared" si="25"/>
        <v>0</v>
      </c>
      <c r="I121" s="46">
        <f t="shared" si="25"/>
        <v>1650158396.9100001</v>
      </c>
      <c r="J121" s="46">
        <f t="shared" si="25"/>
        <v>1407183167.4400001</v>
      </c>
      <c r="K121" s="46">
        <f t="shared" si="25"/>
        <v>192115392.84999996</v>
      </c>
      <c r="L121" s="46">
        <f t="shared" si="25"/>
        <v>0</v>
      </c>
      <c r="M121" s="46">
        <f>SUM(M117:M120)</f>
        <v>3249456957.1999998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720054.21</v>
      </c>
      <c r="R121" s="46">
        <f t="shared" si="25"/>
        <v>224483</v>
      </c>
      <c r="S121" s="46">
        <f t="shared" si="25"/>
        <v>733273.79</v>
      </c>
      <c r="T121" s="46">
        <f t="shared" si="25"/>
        <v>-23460.010000000002</v>
      </c>
      <c r="U121" s="46">
        <f t="shared" si="25"/>
        <v>0</v>
      </c>
      <c r="V121" s="46">
        <f t="shared" si="25"/>
        <v>0</v>
      </c>
      <c r="W121" s="46">
        <f t="shared" si="25"/>
        <v>0</v>
      </c>
      <c r="X121" s="46">
        <f t="shared" si="25"/>
        <v>0</v>
      </c>
      <c r="Y121" s="46">
        <f t="shared" si="25"/>
        <v>0</v>
      </c>
      <c r="Z121" s="46">
        <f>SUM(Z117:Z120)</f>
        <v>3259584525.8199992</v>
      </c>
      <c r="AA121" s="46">
        <f>SUM(AA117:AA120)</f>
        <v>171655029.56000042</v>
      </c>
      <c r="AB121" s="47">
        <f>Z121/B121</f>
        <v>0.94997288099839761</v>
      </c>
      <c r="AC121" s="39"/>
      <c r="AD121" s="69"/>
      <c r="AE121" s="69"/>
      <c r="AF121" s="69"/>
      <c r="AG121" s="69"/>
      <c r="AH121" s="69"/>
    </row>
    <row r="122" spans="1:34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75" t="e">
        <f>Z122/B122</f>
        <v>#DIV/0!</v>
      </c>
      <c r="AC122" s="39"/>
      <c r="AD122" s="69"/>
      <c r="AE122" s="69"/>
      <c r="AF122" s="69"/>
      <c r="AG122" s="69"/>
      <c r="AH122" s="69"/>
    </row>
    <row r="123" spans="1:34" s="40" customFormat="1" ht="18" customHeight="1" x14ac:dyDescent="0.25">
      <c r="A123" s="45" t="s">
        <v>42</v>
      </c>
      <c r="B123" s="46">
        <f>B122+B121</f>
        <v>3431239555.3799996</v>
      </c>
      <c r="C123" s="46">
        <f t="shared" ref="C123:Y123" si="26">C122+C121</f>
        <v>31923133.879999764</v>
      </c>
      <c r="D123" s="46">
        <f t="shared" si="26"/>
        <v>-2261964966.6499996</v>
      </c>
      <c r="E123" s="46">
        <f t="shared" si="26"/>
        <v>1658631614.5400002</v>
      </c>
      <c r="F123" s="46">
        <f t="shared" si="26"/>
        <v>1408860978.4400001</v>
      </c>
      <c r="G123" s="46">
        <f t="shared" si="26"/>
        <v>192091932.83999997</v>
      </c>
      <c r="H123" s="46">
        <f t="shared" si="26"/>
        <v>0</v>
      </c>
      <c r="I123" s="46">
        <f t="shared" si="26"/>
        <v>1650158396.9100001</v>
      </c>
      <c r="J123" s="46">
        <f t="shared" si="26"/>
        <v>1407183167.4400001</v>
      </c>
      <c r="K123" s="46">
        <f t="shared" si="26"/>
        <v>192115392.84999996</v>
      </c>
      <c r="L123" s="46">
        <f t="shared" si="26"/>
        <v>0</v>
      </c>
      <c r="M123" s="46">
        <f>M122+M121</f>
        <v>3249456957.1999998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720054.21</v>
      </c>
      <c r="R123" s="46">
        <f t="shared" si="26"/>
        <v>224483</v>
      </c>
      <c r="S123" s="46">
        <f t="shared" si="26"/>
        <v>733273.79</v>
      </c>
      <c r="T123" s="46">
        <f t="shared" si="26"/>
        <v>-23460.010000000002</v>
      </c>
      <c r="U123" s="46">
        <f t="shared" si="26"/>
        <v>0</v>
      </c>
      <c r="V123" s="46">
        <f t="shared" si="26"/>
        <v>0</v>
      </c>
      <c r="W123" s="46">
        <f t="shared" si="26"/>
        <v>0</v>
      </c>
      <c r="X123" s="46">
        <f t="shared" si="26"/>
        <v>0</v>
      </c>
      <c r="Y123" s="46">
        <f t="shared" si="26"/>
        <v>0</v>
      </c>
      <c r="Z123" s="46">
        <f>Z122+Z121</f>
        <v>3259584525.8199992</v>
      </c>
      <c r="AA123" s="46">
        <f>AA122+AA121</f>
        <v>171655029.56000042</v>
      </c>
      <c r="AB123" s="47">
        <f>Z123/B123</f>
        <v>0.94997288099839761</v>
      </c>
      <c r="AC123" s="49"/>
      <c r="AD123" s="69"/>
      <c r="AE123" s="69"/>
      <c r="AF123" s="69"/>
      <c r="AG123" s="69"/>
      <c r="AH123" s="69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69"/>
      <c r="AF124" s="69"/>
      <c r="AG124" s="69"/>
      <c r="AH124" s="69"/>
    </row>
    <row r="125" spans="1:34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69"/>
      <c r="AF125" s="69"/>
      <c r="AG125" s="69"/>
      <c r="AH125" s="69"/>
    </row>
    <row r="126" spans="1:34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69"/>
      <c r="AF126" s="69"/>
      <c r="AG126" s="69"/>
      <c r="AH126" s="69"/>
    </row>
    <row r="127" spans="1:34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69"/>
      <c r="AF127" s="69"/>
      <c r="AG127" s="69"/>
      <c r="AH127" s="69"/>
    </row>
    <row r="128" spans="1:34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69"/>
      <c r="AE128" s="69"/>
      <c r="AF128" s="69"/>
      <c r="AG128" s="69"/>
      <c r="AH128" s="69"/>
    </row>
    <row r="129" spans="1:34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69"/>
      <c r="AF129" s="69"/>
      <c r="AG129" s="69"/>
      <c r="AH129" s="69"/>
    </row>
    <row r="130" spans="1:34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  <c r="AD130" s="69"/>
      <c r="AE130" s="69"/>
      <c r="AF130" s="69"/>
      <c r="AG130" s="69"/>
      <c r="AH130" s="69"/>
    </row>
    <row r="131" spans="1:34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69"/>
      <c r="AF131" s="69"/>
      <c r="AG131" s="69"/>
      <c r="AH131" s="69"/>
    </row>
    <row r="132" spans="1:34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  <c r="AD132" s="69"/>
      <c r="AE132" s="69"/>
      <c r="AF132" s="69"/>
      <c r="AG132" s="69"/>
      <c r="AH132" s="69"/>
    </row>
    <row r="133" spans="1:34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  <c r="AD133" s="69"/>
      <c r="AE133" s="69"/>
      <c r="AF133" s="69"/>
      <c r="AG133" s="69"/>
      <c r="AH133" s="69"/>
    </row>
    <row r="134" spans="1:34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  <c r="AD134" s="69"/>
      <c r="AE134" s="69"/>
      <c r="AF134" s="69"/>
      <c r="AG134" s="69"/>
      <c r="AH134" s="69"/>
    </row>
    <row r="135" spans="1:34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  <c r="AD135" s="69"/>
      <c r="AE135" s="69"/>
      <c r="AF135" s="69"/>
      <c r="AG135" s="69"/>
      <c r="AH135" s="69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69"/>
      <c r="AF136" s="69"/>
      <c r="AG136" s="69"/>
      <c r="AH136" s="69"/>
    </row>
    <row r="137" spans="1:34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69"/>
      <c r="AF137" s="69"/>
      <c r="AG137" s="69"/>
      <c r="AH137" s="69"/>
    </row>
    <row r="138" spans="1:34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69"/>
      <c r="AE138" s="69"/>
      <c r="AF138" s="69"/>
      <c r="AG138" s="69"/>
      <c r="AH138" s="69"/>
    </row>
    <row r="139" spans="1:34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  <c r="AD139" s="69"/>
      <c r="AE139" s="69"/>
      <c r="AF139" s="69"/>
      <c r="AG139" s="69"/>
      <c r="AH139" s="69"/>
    </row>
    <row r="140" spans="1:34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  <c r="AD140" s="69"/>
      <c r="AE140" s="69"/>
      <c r="AF140" s="69"/>
      <c r="AG140" s="69"/>
      <c r="AH140" s="69"/>
    </row>
    <row r="141" spans="1:34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  <c r="AD141" s="69"/>
      <c r="AE141" s="69"/>
      <c r="AF141" s="69"/>
      <c r="AG141" s="69"/>
      <c r="AH141" s="69"/>
    </row>
    <row r="142" spans="1:34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  <c r="AD142" s="69"/>
      <c r="AE142" s="69"/>
      <c r="AF142" s="69"/>
      <c r="AG142" s="69"/>
      <c r="AH142" s="69"/>
    </row>
    <row r="143" spans="1:34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  <c r="AD143" s="69"/>
      <c r="AE143" s="69"/>
      <c r="AF143" s="69"/>
      <c r="AG143" s="69"/>
      <c r="AH143" s="69"/>
    </row>
    <row r="144" spans="1:34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  <c r="AD144" s="69"/>
      <c r="AE144" s="69"/>
      <c r="AF144" s="69"/>
      <c r="AG144" s="69"/>
      <c r="AH144" s="69"/>
    </row>
    <row r="145" spans="1:34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  <c r="AD145" s="69"/>
      <c r="AE145" s="69"/>
      <c r="AF145" s="69"/>
      <c r="AG145" s="69"/>
      <c r="AH145" s="69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69"/>
      <c r="AF146" s="69"/>
      <c r="AG146" s="69"/>
      <c r="AH146" s="69"/>
    </row>
    <row r="147" spans="1:34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69"/>
      <c r="AF147" s="69"/>
      <c r="AG147" s="69"/>
      <c r="AH147" s="69"/>
    </row>
    <row r="148" spans="1:34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69"/>
      <c r="AE148" s="69"/>
      <c r="AF148" s="69"/>
      <c r="AG148" s="69"/>
      <c r="AH148" s="69"/>
    </row>
    <row r="149" spans="1:34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  <c r="AD149" s="69"/>
      <c r="AE149" s="69"/>
      <c r="AF149" s="69"/>
      <c r="AG149" s="69"/>
      <c r="AH149" s="69"/>
    </row>
    <row r="150" spans="1:34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  <c r="AD150" s="69"/>
      <c r="AE150" s="69"/>
      <c r="AF150" s="69"/>
      <c r="AG150" s="69"/>
      <c r="AH150" s="69"/>
    </row>
    <row r="151" spans="1:34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  <c r="AD151" s="69"/>
      <c r="AE151" s="69"/>
      <c r="AF151" s="69"/>
      <c r="AG151" s="69"/>
      <c r="AH151" s="69"/>
    </row>
    <row r="152" spans="1:34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  <c r="AD152" s="69"/>
      <c r="AE152" s="69"/>
      <c r="AF152" s="69"/>
      <c r="AG152" s="69"/>
      <c r="AH152" s="69"/>
    </row>
    <row r="153" spans="1:34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  <c r="AD153" s="69"/>
      <c r="AE153" s="69"/>
      <c r="AF153" s="69"/>
      <c r="AG153" s="69"/>
      <c r="AH153" s="69"/>
    </row>
    <row r="154" spans="1:34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  <c r="AD154" s="69"/>
      <c r="AE154" s="69"/>
      <c r="AF154" s="69"/>
      <c r="AG154" s="69"/>
      <c r="AH154" s="69"/>
    </row>
    <row r="155" spans="1:34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  <c r="AD155" s="69"/>
      <c r="AE155" s="69"/>
      <c r="AF155" s="69"/>
      <c r="AG155" s="69"/>
      <c r="AH155" s="69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69"/>
      <c r="AF156" s="69"/>
      <c r="AG156" s="69"/>
      <c r="AH156" s="69"/>
    </row>
    <row r="157" spans="1:34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69"/>
      <c r="AF157" s="69"/>
      <c r="AG157" s="69"/>
      <c r="AH157" s="69"/>
    </row>
    <row r="158" spans="1:34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  <c r="AD158" s="69"/>
      <c r="AE158" s="69"/>
      <c r="AF158" s="69"/>
      <c r="AG158" s="69"/>
      <c r="AH158" s="69"/>
    </row>
    <row r="159" spans="1:34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  <c r="AD159" s="69"/>
      <c r="AE159" s="69"/>
      <c r="AF159" s="69"/>
      <c r="AG159" s="69"/>
      <c r="AH159" s="69"/>
    </row>
    <row r="160" spans="1:34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  <c r="AD160" s="69"/>
      <c r="AE160" s="69"/>
      <c r="AF160" s="69"/>
      <c r="AG160" s="69"/>
      <c r="AH160" s="69"/>
    </row>
    <row r="161" spans="1:34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  <c r="AD161" s="69"/>
      <c r="AE161" s="69"/>
      <c r="AF161" s="69"/>
      <c r="AG161" s="69"/>
      <c r="AH161" s="69"/>
    </row>
    <row r="162" spans="1:34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  <c r="AD162" s="69"/>
      <c r="AE162" s="69"/>
      <c r="AF162" s="69"/>
      <c r="AG162" s="69"/>
      <c r="AH162" s="69"/>
    </row>
    <row r="163" spans="1:34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  <c r="AD163" s="69"/>
      <c r="AE163" s="69"/>
      <c r="AF163" s="69"/>
      <c r="AG163" s="69"/>
      <c r="AH163" s="69"/>
    </row>
    <row r="164" spans="1:34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  <c r="AD164" s="69"/>
      <c r="AE164" s="69"/>
      <c r="AF164" s="69"/>
      <c r="AG164" s="69"/>
      <c r="AH164" s="69"/>
    </row>
    <row r="165" spans="1:34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  <c r="AD165" s="69"/>
      <c r="AE165" s="69"/>
      <c r="AF165" s="69"/>
      <c r="AG165" s="69"/>
      <c r="AH165" s="69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69"/>
      <c r="AF166" s="69"/>
      <c r="AG166" s="69"/>
      <c r="AH166" s="69"/>
    </row>
    <row r="167" spans="1:34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69"/>
      <c r="AF167" s="69"/>
      <c r="AG167" s="69"/>
      <c r="AH167" s="69"/>
    </row>
    <row r="168" spans="1:34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  <c r="AD168" s="69"/>
      <c r="AE168" s="69"/>
      <c r="AF168" s="69"/>
      <c r="AG168" s="69"/>
      <c r="AH168" s="69"/>
    </row>
    <row r="169" spans="1:34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69"/>
      <c r="AF169" s="69"/>
      <c r="AG169" s="69"/>
      <c r="AH169" s="69"/>
    </row>
    <row r="170" spans="1:34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  <c r="AD170" s="69"/>
      <c r="AE170" s="69"/>
      <c r="AF170" s="69"/>
      <c r="AG170" s="69"/>
      <c r="AH170" s="69"/>
    </row>
    <row r="171" spans="1:34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69"/>
      <c r="AF171" s="69"/>
      <c r="AG171" s="69"/>
      <c r="AH171" s="69"/>
    </row>
    <row r="172" spans="1:34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  <c r="AD172" s="69"/>
      <c r="AE172" s="69"/>
      <c r="AF172" s="69"/>
      <c r="AG172" s="69"/>
      <c r="AH172" s="69"/>
    </row>
    <row r="173" spans="1:34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  <c r="AD173" s="69"/>
      <c r="AE173" s="69"/>
      <c r="AF173" s="69"/>
      <c r="AG173" s="69"/>
      <c r="AH173" s="69"/>
    </row>
    <row r="174" spans="1:34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  <c r="AD174" s="69"/>
      <c r="AE174" s="69"/>
      <c r="AF174" s="69"/>
      <c r="AG174" s="69"/>
      <c r="AH174" s="69"/>
    </row>
    <row r="175" spans="1:34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  <c r="AD175" s="69"/>
      <c r="AE175" s="69"/>
      <c r="AF175" s="69"/>
      <c r="AG175" s="69"/>
      <c r="AH175" s="69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69"/>
      <c r="AF176" s="69"/>
      <c r="AG176" s="69"/>
      <c r="AH176" s="69"/>
    </row>
    <row r="177" spans="1:34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69"/>
      <c r="AF177" s="69"/>
      <c r="AG177" s="69"/>
      <c r="AH177" s="69"/>
    </row>
    <row r="178" spans="1:34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  <c r="AD178" s="69"/>
      <c r="AE178" s="69"/>
      <c r="AF178" s="69"/>
      <c r="AG178" s="69"/>
      <c r="AH178" s="69"/>
    </row>
    <row r="179" spans="1:34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  <c r="AD179" s="69"/>
      <c r="AE179" s="69"/>
      <c r="AF179" s="69"/>
      <c r="AG179" s="69"/>
      <c r="AH179" s="69"/>
    </row>
    <row r="180" spans="1:34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  <c r="AD180" s="69"/>
      <c r="AE180" s="69"/>
      <c r="AF180" s="69"/>
      <c r="AG180" s="69"/>
      <c r="AH180" s="69"/>
    </row>
    <row r="181" spans="1:34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  <c r="AD181" s="69"/>
      <c r="AE181" s="69"/>
      <c r="AF181" s="69"/>
      <c r="AG181" s="69"/>
      <c r="AH181" s="69"/>
    </row>
    <row r="182" spans="1:34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  <c r="AD182" s="69"/>
      <c r="AE182" s="69"/>
      <c r="AF182" s="69"/>
      <c r="AG182" s="69"/>
      <c r="AH182" s="69"/>
    </row>
    <row r="183" spans="1:34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  <c r="AD183" s="69"/>
      <c r="AE183" s="69"/>
      <c r="AF183" s="69"/>
      <c r="AG183" s="69"/>
      <c r="AH183" s="69"/>
    </row>
    <row r="184" spans="1:34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  <c r="AD184" s="69"/>
      <c r="AE184" s="69"/>
      <c r="AF184" s="69"/>
      <c r="AG184" s="69"/>
      <c r="AH184" s="69"/>
    </row>
    <row r="185" spans="1:34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  <c r="AD185" s="69"/>
      <c r="AE185" s="69"/>
      <c r="AF185" s="69"/>
      <c r="AG185" s="69"/>
      <c r="AH185" s="69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69"/>
      <c r="AF186" s="69"/>
      <c r="AG186" s="69"/>
      <c r="AH186" s="69"/>
    </row>
    <row r="187" spans="1:34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69"/>
      <c r="AF187" s="69"/>
      <c r="AG187" s="69"/>
      <c r="AH187" s="69"/>
    </row>
    <row r="188" spans="1:34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  <c r="AD188" s="69"/>
      <c r="AE188" s="69"/>
      <c r="AF188" s="69"/>
      <c r="AG188" s="69"/>
      <c r="AH188" s="69"/>
    </row>
    <row r="189" spans="1:34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  <c r="AD189" s="69"/>
      <c r="AE189" s="69"/>
      <c r="AF189" s="69"/>
      <c r="AG189" s="69"/>
      <c r="AH189" s="69"/>
    </row>
    <row r="190" spans="1:34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  <c r="AD190" s="69"/>
      <c r="AE190" s="69"/>
      <c r="AF190" s="69"/>
      <c r="AG190" s="69"/>
      <c r="AH190" s="69"/>
    </row>
    <row r="191" spans="1:34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  <c r="AD191" s="69"/>
      <c r="AE191" s="69"/>
      <c r="AF191" s="69"/>
      <c r="AG191" s="69"/>
      <c r="AH191" s="69"/>
    </row>
    <row r="192" spans="1:34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  <c r="AD192" s="69"/>
      <c r="AE192" s="69"/>
      <c r="AF192" s="69"/>
      <c r="AG192" s="69"/>
      <c r="AH192" s="69"/>
    </row>
    <row r="193" spans="1:34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  <c r="AD193" s="69"/>
      <c r="AE193" s="69"/>
      <c r="AF193" s="69"/>
      <c r="AG193" s="69"/>
      <c r="AH193" s="69"/>
    </row>
    <row r="194" spans="1:34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  <c r="AD194" s="69"/>
      <c r="AE194" s="69"/>
      <c r="AF194" s="69"/>
      <c r="AG194" s="69"/>
      <c r="AH194" s="69"/>
    </row>
    <row r="195" spans="1:34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  <c r="AD195" s="69"/>
      <c r="AE195" s="69"/>
      <c r="AF195" s="69"/>
      <c r="AG195" s="69"/>
      <c r="AH195" s="69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69"/>
      <c r="AF196" s="69"/>
      <c r="AG196" s="69"/>
      <c r="AH196" s="69"/>
    </row>
    <row r="197" spans="1:34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69"/>
      <c r="AF197" s="69"/>
      <c r="AG197" s="69"/>
      <c r="AH197" s="69"/>
    </row>
    <row r="198" spans="1:34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  <c r="AD198" s="69"/>
      <c r="AE198" s="69"/>
      <c r="AF198" s="69"/>
      <c r="AG198" s="69"/>
      <c r="AH198" s="69"/>
    </row>
    <row r="199" spans="1:34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  <c r="AD199" s="69"/>
      <c r="AE199" s="69"/>
      <c r="AF199" s="69"/>
      <c r="AG199" s="69"/>
      <c r="AH199" s="69"/>
    </row>
    <row r="200" spans="1:34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  <c r="AD200" s="69"/>
      <c r="AE200" s="69"/>
      <c r="AF200" s="69"/>
      <c r="AG200" s="69"/>
      <c r="AH200" s="69"/>
    </row>
    <row r="201" spans="1:34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  <c r="AD201" s="69"/>
      <c r="AE201" s="69"/>
      <c r="AF201" s="69"/>
      <c r="AG201" s="69"/>
      <c r="AH201" s="69"/>
    </row>
    <row r="202" spans="1:34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  <c r="AD202" s="69"/>
      <c r="AE202" s="69"/>
      <c r="AF202" s="69"/>
      <c r="AG202" s="69"/>
      <c r="AH202" s="69"/>
    </row>
    <row r="203" spans="1:34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  <c r="AD203" s="69"/>
      <c r="AE203" s="69"/>
      <c r="AF203" s="69"/>
      <c r="AG203" s="69"/>
      <c r="AH203" s="69"/>
    </row>
    <row r="204" spans="1:34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  <c r="AD204" s="69"/>
      <c r="AE204" s="69"/>
      <c r="AF204" s="69"/>
      <c r="AG204" s="69"/>
      <c r="AH204" s="69"/>
    </row>
    <row r="205" spans="1:34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  <c r="AD205" s="69"/>
      <c r="AE205" s="69"/>
      <c r="AF205" s="69"/>
      <c r="AG205" s="69"/>
      <c r="AH205" s="69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69"/>
      <c r="AF206" s="69"/>
      <c r="AG206" s="69"/>
      <c r="AH206" s="69"/>
    </row>
    <row r="207" spans="1:34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69"/>
      <c r="AF207" s="69"/>
      <c r="AG207" s="69"/>
      <c r="AH207" s="69"/>
    </row>
    <row r="208" spans="1:34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  <c r="AD208" s="69"/>
      <c r="AE208" s="69"/>
      <c r="AF208" s="69"/>
      <c r="AG208" s="69"/>
      <c r="AH208" s="69"/>
    </row>
    <row r="209" spans="1:34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  <c r="AD209" s="69"/>
      <c r="AE209" s="69"/>
      <c r="AF209" s="69"/>
      <c r="AG209" s="69"/>
      <c r="AH209" s="69"/>
    </row>
    <row r="210" spans="1:34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  <c r="AD210" s="69"/>
      <c r="AE210" s="69"/>
      <c r="AF210" s="69"/>
      <c r="AG210" s="69"/>
      <c r="AH210" s="69"/>
    </row>
    <row r="211" spans="1:34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  <c r="AD211" s="69"/>
      <c r="AE211" s="69"/>
      <c r="AF211" s="69"/>
      <c r="AG211" s="69"/>
      <c r="AH211" s="69"/>
    </row>
    <row r="212" spans="1:34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  <c r="AD212" s="69"/>
      <c r="AE212" s="69"/>
      <c r="AF212" s="69"/>
      <c r="AG212" s="69"/>
      <c r="AH212" s="69"/>
    </row>
    <row r="213" spans="1:34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  <c r="AD213" s="69"/>
      <c r="AE213" s="69"/>
      <c r="AF213" s="69"/>
      <c r="AG213" s="69"/>
      <c r="AH213" s="69"/>
    </row>
    <row r="214" spans="1:34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  <c r="AD214" s="69"/>
      <c r="AE214" s="69"/>
      <c r="AF214" s="69"/>
      <c r="AG214" s="69"/>
      <c r="AH214" s="69"/>
    </row>
    <row r="215" spans="1:34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  <c r="AD215" s="69"/>
      <c r="AE215" s="69"/>
      <c r="AF215" s="69"/>
      <c r="AG215" s="69"/>
      <c r="AH215" s="69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69"/>
      <c r="AF216" s="69"/>
      <c r="AG216" s="69"/>
      <c r="AH216" s="69"/>
    </row>
    <row r="217" spans="1:34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69"/>
      <c r="AF217" s="69"/>
      <c r="AG217" s="69"/>
      <c r="AH217" s="69"/>
    </row>
    <row r="218" spans="1:34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  <c r="AD218" s="69"/>
      <c r="AE218" s="69"/>
      <c r="AF218" s="69"/>
      <c r="AG218" s="69"/>
      <c r="AH218" s="69"/>
    </row>
    <row r="219" spans="1:34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  <c r="AD219" s="69"/>
      <c r="AE219" s="69"/>
      <c r="AF219" s="69"/>
      <c r="AG219" s="69"/>
      <c r="AH219" s="69"/>
    </row>
    <row r="220" spans="1:34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  <c r="AD220" s="69"/>
      <c r="AE220" s="69"/>
      <c r="AF220" s="69"/>
      <c r="AG220" s="69"/>
      <c r="AH220" s="69"/>
    </row>
    <row r="221" spans="1:34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  <c r="AD221" s="69"/>
      <c r="AE221" s="69"/>
      <c r="AF221" s="69"/>
      <c r="AG221" s="69"/>
      <c r="AH221" s="69"/>
    </row>
    <row r="222" spans="1:34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  <c r="AD222" s="69"/>
      <c r="AE222" s="69"/>
      <c r="AF222" s="69"/>
      <c r="AG222" s="69"/>
      <c r="AH222" s="69"/>
    </row>
    <row r="223" spans="1:34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  <c r="AD223" s="69"/>
      <c r="AE223" s="69"/>
      <c r="AF223" s="69"/>
      <c r="AG223" s="69"/>
      <c r="AH223" s="69"/>
    </row>
    <row r="224" spans="1:34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  <c r="AD224" s="69"/>
      <c r="AE224" s="69"/>
      <c r="AF224" s="69"/>
      <c r="AG224" s="69"/>
      <c r="AH224" s="69"/>
    </row>
    <row r="225" spans="1:34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  <c r="AD225" s="69"/>
      <c r="AE225" s="69"/>
      <c r="AF225" s="69"/>
      <c r="AG225" s="69"/>
      <c r="AH225" s="69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69"/>
      <c r="AF226" s="69"/>
      <c r="AG226" s="69"/>
      <c r="AH226" s="69"/>
    </row>
    <row r="227" spans="1:34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69"/>
      <c r="AF227" s="69"/>
      <c r="AG227" s="69"/>
      <c r="AH227" s="69"/>
    </row>
    <row r="228" spans="1:34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  <c r="AD228" s="69"/>
      <c r="AE228" s="69"/>
      <c r="AF228" s="69"/>
      <c r="AG228" s="69"/>
      <c r="AH228" s="69"/>
    </row>
    <row r="229" spans="1:34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69"/>
      <c r="AF229" s="69"/>
      <c r="AG229" s="69"/>
      <c r="AH229" s="69"/>
    </row>
    <row r="230" spans="1:34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  <c r="AD230" s="69"/>
      <c r="AE230" s="69"/>
      <c r="AF230" s="69"/>
      <c r="AG230" s="69"/>
      <c r="AH230" s="69"/>
    </row>
    <row r="231" spans="1:34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69"/>
      <c r="AF231" s="69"/>
      <c r="AG231" s="69"/>
      <c r="AH231" s="69"/>
    </row>
    <row r="232" spans="1:34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  <c r="AD232" s="69"/>
      <c r="AE232" s="69"/>
      <c r="AF232" s="69"/>
      <c r="AG232" s="69"/>
      <c r="AH232" s="69"/>
    </row>
    <row r="233" spans="1:34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  <c r="AD233" s="69"/>
      <c r="AE233" s="69"/>
      <c r="AF233" s="69"/>
      <c r="AG233" s="69"/>
      <c r="AH233" s="69"/>
    </row>
    <row r="234" spans="1:34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  <c r="AD234" s="69"/>
      <c r="AE234" s="69"/>
      <c r="AF234" s="69"/>
      <c r="AG234" s="69"/>
      <c r="AH234" s="69"/>
    </row>
    <row r="235" spans="1:34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  <c r="AD235" s="69"/>
      <c r="AE235" s="69"/>
      <c r="AF235" s="69"/>
      <c r="AG235" s="69"/>
      <c r="AH235" s="69"/>
    </row>
    <row r="236" spans="1:34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69"/>
      <c r="AF236" s="69"/>
      <c r="AG236" s="69"/>
      <c r="AH236" s="69"/>
    </row>
    <row r="237" spans="1:34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69"/>
      <c r="AF237" s="69"/>
      <c r="AG237" s="69"/>
      <c r="AH237" s="69"/>
    </row>
    <row r="238" spans="1:34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  <c r="AD238" s="69"/>
      <c r="AE238" s="69"/>
      <c r="AF238" s="69"/>
      <c r="AG238" s="69"/>
      <c r="AH238" s="69"/>
    </row>
    <row r="239" spans="1:34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  <c r="AD239" s="69"/>
      <c r="AE239" s="69"/>
      <c r="AF239" s="69"/>
      <c r="AG239" s="69"/>
      <c r="AH239" s="69"/>
    </row>
    <row r="240" spans="1:34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0">
        <f>Z246-Z251</f>
        <v>0</v>
      </c>
      <c r="AE240" s="69"/>
      <c r="AF240" s="69"/>
      <c r="AG240" s="69"/>
      <c r="AH240" s="69"/>
    </row>
    <row r="241" spans="1:34" s="40" customFormat="1" ht="18" customHeight="1" x14ac:dyDescent="0.2">
      <c r="A241" s="42" t="s">
        <v>37</v>
      </c>
      <c r="B241" s="38">
        <f>B230+B118</f>
        <v>3412457434.1199994</v>
      </c>
      <c r="C241" s="38">
        <f t="shared" si="55"/>
        <v>19124849.759999763</v>
      </c>
      <c r="D241" s="38">
        <f t="shared" si="55"/>
        <v>-2261964966.6499996</v>
      </c>
      <c r="E241" s="38">
        <f t="shared" si="55"/>
        <v>1655065664.5400002</v>
      </c>
      <c r="F241" s="38">
        <f t="shared" si="55"/>
        <v>1406969724.4400001</v>
      </c>
      <c r="G241" s="38">
        <f t="shared" si="55"/>
        <v>191274958.07999998</v>
      </c>
      <c r="H241" s="38">
        <f t="shared" si="55"/>
        <v>0</v>
      </c>
      <c r="I241" s="38">
        <f t="shared" si="55"/>
        <v>1649689446.9100001</v>
      </c>
      <c r="J241" s="38">
        <f t="shared" si="55"/>
        <v>1405291913.4400001</v>
      </c>
      <c r="K241" s="38">
        <f t="shared" si="55"/>
        <v>191298418.08999997</v>
      </c>
      <c r="L241" s="38">
        <f t="shared" si="55"/>
        <v>0</v>
      </c>
      <c r="M241" s="38">
        <f t="shared" si="55"/>
        <v>3246279778.4399996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720054.21</v>
      </c>
      <c r="R241" s="38">
        <f t="shared" si="55"/>
        <v>224483</v>
      </c>
      <c r="S241" s="38">
        <f t="shared" si="55"/>
        <v>733273.79</v>
      </c>
      <c r="T241" s="38">
        <f t="shared" si="55"/>
        <v>-23460.010000000002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3253310347.059999</v>
      </c>
      <c r="AA241" s="38">
        <f>B241-Z241</f>
        <v>159147087.06000042</v>
      </c>
      <c r="AB241" s="43">
        <f>Z241/B241</f>
        <v>0.95336290924283984</v>
      </c>
      <c r="AC241" s="39"/>
      <c r="AD241" s="72">
        <f>3412528524.48-71090.36</f>
        <v>3412457434.1199999</v>
      </c>
      <c r="AE241" s="69"/>
      <c r="AF241" s="69"/>
      <c r="AG241" s="69"/>
      <c r="AH241" s="69"/>
    </row>
    <row r="242" spans="1:34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72"/>
      <c r="AE242" s="69"/>
      <c r="AF242" s="69"/>
      <c r="AG242" s="69"/>
      <c r="AH242" s="69"/>
    </row>
    <row r="243" spans="1:34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12798284.119999999</v>
      </c>
      <c r="D243" s="38">
        <f t="shared" si="55"/>
        <v>0</v>
      </c>
      <c r="E243" s="38">
        <f t="shared" si="55"/>
        <v>3565950</v>
      </c>
      <c r="F243" s="38">
        <f t="shared" si="55"/>
        <v>1891254</v>
      </c>
      <c r="G243" s="38">
        <f t="shared" si="55"/>
        <v>816974.76</v>
      </c>
      <c r="H243" s="38">
        <f t="shared" si="55"/>
        <v>0</v>
      </c>
      <c r="I243" s="38">
        <f t="shared" si="55"/>
        <v>468950</v>
      </c>
      <c r="J243" s="38">
        <f t="shared" si="55"/>
        <v>1891254</v>
      </c>
      <c r="K243" s="38">
        <f t="shared" si="55"/>
        <v>816974.76</v>
      </c>
      <c r="L243" s="38">
        <f t="shared" si="55"/>
        <v>0</v>
      </c>
      <c r="M243" s="38">
        <f t="shared" si="55"/>
        <v>3177178.76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0</v>
      </c>
      <c r="W243" s="38">
        <f t="shared" si="55"/>
        <v>0</v>
      </c>
      <c r="X243" s="38">
        <f t="shared" si="55"/>
        <v>0</v>
      </c>
      <c r="Y243" s="38">
        <f t="shared" si="55"/>
        <v>0</v>
      </c>
      <c r="Z243" s="38">
        <f t="shared" si="55"/>
        <v>6274178.7599999998</v>
      </c>
      <c r="AA243" s="38">
        <f>B243-Z243</f>
        <v>12507942.499999998</v>
      </c>
      <c r="AB243" s="43">
        <f>Z243/B243</f>
        <v>0.33405059381455621</v>
      </c>
      <c r="AC243" s="39"/>
      <c r="AD243" s="72">
        <v>18782121.260000002</v>
      </c>
      <c r="AE243" s="69"/>
      <c r="AF243" s="69"/>
      <c r="AG243" s="69"/>
      <c r="AH243" s="69"/>
    </row>
    <row r="244" spans="1:34" s="40" customFormat="1" ht="18" hidden="1" customHeight="1" x14ac:dyDescent="0.25">
      <c r="A244" s="45" t="s">
        <v>40</v>
      </c>
      <c r="B244" s="46">
        <f>SUM(B240:B243)</f>
        <v>3431239555.3799996</v>
      </c>
      <c r="C244" s="46">
        <f t="shared" ref="C244:Y244" si="56">SUM(C240:C243)</f>
        <v>31923133.879999764</v>
      </c>
      <c r="D244" s="46">
        <f t="shared" si="56"/>
        <v>-2261964966.6499996</v>
      </c>
      <c r="E244" s="46">
        <f t="shared" si="56"/>
        <v>1658631614.5400002</v>
      </c>
      <c r="F244" s="46">
        <f t="shared" si="56"/>
        <v>1408860978.4400001</v>
      </c>
      <c r="G244" s="46">
        <f t="shared" si="56"/>
        <v>192091932.83999997</v>
      </c>
      <c r="H244" s="46">
        <f t="shared" si="56"/>
        <v>0</v>
      </c>
      <c r="I244" s="46">
        <f t="shared" si="56"/>
        <v>1650158396.9100001</v>
      </c>
      <c r="J244" s="46">
        <f t="shared" si="56"/>
        <v>1407183167.4400001</v>
      </c>
      <c r="K244" s="46">
        <f t="shared" si="56"/>
        <v>192115392.84999996</v>
      </c>
      <c r="L244" s="46">
        <f t="shared" si="56"/>
        <v>0</v>
      </c>
      <c r="M244" s="46">
        <f t="shared" si="56"/>
        <v>3249456957.1999998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720054.21</v>
      </c>
      <c r="R244" s="46">
        <f t="shared" si="56"/>
        <v>224483</v>
      </c>
      <c r="S244" s="46">
        <f t="shared" si="56"/>
        <v>733273.79</v>
      </c>
      <c r="T244" s="46">
        <f t="shared" si="56"/>
        <v>-23460.010000000002</v>
      </c>
      <c r="U244" s="46">
        <f t="shared" si="56"/>
        <v>0</v>
      </c>
      <c r="V244" s="46">
        <f t="shared" si="56"/>
        <v>0</v>
      </c>
      <c r="W244" s="46">
        <f t="shared" si="56"/>
        <v>0</v>
      </c>
      <c r="X244" s="46">
        <f t="shared" si="56"/>
        <v>0</v>
      </c>
      <c r="Y244" s="46">
        <f t="shared" si="56"/>
        <v>0</v>
      </c>
      <c r="Z244" s="46">
        <f>SUM(Z240:Z243)</f>
        <v>3259584525.8199992</v>
      </c>
      <c r="AA244" s="46">
        <f>SUM(AA240:AA243)</f>
        <v>171655029.56000042</v>
      </c>
      <c r="AB244" s="47">
        <f>Z244/B244</f>
        <v>0.94997288099839761</v>
      </c>
      <c r="AC244" s="39"/>
      <c r="AD244" s="69"/>
      <c r="AE244" s="69"/>
      <c r="AF244" s="69"/>
      <c r="AG244" s="69"/>
      <c r="AH244" s="69"/>
    </row>
    <row r="245" spans="1:34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  <c r="AD245" s="69"/>
      <c r="AE245" s="69"/>
      <c r="AF245" s="69"/>
      <c r="AG245" s="69"/>
      <c r="AH245" s="69"/>
    </row>
    <row r="246" spans="1:34" s="40" customFormat="1" x14ac:dyDescent="0.25">
      <c r="A246" s="45" t="s">
        <v>42</v>
      </c>
      <c r="B246" s="46">
        <f>B245+B244</f>
        <v>3431239555.3799996</v>
      </c>
      <c r="C246" s="46">
        <f t="shared" ref="C246:Y246" si="57">C245+C244</f>
        <v>31923133.879999764</v>
      </c>
      <c r="D246" s="46">
        <f t="shared" si="57"/>
        <v>-2261964966.6499996</v>
      </c>
      <c r="E246" s="46">
        <f t="shared" si="57"/>
        <v>1658631614.5400002</v>
      </c>
      <c r="F246" s="46">
        <f t="shared" si="57"/>
        <v>1408860978.4400001</v>
      </c>
      <c r="G246" s="46">
        <f t="shared" si="57"/>
        <v>192091932.83999997</v>
      </c>
      <c r="H246" s="46">
        <f t="shared" si="57"/>
        <v>0</v>
      </c>
      <c r="I246" s="46">
        <f t="shared" si="57"/>
        <v>1650158396.9100001</v>
      </c>
      <c r="J246" s="46">
        <f t="shared" si="57"/>
        <v>1407183167.4400001</v>
      </c>
      <c r="K246" s="46">
        <f t="shared" si="57"/>
        <v>192115392.84999996</v>
      </c>
      <c r="L246" s="46">
        <f t="shared" si="57"/>
        <v>0</v>
      </c>
      <c r="M246" s="46">
        <f>M245+M244</f>
        <v>3249456957.1999998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720054.21</v>
      </c>
      <c r="R246" s="46">
        <f t="shared" si="57"/>
        <v>224483</v>
      </c>
      <c r="S246" s="46">
        <f t="shared" si="57"/>
        <v>733273.79</v>
      </c>
      <c r="T246" s="46">
        <f t="shared" si="57"/>
        <v>-23460.010000000002</v>
      </c>
      <c r="U246" s="46">
        <f t="shared" si="57"/>
        <v>0</v>
      </c>
      <c r="V246" s="46">
        <f t="shared" si="57"/>
        <v>0</v>
      </c>
      <c r="W246" s="46">
        <f t="shared" si="57"/>
        <v>0</v>
      </c>
      <c r="X246" s="46">
        <f t="shared" si="57"/>
        <v>0</v>
      </c>
      <c r="Y246" s="46">
        <f t="shared" si="57"/>
        <v>0</v>
      </c>
      <c r="Z246" s="46">
        <f>Z245+Z244</f>
        <v>3259584525.8199992</v>
      </c>
      <c r="AA246" s="46">
        <f>AA245+AA244</f>
        <v>171655029.56000042</v>
      </c>
      <c r="AB246" s="47">
        <f>Z246/B246</f>
        <v>0.94997288099839761</v>
      </c>
      <c r="AC246" s="49"/>
      <c r="AD246" s="72">
        <f>SUM(AD241:AD243)</f>
        <v>3431239555.3800001</v>
      </c>
      <c r="AE246" s="69" t="s">
        <v>52</v>
      </c>
      <c r="AF246" s="69"/>
      <c r="AG246" s="73">
        <f>SUM(B246-AD246)</f>
        <v>-4.76837158203125E-7</v>
      </c>
      <c r="AH246" s="69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69"/>
      <c r="AE247" s="69"/>
      <c r="AF247" s="69"/>
      <c r="AG247" s="69"/>
      <c r="AH247" s="69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1">
        <f>'[2]sum-co'!Q116+'[2]CMFothers-CONT'!ER2519</f>
        <v>3259584525.8199997</v>
      </c>
      <c r="AA248" s="38"/>
      <c r="AB248" s="38"/>
      <c r="AC248" s="39"/>
      <c r="AD248" s="69"/>
      <c r="AE248" s="69"/>
      <c r="AF248" s="69"/>
      <c r="AG248" s="69"/>
      <c r="AH248" s="69"/>
    </row>
    <row r="249" spans="1:34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70"/>
      <c r="AE249" s="69"/>
      <c r="AF249" s="69"/>
      <c r="AG249" s="69"/>
      <c r="AH249" s="69"/>
    </row>
    <row r="250" spans="1:34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  <c r="AD250" s="69"/>
      <c r="AE250" s="69"/>
      <c r="AF250" s="69"/>
      <c r="AG250" s="69"/>
      <c r="AH250" s="69"/>
    </row>
    <row r="251" spans="1:34" ht="15" hidden="1" customHeight="1" x14ac:dyDescent="0.2">
      <c r="B251" s="3">
        <f>[1]consoCONT!E5401</f>
        <v>3431239555.3799996</v>
      </c>
      <c r="Z251" s="52">
        <f>[1]consoCONT!AC5401</f>
        <v>3259584525.8199997</v>
      </c>
      <c r="AA251" s="52">
        <f>[1]consoCONT!AD5401</f>
        <v>171655029.55999994</v>
      </c>
    </row>
    <row r="252" spans="1:34" ht="15" hidden="1" customHeight="1" x14ac:dyDescent="0.2">
      <c r="B252" s="3">
        <f>SUM('[2]sum-co'!B116+'[2]CMFothers-CONT FO'!ER565)</f>
        <v>3431182196.5299988</v>
      </c>
      <c r="Z252" s="52">
        <f>'[2]sum-co'!Q116+'[2]CMFothers-CONT'!ER2519</f>
        <v>3259584525.8199997</v>
      </c>
    </row>
    <row r="253" spans="1:34" ht="15" hidden="1" customHeight="1" x14ac:dyDescent="0.25">
      <c r="A253" s="53" t="s">
        <v>35</v>
      </c>
      <c r="B253" s="3">
        <f>SUM(B246-B252)</f>
        <v>57358.850000858307</v>
      </c>
      <c r="Z253" s="52">
        <f>[1]consoCONT!AC5401</f>
        <v>3259584525.8199997</v>
      </c>
    </row>
    <row r="254" spans="1:34" ht="15" hidden="1" customHeight="1" x14ac:dyDescent="0.2">
      <c r="Z254" s="52">
        <f>Z246-Z123</f>
        <v>0</v>
      </c>
    </row>
    <row r="256" spans="1:34" ht="15" customHeight="1" x14ac:dyDescent="0.2">
      <c r="Z256" s="52">
        <f>Z246-Z248</f>
        <v>0</v>
      </c>
      <c r="AD256" s="74">
        <f>'[2]sum-co'!Q116+'[2]CMFothers-CONT CO'!ER101+'[2]CMFothers-CONT FO'!ER101</f>
        <v>3259584525.8199997</v>
      </c>
    </row>
    <row r="257" spans="1:29" ht="15" customHeight="1" x14ac:dyDescent="0.25">
      <c r="A257" s="54" t="s">
        <v>53</v>
      </c>
      <c r="B257" s="55"/>
      <c r="C257" s="56" t="s">
        <v>54</v>
      </c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7"/>
      <c r="V257" s="54"/>
      <c r="W257" s="54"/>
      <c r="X257" s="54"/>
      <c r="Y257" s="54"/>
      <c r="Z257" s="54" t="s">
        <v>55</v>
      </c>
      <c r="AB257" s="56"/>
    </row>
    <row r="258" spans="1:29" ht="15" customHeight="1" x14ac:dyDescent="0.2">
      <c r="A258" s="58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58"/>
      <c r="W258" s="58"/>
      <c r="X258" s="58"/>
      <c r="Y258" s="58"/>
      <c r="Z258" s="58"/>
      <c r="AA258" s="58"/>
    </row>
    <row r="259" spans="1:29" ht="15" customHeight="1" x14ac:dyDescent="0.2">
      <c r="A259" s="58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0"/>
      <c r="V259" s="58"/>
      <c r="W259" s="58"/>
      <c r="X259" s="58"/>
      <c r="Y259" s="58"/>
      <c r="Z259" s="58"/>
      <c r="AA259" s="58"/>
    </row>
    <row r="260" spans="1:29" ht="15" customHeight="1" x14ac:dyDescent="0.25">
      <c r="A260" s="54" t="s">
        <v>56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 t="s">
        <v>57</v>
      </c>
      <c r="AB260" s="62" t="s">
        <v>58</v>
      </c>
      <c r="AC260" s="63"/>
    </row>
    <row r="261" spans="1:29" ht="15" customHeight="1" x14ac:dyDescent="0.2">
      <c r="A261" s="58" t="s">
        <v>59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 t="s">
        <v>60</v>
      </c>
      <c r="AB261" s="65" t="s">
        <v>61</v>
      </c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2017-08-15T01:03:39Z</dcterms:created>
  <dcterms:modified xsi:type="dcterms:W3CDTF">2017-08-15T01:04:24Z</dcterms:modified>
</cp:coreProperties>
</file>