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5. MAY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9" i="1" s="1"/>
  <c r="Y168" i="1"/>
  <c r="X168" i="1"/>
  <c r="X172" i="1" s="1"/>
  <c r="X174" i="1" s="1"/>
  <c r="W168" i="1"/>
  <c r="V168" i="1"/>
  <c r="U168" i="1"/>
  <c r="T168" i="1"/>
  <c r="S168" i="1"/>
  <c r="R168" i="1"/>
  <c r="Q168" i="1"/>
  <c r="P168" i="1"/>
  <c r="P172" i="1" s="1"/>
  <c r="P174" i="1" s="1"/>
  <c r="O168" i="1"/>
  <c r="N168" i="1"/>
  <c r="M168" i="1"/>
  <c r="L168" i="1"/>
  <c r="K168" i="1"/>
  <c r="J168" i="1"/>
  <c r="I168" i="1"/>
  <c r="H168" i="1"/>
  <c r="H172" i="1" s="1"/>
  <c r="H174" i="1" s="1"/>
  <c r="G168" i="1"/>
  <c r="F168" i="1"/>
  <c r="E168" i="1"/>
  <c r="D168" i="1"/>
  <c r="C168" i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B152" i="1" s="1"/>
  <c r="AB148" i="1"/>
  <c r="AA148" i="1"/>
  <c r="AB143" i="1"/>
  <c r="AA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B142" i="1" s="1"/>
  <c r="AB138" i="1"/>
  <c r="AA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B129" i="1" s="1"/>
  <c r="Y128" i="1"/>
  <c r="Y132" i="1" s="1"/>
  <c r="Y134" i="1" s="1"/>
  <c r="X128" i="1"/>
  <c r="X132" i="1" s="1"/>
  <c r="X134" i="1" s="1"/>
  <c r="W128" i="1"/>
  <c r="W132" i="1" s="1"/>
  <c r="W134" i="1" s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AB128" i="1" s="1"/>
  <c r="AB121" i="1"/>
  <c r="AA121" i="1"/>
  <c r="Z121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Z91" i="1"/>
  <c r="AA91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9" i="1" s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B90" i="1" s="1"/>
  <c r="B92" i="1" s="1"/>
  <c r="Z86" i="1"/>
  <c r="AB81" i="1"/>
  <c r="AA81" i="1"/>
  <c r="Z81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Z77" i="1" s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AA77" i="1" s="1"/>
  <c r="Z76" i="1"/>
  <c r="Z80" i="1" s="1"/>
  <c r="Z71" i="1"/>
  <c r="AB71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L69" i="1"/>
  <c r="K69" i="1"/>
  <c r="J69" i="1"/>
  <c r="I69" i="1"/>
  <c r="H69" i="1"/>
  <c r="G69" i="1"/>
  <c r="F69" i="1"/>
  <c r="E69" i="1"/>
  <c r="D69" i="1"/>
  <c r="C69" i="1"/>
  <c r="B69" i="1"/>
  <c r="AA69" i="1" s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B70" i="1" s="1"/>
  <c r="B72" i="1" s="1"/>
  <c r="Z66" i="1"/>
  <c r="Z70" i="1" s="1"/>
  <c r="AB70" i="1" s="1"/>
  <c r="AD63" i="1"/>
  <c r="AB61" i="1"/>
  <c r="Z61" i="1"/>
  <c r="AA61" i="1" s="1"/>
  <c r="AD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V60" i="1" s="1"/>
  <c r="V62" i="1" s="1"/>
  <c r="U56" i="1"/>
  <c r="T56" i="1"/>
  <c r="S56" i="1"/>
  <c r="R56" i="1"/>
  <c r="R60" i="1" s="1"/>
  <c r="R62" i="1" s="1"/>
  <c r="Q56" i="1"/>
  <c r="P56" i="1"/>
  <c r="O56" i="1"/>
  <c r="N56" i="1"/>
  <c r="N60" i="1" s="1"/>
  <c r="N62" i="1" s="1"/>
  <c r="M56" i="1"/>
  <c r="L56" i="1"/>
  <c r="K56" i="1"/>
  <c r="J56" i="1"/>
  <c r="J60" i="1" s="1"/>
  <c r="J62" i="1" s="1"/>
  <c r="I56" i="1"/>
  <c r="H56" i="1"/>
  <c r="G56" i="1"/>
  <c r="F56" i="1"/>
  <c r="F60" i="1" s="1"/>
  <c r="F62" i="1" s="1"/>
  <c r="E56" i="1"/>
  <c r="D56" i="1"/>
  <c r="C56" i="1"/>
  <c r="B56" i="1"/>
  <c r="B60" i="1" s="1"/>
  <c r="B62" i="1" s="1"/>
  <c r="Z51" i="1"/>
  <c r="AB51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Z46" i="1"/>
  <c r="AB46" i="1" s="1"/>
  <c r="Z41" i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AB31" i="1"/>
  <c r="AA31" i="1"/>
  <c r="Z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Z27" i="1" s="1"/>
  <c r="AB27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AA26" i="1"/>
  <c r="Z26" i="1"/>
  <c r="AB26" i="1" s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B17" i="1" s="1"/>
  <c r="L17" i="1"/>
  <c r="K17" i="1"/>
  <c r="J17" i="1"/>
  <c r="I17" i="1"/>
  <c r="H17" i="1"/>
  <c r="G17" i="1"/>
  <c r="F17" i="1"/>
  <c r="E17" i="1"/>
  <c r="D17" i="1"/>
  <c r="C17" i="1"/>
  <c r="B17" i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AA17" i="1" l="1"/>
  <c r="AA18" i="1"/>
  <c r="AA19" i="1"/>
  <c r="Z32" i="1"/>
  <c r="AB32" i="1" s="1"/>
  <c r="AA27" i="1"/>
  <c r="AA30" i="1" s="1"/>
  <c r="AA32" i="1" s="1"/>
  <c r="M30" i="1"/>
  <c r="M32" i="1" s="1"/>
  <c r="D116" i="1"/>
  <c r="H116" i="1"/>
  <c r="L116" i="1"/>
  <c r="P116" i="1"/>
  <c r="T116" i="1"/>
  <c r="X116" i="1"/>
  <c r="D117" i="1"/>
  <c r="H117" i="1"/>
  <c r="L117" i="1"/>
  <c r="P117" i="1"/>
  <c r="T117" i="1"/>
  <c r="X117" i="1"/>
  <c r="C118" i="1"/>
  <c r="G118" i="1"/>
  <c r="K118" i="1"/>
  <c r="O118" i="1"/>
  <c r="S118" i="1"/>
  <c r="W118" i="1"/>
  <c r="C119" i="1"/>
  <c r="G119" i="1"/>
  <c r="K119" i="1"/>
  <c r="O119" i="1"/>
  <c r="S119" i="1"/>
  <c r="W119" i="1"/>
  <c r="AA79" i="1"/>
  <c r="Z82" i="1"/>
  <c r="Z30" i="1"/>
  <c r="AB30" i="1" s="1"/>
  <c r="Z37" i="1"/>
  <c r="AB37" i="1" s="1"/>
  <c r="E116" i="1"/>
  <c r="I116" i="1"/>
  <c r="M116" i="1"/>
  <c r="Q116" i="1"/>
  <c r="U116" i="1"/>
  <c r="Y11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D119" i="1"/>
  <c r="H119" i="1"/>
  <c r="L119" i="1"/>
  <c r="P119" i="1"/>
  <c r="T119" i="1"/>
  <c r="X119" i="1"/>
  <c r="Z40" i="1"/>
  <c r="AB40" i="1" s="1"/>
  <c r="AA37" i="1"/>
  <c r="B117" i="1"/>
  <c r="F117" i="1"/>
  <c r="J117" i="1"/>
  <c r="N117" i="1"/>
  <c r="R117" i="1"/>
  <c r="V117" i="1"/>
  <c r="E118" i="1"/>
  <c r="I118" i="1"/>
  <c r="Z118" i="1"/>
  <c r="Z240" i="1" s="1"/>
  <c r="Q118" i="1"/>
  <c r="U118" i="1"/>
  <c r="Y118" i="1"/>
  <c r="E119" i="1"/>
  <c r="I119" i="1"/>
  <c r="M119" i="1"/>
  <c r="Q119" i="1"/>
  <c r="U119" i="1"/>
  <c r="Y119" i="1"/>
  <c r="AB77" i="1"/>
  <c r="Z16" i="1"/>
  <c r="Z20" i="1" s="1"/>
  <c r="AA36" i="1"/>
  <c r="AA40" i="1" s="1"/>
  <c r="C116" i="1"/>
  <c r="C120" i="1" s="1"/>
  <c r="C122" i="1" s="1"/>
  <c r="G116" i="1"/>
  <c r="K116" i="1"/>
  <c r="O116" i="1"/>
  <c r="O120" i="1" s="1"/>
  <c r="O122" i="1" s="1"/>
  <c r="S116" i="1"/>
  <c r="S120" i="1" s="1"/>
  <c r="S122" i="1" s="1"/>
  <c r="W116" i="1"/>
  <c r="C117" i="1"/>
  <c r="G117" i="1"/>
  <c r="K117" i="1"/>
  <c r="O117" i="1"/>
  <c r="S117" i="1"/>
  <c r="W117" i="1"/>
  <c r="AA58" i="1"/>
  <c r="F118" i="1"/>
  <c r="J118" i="1"/>
  <c r="N118" i="1"/>
  <c r="R118" i="1"/>
  <c r="V118" i="1"/>
  <c r="B119" i="1"/>
  <c r="F119" i="1"/>
  <c r="J119" i="1"/>
  <c r="N119" i="1"/>
  <c r="R119" i="1"/>
  <c r="V119" i="1"/>
  <c r="Z90" i="1"/>
  <c r="AB90" i="1" s="1"/>
  <c r="AA41" i="1"/>
  <c r="Z47" i="1"/>
  <c r="AB47" i="1" s="1"/>
  <c r="Z59" i="1"/>
  <c r="Z119" i="1" s="1"/>
  <c r="Z241" i="1" s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AA67" i="1"/>
  <c r="Z72" i="1"/>
  <c r="AB72" i="1" s="1"/>
  <c r="AA76" i="1"/>
  <c r="AA80" i="1" s="1"/>
  <c r="AA82" i="1" s="1"/>
  <c r="M80" i="1"/>
  <c r="M82" i="1" s="1"/>
  <c r="Z87" i="1"/>
  <c r="AB87" i="1" s="1"/>
  <c r="AB91" i="1"/>
  <c r="B116" i="1"/>
  <c r="F116" i="1"/>
  <c r="F120" i="1" s="1"/>
  <c r="F122" i="1" s="1"/>
  <c r="J116" i="1"/>
  <c r="N116" i="1"/>
  <c r="R116" i="1"/>
  <c r="R120" i="1" s="1"/>
  <c r="R122" i="1" s="1"/>
  <c r="V116" i="1"/>
  <c r="V120" i="1" s="1"/>
  <c r="V122" i="1" s="1"/>
  <c r="M118" i="1"/>
  <c r="AA129" i="1"/>
  <c r="B132" i="1"/>
  <c r="B164" i="1"/>
  <c r="AB164" i="1" s="1"/>
  <c r="AB162" i="1"/>
  <c r="AB41" i="1"/>
  <c r="Z57" i="1"/>
  <c r="AA5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M70" i="1"/>
  <c r="M72" i="1" s="1"/>
  <c r="B80" i="1"/>
  <c r="B82" i="1" s="1"/>
  <c r="AA87" i="1"/>
  <c r="B118" i="1"/>
  <c r="AA118" i="1" s="1"/>
  <c r="AA46" i="1"/>
  <c r="Z50" i="1"/>
  <c r="AB50" i="1" s="1"/>
  <c r="AA51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AA70" i="1" s="1"/>
  <c r="AA71" i="1"/>
  <c r="AA97" i="1"/>
  <c r="AA100" i="1" s="1"/>
  <c r="AA102" i="1" s="1"/>
  <c r="B100" i="1"/>
  <c r="AA107" i="1"/>
  <c r="AA110" i="1" s="1"/>
  <c r="AA112" i="1" s="1"/>
  <c r="B110" i="1"/>
  <c r="AA128" i="1"/>
  <c r="AA132" i="1" s="1"/>
  <c r="AA134" i="1" s="1"/>
  <c r="B144" i="1"/>
  <c r="AB144" i="1" s="1"/>
  <c r="AB142" i="1"/>
  <c r="Z56" i="1"/>
  <c r="AA86" i="1"/>
  <c r="AA90" i="1" s="1"/>
  <c r="AA92" i="1" s="1"/>
  <c r="B154" i="1"/>
  <c r="AB154" i="1" s="1"/>
  <c r="AB152" i="1"/>
  <c r="AB139" i="1"/>
  <c r="AB149" i="1"/>
  <c r="AB159" i="1"/>
  <c r="E228" i="1"/>
  <c r="I228" i="1"/>
  <c r="M228" i="1"/>
  <c r="Q228" i="1"/>
  <c r="U228" i="1"/>
  <c r="Y22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E172" i="1"/>
  <c r="E174" i="1" s="1"/>
  <c r="M172" i="1"/>
  <c r="M174" i="1" s="1"/>
  <c r="U172" i="1"/>
  <c r="U174" i="1" s="1"/>
  <c r="B228" i="1"/>
  <c r="B172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AB16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I172" i="1"/>
  <c r="I174" i="1" s="1"/>
  <c r="Q172" i="1"/>
  <c r="Q174" i="1" s="1"/>
  <c r="Y172" i="1"/>
  <c r="Y174" i="1" s="1"/>
  <c r="AA192" i="1"/>
  <c r="AA194" i="1" s="1"/>
  <c r="AA139" i="1"/>
  <c r="AA142" i="1" s="1"/>
  <c r="AA144" i="1" s="1"/>
  <c r="AA149" i="1"/>
  <c r="AA152" i="1" s="1"/>
  <c r="AA154" i="1" s="1"/>
  <c r="AA159" i="1"/>
  <c r="AA162" i="1" s="1"/>
  <c r="AA16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D172" i="1"/>
  <c r="D174" i="1" s="1"/>
  <c r="L172" i="1"/>
  <c r="L174" i="1" s="1"/>
  <c r="T172" i="1"/>
  <c r="T174" i="1" s="1"/>
  <c r="W231" i="1"/>
  <c r="W241" i="1" s="1"/>
  <c r="AA179" i="1"/>
  <c r="AA182" i="1" s="1"/>
  <c r="AA184" i="1" s="1"/>
  <c r="B182" i="1"/>
  <c r="AA189" i="1"/>
  <c r="B192" i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X231" i="1"/>
  <c r="X241" i="1" s="1"/>
  <c r="AA243" i="1"/>
  <c r="X238" i="1" l="1"/>
  <c r="X242" i="1" s="1"/>
  <c r="X244" i="1" s="1"/>
  <c r="X232" i="1"/>
  <c r="X234" i="1" s="1"/>
  <c r="H238" i="1"/>
  <c r="H242" i="1" s="1"/>
  <c r="H244" i="1" s="1"/>
  <c r="H232" i="1"/>
  <c r="H234" i="1" s="1"/>
  <c r="AA231" i="1"/>
  <c r="B241" i="1"/>
  <c r="AA241" i="1" s="1"/>
  <c r="AA172" i="1"/>
  <c r="AA174" i="1" s="1"/>
  <c r="R232" i="1"/>
  <c r="R234" i="1" s="1"/>
  <c r="R238" i="1"/>
  <c r="R242" i="1" s="1"/>
  <c r="R244" i="1" s="1"/>
  <c r="J232" i="1"/>
  <c r="J234" i="1" s="1"/>
  <c r="J238" i="1"/>
  <c r="J242" i="1" s="1"/>
  <c r="J244" i="1" s="1"/>
  <c r="B232" i="1"/>
  <c r="AB228" i="1"/>
  <c r="B238" i="1"/>
  <c r="AA228" i="1"/>
  <c r="U238" i="1"/>
  <c r="U242" i="1" s="1"/>
  <c r="U244" i="1" s="1"/>
  <c r="U232" i="1"/>
  <c r="U234" i="1" s="1"/>
  <c r="E238" i="1"/>
  <c r="E242" i="1" s="1"/>
  <c r="E244" i="1" s="1"/>
  <c r="E232" i="1"/>
  <c r="E234" i="1" s="1"/>
  <c r="Z60" i="1"/>
  <c r="Z116" i="1"/>
  <c r="Z92" i="1"/>
  <c r="AB92" i="1" s="1"/>
  <c r="AB57" i="1"/>
  <c r="Z117" i="1"/>
  <c r="N120" i="1"/>
  <c r="N122" i="1" s="1"/>
  <c r="AA42" i="1"/>
  <c r="AA119" i="1"/>
  <c r="K120" i="1"/>
  <c r="K122" i="1" s="1"/>
  <c r="AB20" i="1"/>
  <c r="Z22" i="1"/>
  <c r="AB22" i="1" s="1"/>
  <c r="AD76" i="1"/>
  <c r="AA117" i="1"/>
  <c r="Q120" i="1"/>
  <c r="Q122" i="1" s="1"/>
  <c r="X120" i="1"/>
  <c r="X122" i="1" s="1"/>
  <c r="H120" i="1"/>
  <c r="H122" i="1" s="1"/>
  <c r="AA16" i="1"/>
  <c r="AA20" i="1" s="1"/>
  <c r="AA22" i="1" s="1"/>
  <c r="AB222" i="1"/>
  <c r="B224" i="1"/>
  <c r="AB224" i="1" s="1"/>
  <c r="AB202" i="1"/>
  <c r="B204" i="1"/>
  <c r="AB204" i="1" s="1"/>
  <c r="AB182" i="1"/>
  <c r="B184" i="1"/>
  <c r="AB18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S232" i="1"/>
  <c r="S234" i="1" s="1"/>
  <c r="S238" i="1"/>
  <c r="S242" i="1" s="1"/>
  <c r="S244" i="1" s="1"/>
  <c r="K232" i="1"/>
  <c r="K234" i="1" s="1"/>
  <c r="K238" i="1"/>
  <c r="K242" i="1" s="1"/>
  <c r="K244" i="1" s="1"/>
  <c r="C232" i="1"/>
  <c r="C234" i="1" s="1"/>
  <c r="C238" i="1"/>
  <c r="C242" i="1" s="1"/>
  <c r="C244" i="1" s="1"/>
  <c r="B240" i="1"/>
  <c r="AA240" i="1" s="1"/>
  <c r="AA230" i="1"/>
  <c r="Q238" i="1"/>
  <c r="Q242" i="1" s="1"/>
  <c r="Q244" i="1" s="1"/>
  <c r="Q232" i="1"/>
  <c r="Q234" i="1" s="1"/>
  <c r="AB110" i="1"/>
  <c r="B112" i="1"/>
  <c r="AB112" i="1" s="1"/>
  <c r="AA72" i="1"/>
  <c r="AA57" i="1"/>
  <c r="AA47" i="1"/>
  <c r="AA50" i="1" s="1"/>
  <c r="AA52" i="1" s="1"/>
  <c r="J120" i="1"/>
  <c r="J122" i="1" s="1"/>
  <c r="AA56" i="1"/>
  <c r="W120" i="1"/>
  <c r="W122" i="1" s="1"/>
  <c r="G120" i="1"/>
  <c r="G122" i="1" s="1"/>
  <c r="AB80" i="1"/>
  <c r="Z42" i="1"/>
  <c r="AB42" i="1" s="1"/>
  <c r="M120" i="1"/>
  <c r="M122" i="1" s="1"/>
  <c r="T120" i="1"/>
  <c r="T122" i="1" s="1"/>
  <c r="D120" i="1"/>
  <c r="D122" i="1" s="1"/>
  <c r="P238" i="1"/>
  <c r="P242" i="1" s="1"/>
  <c r="P244" i="1" s="1"/>
  <c r="P232" i="1"/>
  <c r="P234" i="1" s="1"/>
  <c r="V232" i="1"/>
  <c r="V234" i="1" s="1"/>
  <c r="V238" i="1"/>
  <c r="V242" i="1" s="1"/>
  <c r="V244" i="1" s="1"/>
  <c r="N232" i="1"/>
  <c r="N234" i="1" s="1"/>
  <c r="N238" i="1"/>
  <c r="N242" i="1" s="1"/>
  <c r="N244" i="1" s="1"/>
  <c r="F232" i="1"/>
  <c r="F234" i="1" s="1"/>
  <c r="F238" i="1"/>
  <c r="F242" i="1" s="1"/>
  <c r="F244" i="1" s="1"/>
  <c r="M238" i="1"/>
  <c r="M242" i="1" s="1"/>
  <c r="M244" i="1" s="1"/>
  <c r="M232" i="1"/>
  <c r="M234" i="1" s="1"/>
  <c r="Z52" i="1"/>
  <c r="AB52" i="1" s="1"/>
  <c r="AF57" i="1"/>
  <c r="Y120" i="1"/>
  <c r="Y122" i="1" s="1"/>
  <c r="I120" i="1"/>
  <c r="I122" i="1" s="1"/>
  <c r="P120" i="1"/>
  <c r="P122" i="1" s="1"/>
  <c r="AB212" i="1"/>
  <c r="B214" i="1"/>
  <c r="AB214" i="1" s="1"/>
  <c r="AB192" i="1"/>
  <c r="B194" i="1"/>
  <c r="AB194" i="1" s="1"/>
  <c r="B239" i="1"/>
  <c r="AB229" i="1"/>
  <c r="AA229" i="1"/>
  <c r="L238" i="1"/>
  <c r="L242" i="1" s="1"/>
  <c r="L244" i="1" s="1"/>
  <c r="L232" i="1"/>
  <c r="L234" i="1" s="1"/>
  <c r="W232" i="1"/>
  <c r="W234" i="1" s="1"/>
  <c r="W238" i="1"/>
  <c r="W242" i="1" s="1"/>
  <c r="W244" i="1" s="1"/>
  <c r="O232" i="1"/>
  <c r="O234" i="1" s="1"/>
  <c r="O238" i="1"/>
  <c r="O242" i="1" s="1"/>
  <c r="O244" i="1" s="1"/>
  <c r="G232" i="1"/>
  <c r="G234" i="1" s="1"/>
  <c r="G238" i="1"/>
  <c r="G242" i="1" s="1"/>
  <c r="G244" i="1" s="1"/>
  <c r="AB172" i="1"/>
  <c r="B174" i="1"/>
  <c r="AB174" i="1" s="1"/>
  <c r="Y238" i="1"/>
  <c r="Y242" i="1" s="1"/>
  <c r="Y244" i="1" s="1"/>
  <c r="Y232" i="1"/>
  <c r="Y234" i="1" s="1"/>
  <c r="I238" i="1"/>
  <c r="I242" i="1" s="1"/>
  <c r="I244" i="1" s="1"/>
  <c r="I232" i="1"/>
  <c r="I234" i="1" s="1"/>
  <c r="AB100" i="1"/>
  <c r="B102" i="1"/>
  <c r="AB102" i="1" s="1"/>
  <c r="B134" i="1"/>
  <c r="AB134" i="1" s="1"/>
  <c r="AB132" i="1"/>
  <c r="B120" i="1"/>
  <c r="B122" i="1" s="1"/>
  <c r="AA116" i="1"/>
  <c r="AA120" i="1" s="1"/>
  <c r="AA122" i="1" s="1"/>
  <c r="U120" i="1"/>
  <c r="U122" i="1" s="1"/>
  <c r="E120" i="1"/>
  <c r="E122" i="1" s="1"/>
  <c r="AB82" i="1"/>
  <c r="L120" i="1"/>
  <c r="L122" i="1" s="1"/>
  <c r="AA232" i="1" l="1"/>
  <c r="AA234" i="1" s="1"/>
  <c r="B242" i="1"/>
  <c r="B244" i="1" s="1"/>
  <c r="Z239" i="1"/>
  <c r="AB239" i="1" s="1"/>
  <c r="AB117" i="1"/>
  <c r="Z238" i="1"/>
  <c r="AA238" i="1" s="1"/>
  <c r="Z120" i="1"/>
  <c r="AA60" i="1"/>
  <c r="AA62" i="1" s="1"/>
  <c r="AB60" i="1"/>
  <c r="Z62" i="1"/>
  <c r="AB62" i="1" s="1"/>
  <c r="AB232" i="1"/>
  <c r="B234" i="1"/>
  <c r="AB234" i="1" s="1"/>
  <c r="AB120" i="1" l="1"/>
  <c r="Z122" i="1"/>
  <c r="AB122" i="1" s="1"/>
  <c r="AA239" i="1"/>
  <c r="AA242" i="1" s="1"/>
  <c r="AA244" i="1" s="1"/>
  <c r="Z242" i="1"/>
  <c r="AB242" i="1" l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<sst xmlns="http://schemas.openxmlformats.org/spreadsheetml/2006/main" count="252" uniqueCount="61">
  <si>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</si>
  <si>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</si>
  <si>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</si>
  <si>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</si>
  <si>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</si>
  <si>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May 31, 2018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</si>
  <si>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</si>
  <si>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</si>
  <si>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</si>
  <si>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</si>
  <si>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</si>
  <si>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</si>
  <si>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</si>
  <si>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</si>
  <si>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</si>
  <si>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</si>
  <si>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</si>
  <si>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</si>
  <si>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</si>
  <si>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</si>
  <si>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</si>
  <si>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</si>
  <si>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</si>
  <si>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</si>
  <si>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</si>
  <si>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</si>
  <si>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</si>
  <si>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</si>
  <si>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</si>
  <si>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</si>
  <si>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</si>
  <si>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</si>
  <si>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</si>
  <si>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</si>
  <si>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310100300001000 - KALAHI CIDSS - 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</si>
  <si>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</si>
  <si>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</si>
  <si>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</si>
  <si>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</si>
  <si>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</si>
  <si>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</si>
  <si>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</si>
  <si>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</si>
  <si>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</si>
  <si>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</si>
  <si>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GOP</t>
  </si>
  <si>
    <t xml:space="preserve">     IBRD</t>
  </si>
  <si>
    <t xml:space="preserve">     ADB</t>
  </si>
  <si>
    <t>TOTAL, NCDDP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</si>
  <si>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</si>
  <si>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</si>
  <si>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</si>
  <si>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</si>
  <si>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</si>
  <si>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Noted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</si>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</sst>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10" fillId="0" borderId="0" xfId="2" applyFont="1"/>
    <xf numFmtId="0" fontId="10" fillId="0" borderId="0" xfId="2" applyFont="1" applyAlignment="1"/>
    <xf numFmtId="164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0" fontId="1" fillId="0" borderId="0" xfId="2" applyFont="1"/>
    <xf numFmtId="164" fontId="10" fillId="0" borderId="0" xfId="1" applyFont="1" applyAlignment="1">
      <alignment horizontal="left"/>
    </xf>
    <xf numFmtId="0" fontId="10" fillId="0" borderId="0" xfId="2" applyFont="1" applyAlignment="1"/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64" fontId="14" fillId="0" borderId="0" xfId="2" applyNumberFormat="1" applyFont="1"/>
    <xf numFmtId="0" fontId="15" fillId="0" borderId="0" xfId="2" applyFont="1" applyAlignment="1">
      <alignment horizontal="center"/>
    </xf>
    <xf numFmtId="164" fontId="12" fillId="0" borderId="0" xfId="2" applyNumberFormat="1" applyFont="1"/>
    <xf numFmtId="164" fontId="14" fillId="0" borderId="5" xfId="1" applyFont="1" applyBorder="1"/>
    <xf numFmtId="0" fontId="12" fillId="0" borderId="0" xfId="2" applyFont="1" applyBorder="1"/>
    <xf numFmtId="0" fontId="15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0" xfId="2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05.%20May\FUND%20102%20SAOB-CURRENT%20AS%20OF%20MAY%2031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SAOB%20REPORT\FUND%20102%20-%202018\FUND%20102%20CURRENT%20CONSOLIDATED%20REPORT%20May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2023400000</v>
          </cell>
          <cell r="F1452">
            <v>914354026.30000007</v>
          </cell>
          <cell r="G1452">
            <v>-1109045973.7</v>
          </cell>
          <cell r="H1452">
            <v>498238408.05999988</v>
          </cell>
          <cell r="I1452">
            <v>180495664.54000002</v>
          </cell>
          <cell r="J1452">
            <v>0</v>
          </cell>
          <cell r="K1452">
            <v>0</v>
          </cell>
          <cell r="L1452">
            <v>453290280.99999994</v>
          </cell>
          <cell r="M1452">
            <v>164913762.13999999</v>
          </cell>
          <cell r="N1452">
            <v>0</v>
          </cell>
          <cell r="O1452">
            <v>0</v>
          </cell>
          <cell r="P1452">
            <v>618204043.13999987</v>
          </cell>
          <cell r="Q1452">
            <v>4877209.7700000005</v>
          </cell>
          <cell r="R1452">
            <v>31218634.120000001</v>
          </cell>
          <cell r="S1452">
            <v>8852283.1700000018</v>
          </cell>
          <cell r="T1452">
            <v>7741153.9800000004</v>
          </cell>
          <cell r="U1452">
            <v>7840748.4199999999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3131685000</v>
          </cell>
          <cell r="F1663">
            <v>2599165009.4099998</v>
          </cell>
          <cell r="G1663">
            <v>-532519990.58999997</v>
          </cell>
          <cell r="H1663">
            <v>115982441.42</v>
          </cell>
          <cell r="I1663">
            <v>180959282.08000001</v>
          </cell>
          <cell r="J1663">
            <v>0</v>
          </cell>
          <cell r="K1663">
            <v>0</v>
          </cell>
          <cell r="L1663">
            <v>115982441.42</v>
          </cell>
          <cell r="M1663">
            <v>180959282.08000001</v>
          </cell>
          <cell r="N1663">
            <v>0</v>
          </cell>
          <cell r="O1663">
            <v>0</v>
          </cell>
          <cell r="P1663">
            <v>296941723.5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220000000</v>
          </cell>
          <cell r="F1874">
            <v>254009.34999999404</v>
          </cell>
          <cell r="G1874">
            <v>-219745990.65000001</v>
          </cell>
          <cell r="H1874">
            <v>148709694</v>
          </cell>
          <cell r="I1874">
            <v>62093100.879999995</v>
          </cell>
          <cell r="J1874">
            <v>0</v>
          </cell>
          <cell r="K1874">
            <v>0</v>
          </cell>
          <cell r="L1874">
            <v>148455685</v>
          </cell>
          <cell r="M1874">
            <v>62093100.879999995</v>
          </cell>
          <cell r="N1874">
            <v>0</v>
          </cell>
          <cell r="O1874">
            <v>0</v>
          </cell>
          <cell r="P1874">
            <v>210548785.88000003</v>
          </cell>
          <cell r="Q1874">
            <v>0</v>
          </cell>
          <cell r="R1874">
            <v>0</v>
          </cell>
          <cell r="S1874">
            <v>254009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5375085000</v>
          </cell>
          <cell r="AC5401">
            <v>1186478590.98</v>
          </cell>
          <cell r="AD5401">
            <v>4188606409.02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60784038.460000001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60784038.460000008</v>
          </cell>
        </row>
        <row r="29">
          <cell r="Q29">
            <v>0</v>
          </cell>
        </row>
        <row r="32">
          <cell r="Q32">
            <v>60784038.460000008</v>
          </cell>
        </row>
        <row r="116">
          <cell r="Q116">
            <v>60784038.460000008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1125694552.5200002</v>
          </cell>
        </row>
        <row r="566">
          <cell r="EM566">
            <v>1125694552.5200002</v>
          </cell>
          <cell r="EO566">
            <v>0</v>
          </cell>
          <cell r="ER566">
            <v>1125694552.5200002</v>
          </cell>
        </row>
        <row r="2519">
          <cell r="ER2519">
            <v>1125694552.5200002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5375085000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="90" zoomScaleNormal="90" workbookViewId="0">
      <pane xSplit="1" ySplit="10" topLeftCell="B11" activePane="bottomRight" state="frozen"/>
      <selection activeCell="AH119" sqref="AH119"/>
      <selection pane="topRight" activeCell="AH119" sqref="AH119"/>
      <selection pane="bottomLeft" activeCell="AH119" sqref="AH119"/>
      <selection pane="bottomRight" activeCell="AH72" sqref="AH72"/>
    </sheetView>
  </sheetViews>
  <sheetFormatPr defaultColWidth="8.875" defaultRowHeight="15" customHeight="1" x14ac:dyDescent="0.2"/>
  <cols>
    <col min="1" max="1" width="27.75" style="2" customWidth="1"/>
    <col min="2" max="2" width="28.2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7" width="22.75" style="2" customWidth="1"/>
    <col min="28" max="28" width="13.875" style="2" customWidth="1"/>
    <col min="29" max="29" width="11.125" style="2" customWidth="1"/>
    <col min="30" max="30" width="20.75" style="67" customWidth="1"/>
    <col min="31" max="31" width="8.875" style="74"/>
    <col min="32" max="32" width="15.75" style="67" bestFit="1" customWidth="1"/>
    <col min="33" max="33" width="18.75" style="2" bestFit="1" customWidth="1"/>
    <col min="34" max="16384" width="8.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5"/>
      <c r="AF8" s="71"/>
    </row>
    <row r="9" spans="1:32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5"/>
      <c r="AF9" s="71"/>
    </row>
    <row r="10" spans="1:32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5"/>
      <c r="AF10" s="71"/>
    </row>
    <row r="11" spans="1:32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6"/>
      <c r="AF11" s="68"/>
    </row>
    <row r="12" spans="1:32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7"/>
      <c r="AF12" s="69"/>
    </row>
    <row r="13" spans="1:32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7"/>
      <c r="AF13" s="69"/>
    </row>
    <row r="14" spans="1:32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7"/>
      <c r="AF14" s="69"/>
    </row>
    <row r="15" spans="1:32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7"/>
      <c r="AF15" s="69"/>
    </row>
    <row r="16" spans="1:32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7"/>
      <c r="AF16" s="69"/>
    </row>
    <row r="17" spans="1:32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7"/>
      <c r="AF17" s="69"/>
    </row>
    <row r="18" spans="1:32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7"/>
      <c r="AF18" s="69"/>
    </row>
    <row r="19" spans="1:32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7"/>
      <c r="AF19" s="69"/>
    </row>
    <row r="20" spans="1:32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7"/>
      <c r="AF20" s="69"/>
    </row>
    <row r="21" spans="1:32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7"/>
      <c r="AF21" s="69"/>
    </row>
    <row r="22" spans="1:32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7"/>
      <c r="AF22" s="69"/>
    </row>
    <row r="23" spans="1:32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7"/>
      <c r="AF23" s="69"/>
    </row>
    <row r="24" spans="1:32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7"/>
      <c r="AF24" s="69"/>
    </row>
    <row r="25" spans="1:32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7"/>
      <c r="AF25" s="69"/>
    </row>
    <row r="26" spans="1:32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7"/>
      <c r="AF26" s="69"/>
    </row>
    <row r="27" spans="1:32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7"/>
      <c r="AF27" s="69"/>
    </row>
    <row r="28" spans="1:32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7"/>
      <c r="AF28" s="69"/>
    </row>
    <row r="29" spans="1:32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7"/>
      <c r="AF29" s="69"/>
    </row>
    <row r="30" spans="1:32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7"/>
      <c r="AF30" s="69"/>
    </row>
    <row r="31" spans="1:32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7"/>
      <c r="AF31" s="69"/>
    </row>
    <row r="32" spans="1:32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7"/>
      <c r="AF32" s="69"/>
    </row>
    <row r="33" spans="1:32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7"/>
      <c r="AF33" s="69"/>
    </row>
    <row r="34" spans="1:32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7"/>
      <c r="AF34" s="69"/>
    </row>
    <row r="35" spans="1:32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7"/>
      <c r="AF35" s="69"/>
    </row>
    <row r="36" spans="1:32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7"/>
      <c r="AF36" s="69"/>
    </row>
    <row r="37" spans="1:32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7"/>
      <c r="AF37" s="69"/>
    </row>
    <row r="38" spans="1:32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7"/>
      <c r="AF38" s="69"/>
    </row>
    <row r="39" spans="1:32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7"/>
      <c r="AF39" s="69"/>
    </row>
    <row r="40" spans="1:32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7"/>
      <c r="AF40" s="69"/>
    </row>
    <row r="41" spans="1:32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7"/>
      <c r="AF41" s="69"/>
    </row>
    <row r="42" spans="1:32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7"/>
      <c r="AF42" s="69"/>
    </row>
    <row r="43" spans="1:32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7"/>
      <c r="AF43" s="69"/>
    </row>
    <row r="44" spans="1:32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7"/>
      <c r="AF44" s="69"/>
    </row>
    <row r="45" spans="1:32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7"/>
      <c r="AF45" s="69"/>
    </row>
    <row r="46" spans="1:32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7"/>
      <c r="AF46" s="69"/>
    </row>
    <row r="47" spans="1:32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7"/>
      <c r="AF47" s="69"/>
    </row>
    <row r="48" spans="1:32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7"/>
      <c r="AF48" s="69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7"/>
      <c r="AF49" s="69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7"/>
      <c r="AF50" s="69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7"/>
      <c r="AF51" s="69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7"/>
      <c r="AF52" s="69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7"/>
      <c r="AF53" s="69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7"/>
      <c r="AF54" s="69"/>
    </row>
    <row r="55" spans="1:32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7"/>
      <c r="AF55" s="69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7"/>
      <c r="AF56" s="69"/>
    </row>
    <row r="57" spans="1:32" s="40" customFormat="1" ht="18" customHeight="1" x14ac:dyDescent="0.2">
      <c r="A57" s="42" t="s">
        <v>37</v>
      </c>
      <c r="B57" s="38">
        <f>B67+B77+B87+B97+B107</f>
        <v>5375085000</v>
      </c>
      <c r="C57" s="38">
        <f t="shared" si="11"/>
        <v>3513773045.0599999</v>
      </c>
      <c r="D57" s="38">
        <f t="shared" si="11"/>
        <v>-1861311954.9400001</v>
      </c>
      <c r="E57" s="38">
        <f t="shared" si="11"/>
        <v>762930543.4799999</v>
      </c>
      <c r="F57" s="38">
        <f t="shared" si="11"/>
        <v>423548047.5</v>
      </c>
      <c r="G57" s="38">
        <f t="shared" si="11"/>
        <v>0</v>
      </c>
      <c r="H57" s="38">
        <f t="shared" si="11"/>
        <v>0</v>
      </c>
      <c r="I57" s="38">
        <f t="shared" si="11"/>
        <v>717728407.41999996</v>
      </c>
      <c r="J57" s="38">
        <f t="shared" si="11"/>
        <v>407966145.10000002</v>
      </c>
      <c r="K57" s="38">
        <f t="shared" si="11"/>
        <v>0</v>
      </c>
      <c r="L57" s="38">
        <f t="shared" si="11"/>
        <v>0</v>
      </c>
      <c r="M57" s="38">
        <f t="shared" si="11"/>
        <v>1125694552.52</v>
      </c>
      <c r="N57" s="38">
        <f t="shared" si="11"/>
        <v>4877209.7700000005</v>
      </c>
      <c r="O57" s="38">
        <f t="shared" si="11"/>
        <v>31218634.120000001</v>
      </c>
      <c r="P57" s="38">
        <f t="shared" si="11"/>
        <v>9106292.1700000018</v>
      </c>
      <c r="Q57" s="38">
        <f t="shared" si="11"/>
        <v>7741153.9800000004</v>
      </c>
      <c r="R57" s="38">
        <f t="shared" si="11"/>
        <v>7840748.4199999999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1186478590.98</v>
      </c>
      <c r="AA57" s="38">
        <f>B57-Z57</f>
        <v>4188606409.02</v>
      </c>
      <c r="AB57" s="43">
        <f>Z57/B57</f>
        <v>0.22073671225292252</v>
      </c>
      <c r="AC57" s="39"/>
      <c r="AD57" s="70">
        <f>'[2]sum-co'!Q27+'[2]CMFothers-CURRENT'!EM566</f>
        <v>1186478590.9800003</v>
      </c>
      <c r="AE57" s="77"/>
      <c r="AF57" s="70">
        <f>AD57-Z57</f>
        <v>0</v>
      </c>
    </row>
    <row r="58" spans="1:32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7"/>
      <c r="AF58" s="69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7"/>
      <c r="AF59" s="69"/>
    </row>
    <row r="60" spans="1:32" s="40" customFormat="1" ht="18" customHeight="1" x14ac:dyDescent="0.25">
      <c r="A60" s="44" t="s">
        <v>40</v>
      </c>
      <c r="B60" s="45">
        <f>SUM(B56:B59)</f>
        <v>5375085000</v>
      </c>
      <c r="C60" s="45">
        <f t="shared" ref="C60:Y60" si="12">SUM(C56:C59)</f>
        <v>3513773045.0599999</v>
      </c>
      <c r="D60" s="45">
        <f t="shared" si="12"/>
        <v>-1861311954.9400001</v>
      </c>
      <c r="E60" s="45">
        <f t="shared" si="12"/>
        <v>762930543.4799999</v>
      </c>
      <c r="F60" s="45">
        <f t="shared" si="12"/>
        <v>423548047.5</v>
      </c>
      <c r="G60" s="45">
        <f t="shared" si="12"/>
        <v>0</v>
      </c>
      <c r="H60" s="45">
        <f t="shared" si="12"/>
        <v>0</v>
      </c>
      <c r="I60" s="45">
        <f t="shared" si="12"/>
        <v>717728407.41999996</v>
      </c>
      <c r="J60" s="45">
        <f t="shared" si="12"/>
        <v>407966145.10000002</v>
      </c>
      <c r="K60" s="45">
        <f t="shared" si="12"/>
        <v>0</v>
      </c>
      <c r="L60" s="45">
        <f t="shared" si="12"/>
        <v>0</v>
      </c>
      <c r="M60" s="45">
        <f t="shared" si="12"/>
        <v>1125694552.52</v>
      </c>
      <c r="N60" s="45">
        <f t="shared" si="12"/>
        <v>4877209.7700000005</v>
      </c>
      <c r="O60" s="45">
        <f t="shared" si="12"/>
        <v>31218634.120000001</v>
      </c>
      <c r="P60" s="45">
        <f t="shared" si="12"/>
        <v>9106292.1700000018</v>
      </c>
      <c r="Q60" s="45">
        <f t="shared" si="12"/>
        <v>7741153.9800000004</v>
      </c>
      <c r="R60" s="45">
        <f t="shared" si="12"/>
        <v>7840748.4199999999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1186478590.98</v>
      </c>
      <c r="AA60" s="45">
        <f>SUM(AA56:AA59)</f>
        <v>4188606409.02</v>
      </c>
      <c r="AB60" s="46">
        <f>Z60/B60</f>
        <v>0.22073671225292252</v>
      </c>
      <c r="AC60" s="39"/>
      <c r="AD60" s="69"/>
      <c r="AE60" s="77"/>
      <c r="AF60" s="69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7"/>
      <c r="AF61" s="69"/>
    </row>
    <row r="62" spans="1:32" s="40" customFormat="1" ht="18" customHeight="1" x14ac:dyDescent="0.25">
      <c r="A62" s="44" t="s">
        <v>42</v>
      </c>
      <c r="B62" s="45">
        <f>B61+B60</f>
        <v>5375085000</v>
      </c>
      <c r="C62" s="45">
        <f t="shared" ref="C62:Y62" si="13">C61+C60</f>
        <v>3513773045.0599999</v>
      </c>
      <c r="D62" s="45">
        <f t="shared" si="13"/>
        <v>-1861311954.9400001</v>
      </c>
      <c r="E62" s="45">
        <f t="shared" si="13"/>
        <v>762930543.4799999</v>
      </c>
      <c r="F62" s="45">
        <f t="shared" si="13"/>
        <v>423548047.5</v>
      </c>
      <c r="G62" s="45">
        <f t="shared" si="13"/>
        <v>0</v>
      </c>
      <c r="H62" s="45">
        <f t="shared" si="13"/>
        <v>0</v>
      </c>
      <c r="I62" s="45">
        <f t="shared" si="13"/>
        <v>717728407.41999996</v>
      </c>
      <c r="J62" s="45">
        <f t="shared" si="13"/>
        <v>407966145.10000002</v>
      </c>
      <c r="K62" s="45">
        <f t="shared" si="13"/>
        <v>0</v>
      </c>
      <c r="L62" s="45">
        <f t="shared" si="13"/>
        <v>0</v>
      </c>
      <c r="M62" s="45">
        <f t="shared" si="13"/>
        <v>1125694552.52</v>
      </c>
      <c r="N62" s="45">
        <f t="shared" si="13"/>
        <v>4877209.7700000005</v>
      </c>
      <c r="O62" s="45">
        <f t="shared" si="13"/>
        <v>31218634.120000001</v>
      </c>
      <c r="P62" s="45">
        <f t="shared" si="13"/>
        <v>9106292.1700000018</v>
      </c>
      <c r="Q62" s="45">
        <f t="shared" si="13"/>
        <v>7741153.9800000004</v>
      </c>
      <c r="R62" s="45">
        <f t="shared" si="13"/>
        <v>7840748.4199999999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1186478590.98</v>
      </c>
      <c r="AA62" s="45">
        <f>AA61+AA60</f>
        <v>4188606409.02</v>
      </c>
      <c r="AB62" s="46">
        <f>Z62/B62</f>
        <v>0.22073671225292252</v>
      </c>
      <c r="AC62" s="48"/>
      <c r="AD62" s="69"/>
      <c r="AE62" s="77"/>
      <c r="AF62" s="69"/>
    </row>
    <row r="63" spans="1:32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3">
        <f>'[2]sum-co'!Q32+'[2]CMFothers-CURRENT'!ER566</f>
        <v>1186478590.9800003</v>
      </c>
      <c r="AE63" s="77"/>
      <c r="AF63" s="69"/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7"/>
      <c r="AF64" s="69"/>
    </row>
    <row r="65" spans="1:32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7"/>
      <c r="AF65" s="69"/>
    </row>
    <row r="66" spans="1:32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7"/>
      <c r="AF66" s="69"/>
    </row>
    <row r="67" spans="1:32" s="40" customFormat="1" ht="18" customHeight="1" x14ac:dyDescent="0.2">
      <c r="A67" s="42" t="s">
        <v>37</v>
      </c>
      <c r="B67" s="38">
        <f>[1]consoCURRENT!E1452</f>
        <v>2023400000</v>
      </c>
      <c r="C67" s="38">
        <f>[1]consoCURRENT!F1452</f>
        <v>914354026.30000007</v>
      </c>
      <c r="D67" s="38">
        <f>[1]consoCURRENT!G1452</f>
        <v>-1109045973.7</v>
      </c>
      <c r="E67" s="38">
        <f>[1]consoCURRENT!H1452</f>
        <v>498238408.05999988</v>
      </c>
      <c r="F67" s="38">
        <f>[1]consoCURRENT!I1452</f>
        <v>180495664.54000002</v>
      </c>
      <c r="G67" s="38">
        <f>[1]consoCURRENT!J1452</f>
        <v>0</v>
      </c>
      <c r="H67" s="38">
        <f>[1]consoCURRENT!K1452</f>
        <v>0</v>
      </c>
      <c r="I67" s="38">
        <f>[1]consoCURRENT!L1452</f>
        <v>453290280.99999994</v>
      </c>
      <c r="J67" s="38">
        <f>[1]consoCURRENT!M1452</f>
        <v>164913762.13999999</v>
      </c>
      <c r="K67" s="38">
        <f>[1]consoCURRENT!N1452</f>
        <v>0</v>
      </c>
      <c r="L67" s="38">
        <f>[1]consoCURRENT!O1452</f>
        <v>0</v>
      </c>
      <c r="M67" s="38">
        <f>[1]consoCURRENT!P1452</f>
        <v>618204043.13999987</v>
      </c>
      <c r="N67" s="38">
        <f>[1]consoCURRENT!Q1452</f>
        <v>4877209.7700000005</v>
      </c>
      <c r="O67" s="38">
        <f>[1]consoCURRENT!R1452</f>
        <v>31218634.120000001</v>
      </c>
      <c r="P67" s="38">
        <f>[1]consoCURRENT!S1452</f>
        <v>8852283.1700000018</v>
      </c>
      <c r="Q67" s="38">
        <f>[1]consoCURRENT!T1452</f>
        <v>7741153.9800000004</v>
      </c>
      <c r="R67" s="38">
        <f>[1]consoCURRENT!U1452</f>
        <v>7840748.4199999999</v>
      </c>
      <c r="S67" s="38">
        <f>[1]consoCURRENT!V1452</f>
        <v>0</v>
      </c>
      <c r="T67" s="38">
        <f>[1]consoCURRENT!W1452</f>
        <v>0</v>
      </c>
      <c r="U67" s="38">
        <f>[1]consoCURRENT!X1452</f>
        <v>0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678734072.59999979</v>
      </c>
      <c r="AA67" s="38">
        <f>B67-Z67</f>
        <v>1344665927.4000001</v>
      </c>
      <c r="AB67" s="43">
        <f>Z67/B67</f>
        <v>0.33544236068004341</v>
      </c>
      <c r="AC67" s="39"/>
      <c r="AD67" s="69"/>
      <c r="AE67" s="77"/>
      <c r="AF67" s="69"/>
    </row>
    <row r="68" spans="1:32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7"/>
      <c r="AF68" s="69"/>
    </row>
    <row r="69" spans="1:32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7"/>
      <c r="AF69" s="69"/>
    </row>
    <row r="70" spans="1:32" s="40" customFormat="1" ht="18" customHeight="1" x14ac:dyDescent="0.25">
      <c r="A70" s="44" t="s">
        <v>40</v>
      </c>
      <c r="B70" s="45">
        <f>SUM(B66:B69)</f>
        <v>2023400000</v>
      </c>
      <c r="C70" s="45">
        <f t="shared" ref="C70:Y70" si="14">SUM(C66:C69)</f>
        <v>914354026.30000007</v>
      </c>
      <c r="D70" s="45">
        <f t="shared" si="14"/>
        <v>-1109045973.7</v>
      </c>
      <c r="E70" s="45">
        <f t="shared" si="14"/>
        <v>498238408.05999988</v>
      </c>
      <c r="F70" s="45">
        <f t="shared" si="14"/>
        <v>180495664.54000002</v>
      </c>
      <c r="G70" s="45">
        <f t="shared" si="14"/>
        <v>0</v>
      </c>
      <c r="H70" s="45">
        <f t="shared" si="14"/>
        <v>0</v>
      </c>
      <c r="I70" s="45">
        <f t="shared" si="14"/>
        <v>453290280.99999994</v>
      </c>
      <c r="J70" s="45">
        <f t="shared" si="14"/>
        <v>164913762.13999999</v>
      </c>
      <c r="K70" s="45">
        <f t="shared" si="14"/>
        <v>0</v>
      </c>
      <c r="L70" s="45">
        <f t="shared" si="14"/>
        <v>0</v>
      </c>
      <c r="M70" s="45">
        <f t="shared" si="14"/>
        <v>618204043.13999987</v>
      </c>
      <c r="N70" s="45">
        <f t="shared" si="14"/>
        <v>4877209.7700000005</v>
      </c>
      <c r="O70" s="45">
        <f t="shared" si="14"/>
        <v>31218634.120000001</v>
      </c>
      <c r="P70" s="45">
        <f t="shared" si="14"/>
        <v>8852283.1700000018</v>
      </c>
      <c r="Q70" s="45">
        <f t="shared" si="14"/>
        <v>7741153.9800000004</v>
      </c>
      <c r="R70" s="45">
        <f t="shared" si="14"/>
        <v>7840748.4199999999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678734072.59999979</v>
      </c>
      <c r="AA70" s="45">
        <f>SUM(AA66:AA69)</f>
        <v>1344665927.4000001</v>
      </c>
      <c r="AB70" s="46">
        <f>Z70/B70</f>
        <v>0.33544236068004341</v>
      </c>
      <c r="AC70" s="39"/>
      <c r="AD70" s="69"/>
      <c r="AE70" s="77"/>
      <c r="AF70" s="69"/>
    </row>
    <row r="71" spans="1:32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7"/>
      <c r="AF71" s="69"/>
    </row>
    <row r="72" spans="1:32" s="40" customFormat="1" ht="18" customHeight="1" x14ac:dyDescent="0.25">
      <c r="A72" s="44" t="s">
        <v>42</v>
      </c>
      <c r="B72" s="45">
        <f>B71+B70</f>
        <v>2023400000</v>
      </c>
      <c r="C72" s="45">
        <f t="shared" ref="C72:Y72" si="15">C71+C70</f>
        <v>914354026.30000007</v>
      </c>
      <c r="D72" s="45">
        <f t="shared" si="15"/>
        <v>-1109045973.7</v>
      </c>
      <c r="E72" s="45">
        <f t="shared" si="15"/>
        <v>498238408.05999988</v>
      </c>
      <c r="F72" s="45">
        <f t="shared" si="15"/>
        <v>180495664.54000002</v>
      </c>
      <c r="G72" s="45">
        <f t="shared" si="15"/>
        <v>0</v>
      </c>
      <c r="H72" s="45">
        <f t="shared" si="15"/>
        <v>0</v>
      </c>
      <c r="I72" s="45">
        <f t="shared" si="15"/>
        <v>453290280.99999994</v>
      </c>
      <c r="J72" s="45">
        <f t="shared" si="15"/>
        <v>164913762.13999999</v>
      </c>
      <c r="K72" s="45">
        <f t="shared" si="15"/>
        <v>0</v>
      </c>
      <c r="L72" s="45">
        <f t="shared" si="15"/>
        <v>0</v>
      </c>
      <c r="M72" s="45">
        <f t="shared" si="15"/>
        <v>618204043.13999987</v>
      </c>
      <c r="N72" s="45">
        <f t="shared" si="15"/>
        <v>4877209.7700000005</v>
      </c>
      <c r="O72" s="45">
        <f t="shared" si="15"/>
        <v>31218634.120000001</v>
      </c>
      <c r="P72" s="45">
        <f t="shared" si="15"/>
        <v>8852283.1700000018</v>
      </c>
      <c r="Q72" s="45">
        <f t="shared" si="15"/>
        <v>7741153.9800000004</v>
      </c>
      <c r="R72" s="45">
        <f t="shared" si="15"/>
        <v>7840748.4199999999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678734072.59999979</v>
      </c>
      <c r="AA72" s="45">
        <f>AA71+AA70</f>
        <v>1344665927.4000001</v>
      </c>
      <c r="AB72" s="46">
        <f>Z72/B72</f>
        <v>0.33544236068004341</v>
      </c>
      <c r="AC72" s="48"/>
      <c r="AD72" s="69"/>
      <c r="AE72" s="77"/>
      <c r="AF72" s="69"/>
    </row>
    <row r="73" spans="1:32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7"/>
      <c r="AF73" s="69"/>
    </row>
    <row r="74" spans="1:32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7"/>
      <c r="AF74" s="69"/>
    </row>
    <row r="75" spans="1:32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7"/>
      <c r="AF75" s="69"/>
    </row>
    <row r="76" spans="1:32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1186478590.9799998</v>
      </c>
      <c r="AE76" s="77"/>
      <c r="AF76" s="69"/>
    </row>
    <row r="77" spans="1:32" s="40" customFormat="1" ht="18" customHeight="1" x14ac:dyDescent="0.2">
      <c r="A77" s="42" t="s">
        <v>37</v>
      </c>
      <c r="B77" s="38">
        <f>[1]consoCURRENT!E1663</f>
        <v>3131685000</v>
      </c>
      <c r="C77" s="38">
        <f>[1]consoCURRENT!F1663</f>
        <v>2599165009.4099998</v>
      </c>
      <c r="D77" s="38">
        <f>[1]consoCURRENT!G1663</f>
        <v>-532519990.58999997</v>
      </c>
      <c r="E77" s="38">
        <f>[1]consoCURRENT!H1663</f>
        <v>115982441.42</v>
      </c>
      <c r="F77" s="38">
        <f>[1]consoCURRENT!I1663</f>
        <v>180959282.08000001</v>
      </c>
      <c r="G77" s="38">
        <f>[1]consoCURRENT!J1663</f>
        <v>0</v>
      </c>
      <c r="H77" s="38">
        <f>[1]consoCURRENT!K1663</f>
        <v>0</v>
      </c>
      <c r="I77" s="38">
        <f>[1]consoCURRENT!L1663</f>
        <v>115982441.42</v>
      </c>
      <c r="J77" s="38">
        <f>[1]consoCURRENT!M1663</f>
        <v>180959282.08000001</v>
      </c>
      <c r="K77" s="38">
        <f>[1]consoCURRENT!N1663</f>
        <v>0</v>
      </c>
      <c r="L77" s="38">
        <f>[1]consoCURRENT!O1663</f>
        <v>0</v>
      </c>
      <c r="M77" s="38">
        <f>[1]consoCURRENT!P1663</f>
        <v>296941723.5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296941723.5</v>
      </c>
      <c r="AA77" s="38">
        <f>B77-Z77</f>
        <v>2834743276.5</v>
      </c>
      <c r="AB77" s="43">
        <f>Z77/B77</f>
        <v>9.481851575110524E-2</v>
      </c>
      <c r="AC77" s="39"/>
      <c r="AD77" s="69"/>
      <c r="AE77" s="77"/>
      <c r="AF77" s="69"/>
    </row>
    <row r="78" spans="1:32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7"/>
      <c r="AF78" s="69"/>
    </row>
    <row r="79" spans="1:32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7"/>
      <c r="AF79" s="69"/>
    </row>
    <row r="80" spans="1:32" s="40" customFormat="1" ht="18" customHeight="1" x14ac:dyDescent="0.25">
      <c r="A80" s="44" t="s">
        <v>40</v>
      </c>
      <c r="B80" s="45">
        <f>SUM(B76:B79)</f>
        <v>3131685000</v>
      </c>
      <c r="C80" s="45">
        <f t="shared" ref="C80:Y80" si="16">SUM(C76:C79)</f>
        <v>2599165009.4099998</v>
      </c>
      <c r="D80" s="45">
        <f t="shared" si="16"/>
        <v>-532519990.58999997</v>
      </c>
      <c r="E80" s="45">
        <f t="shared" si="16"/>
        <v>115982441.42</v>
      </c>
      <c r="F80" s="45">
        <f t="shared" si="16"/>
        <v>180959282.08000001</v>
      </c>
      <c r="G80" s="45">
        <f t="shared" si="16"/>
        <v>0</v>
      </c>
      <c r="H80" s="45">
        <f t="shared" si="16"/>
        <v>0</v>
      </c>
      <c r="I80" s="45">
        <f t="shared" si="16"/>
        <v>115982441.42</v>
      </c>
      <c r="J80" s="45">
        <f t="shared" si="16"/>
        <v>180959282.08000001</v>
      </c>
      <c r="K80" s="45">
        <f t="shared" si="16"/>
        <v>0</v>
      </c>
      <c r="L80" s="45">
        <f t="shared" si="16"/>
        <v>0</v>
      </c>
      <c r="M80" s="45">
        <f t="shared" si="16"/>
        <v>296941723.5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296941723.5</v>
      </c>
      <c r="AA80" s="45">
        <f>SUM(AA76:AA79)</f>
        <v>2834743276.5</v>
      </c>
      <c r="AB80" s="46">
        <f>Z80/B80</f>
        <v>9.481851575110524E-2</v>
      </c>
      <c r="AC80" s="39"/>
      <c r="AD80" s="69"/>
      <c r="AE80" s="77"/>
      <c r="AF80" s="69"/>
    </row>
    <row r="81" spans="1:32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7"/>
      <c r="AF81" s="69"/>
    </row>
    <row r="82" spans="1:32" s="40" customFormat="1" ht="18" customHeight="1" x14ac:dyDescent="0.25">
      <c r="A82" s="44" t="s">
        <v>42</v>
      </c>
      <c r="B82" s="45">
        <f>B81+B80</f>
        <v>3131685000</v>
      </c>
      <c r="C82" s="45">
        <f t="shared" ref="C82:Y82" si="17">C81+C80</f>
        <v>2599165009.4099998</v>
      </c>
      <c r="D82" s="45">
        <f t="shared" si="17"/>
        <v>-532519990.58999997</v>
      </c>
      <c r="E82" s="45">
        <f t="shared" si="17"/>
        <v>115982441.42</v>
      </c>
      <c r="F82" s="45">
        <f t="shared" si="17"/>
        <v>180959282.08000001</v>
      </c>
      <c r="G82" s="45">
        <f t="shared" si="17"/>
        <v>0</v>
      </c>
      <c r="H82" s="45">
        <f t="shared" si="17"/>
        <v>0</v>
      </c>
      <c r="I82" s="45">
        <f t="shared" si="17"/>
        <v>115982441.42</v>
      </c>
      <c r="J82" s="45">
        <f t="shared" si="17"/>
        <v>180959282.08000001</v>
      </c>
      <c r="K82" s="45">
        <f t="shared" si="17"/>
        <v>0</v>
      </c>
      <c r="L82" s="45">
        <f t="shared" si="17"/>
        <v>0</v>
      </c>
      <c r="M82" s="45">
        <f t="shared" si="17"/>
        <v>296941723.5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296941723.5</v>
      </c>
      <c r="AA82" s="45">
        <f>AA81+AA80</f>
        <v>2834743276.5</v>
      </c>
      <c r="AB82" s="46">
        <f>Z82/B82</f>
        <v>9.481851575110524E-2</v>
      </c>
      <c r="AC82" s="48"/>
      <c r="AD82" s="69"/>
      <c r="AE82" s="77"/>
      <c r="AF82" s="69"/>
    </row>
    <row r="83" spans="1:32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7"/>
      <c r="AF83" s="69"/>
    </row>
    <row r="84" spans="1:32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7"/>
      <c r="AF84" s="69"/>
    </row>
    <row r="85" spans="1:32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7"/>
      <c r="AF85" s="69"/>
    </row>
    <row r="86" spans="1:32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7"/>
      <c r="AF86" s="69"/>
    </row>
    <row r="87" spans="1:32" s="40" customFormat="1" ht="18" customHeight="1" x14ac:dyDescent="0.2">
      <c r="A87" s="42" t="s">
        <v>37</v>
      </c>
      <c r="B87" s="38">
        <f>[1]consoCURRENT!E1874</f>
        <v>220000000</v>
      </c>
      <c r="C87" s="38">
        <f>[1]consoCURRENT!F1874</f>
        <v>254009.34999999404</v>
      </c>
      <c r="D87" s="38">
        <f>[1]consoCURRENT!G1874</f>
        <v>-219745990.65000001</v>
      </c>
      <c r="E87" s="38">
        <f>[1]consoCURRENT!H1874</f>
        <v>148709694</v>
      </c>
      <c r="F87" s="38">
        <f>[1]consoCURRENT!I1874</f>
        <v>62093100.879999995</v>
      </c>
      <c r="G87" s="38">
        <f>[1]consoCURRENT!J1874</f>
        <v>0</v>
      </c>
      <c r="H87" s="38">
        <f>[1]consoCURRENT!K1874</f>
        <v>0</v>
      </c>
      <c r="I87" s="38">
        <f>[1]consoCURRENT!L1874</f>
        <v>148455685</v>
      </c>
      <c r="J87" s="38">
        <f>[1]consoCURRENT!M1874</f>
        <v>62093100.879999995</v>
      </c>
      <c r="K87" s="38">
        <f>[1]consoCURRENT!N1874</f>
        <v>0</v>
      </c>
      <c r="L87" s="38">
        <f>[1]consoCURRENT!O1874</f>
        <v>0</v>
      </c>
      <c r="M87" s="38">
        <f>[1]consoCURRENT!P1874</f>
        <v>210548785.88000003</v>
      </c>
      <c r="N87" s="38">
        <f>[1]consoCURRENT!Q1874</f>
        <v>0</v>
      </c>
      <c r="O87" s="38">
        <f>[1]consoCURRENT!R1874</f>
        <v>0</v>
      </c>
      <c r="P87" s="38">
        <f>[1]consoCURRENT!S1874</f>
        <v>254009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210802794.88000003</v>
      </c>
      <c r="AA87" s="38">
        <f>B87-Z87</f>
        <v>9197205.119999975</v>
      </c>
      <c r="AB87" s="43">
        <f>Z87/B87</f>
        <v>0.95819452218181833</v>
      </c>
      <c r="AC87" s="39"/>
      <c r="AD87" s="69"/>
      <c r="AE87" s="77"/>
      <c r="AF87" s="69"/>
    </row>
    <row r="88" spans="1:32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7"/>
      <c r="AF88" s="69"/>
    </row>
    <row r="89" spans="1:32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7"/>
      <c r="AF89" s="69"/>
    </row>
    <row r="90" spans="1:32" s="40" customFormat="1" ht="18" customHeight="1" x14ac:dyDescent="0.25">
      <c r="A90" s="44" t="s">
        <v>40</v>
      </c>
      <c r="B90" s="45">
        <f>SUM(B86:B89)</f>
        <v>220000000</v>
      </c>
      <c r="C90" s="45">
        <f t="shared" ref="C90:Y90" si="18">SUM(C86:C89)</f>
        <v>254009.34999999404</v>
      </c>
      <c r="D90" s="45">
        <f t="shared" si="18"/>
        <v>-219745990.65000001</v>
      </c>
      <c r="E90" s="45">
        <f t="shared" si="18"/>
        <v>148709694</v>
      </c>
      <c r="F90" s="45">
        <f t="shared" si="18"/>
        <v>62093100.879999995</v>
      </c>
      <c r="G90" s="45">
        <f t="shared" si="18"/>
        <v>0</v>
      </c>
      <c r="H90" s="45">
        <f t="shared" si="18"/>
        <v>0</v>
      </c>
      <c r="I90" s="45">
        <f t="shared" si="18"/>
        <v>148455685</v>
      </c>
      <c r="J90" s="45">
        <f t="shared" si="18"/>
        <v>62093100.879999995</v>
      </c>
      <c r="K90" s="45">
        <f t="shared" si="18"/>
        <v>0</v>
      </c>
      <c r="L90" s="45">
        <f t="shared" si="18"/>
        <v>0</v>
      </c>
      <c r="M90" s="45">
        <f t="shared" si="18"/>
        <v>210548785.88000003</v>
      </c>
      <c r="N90" s="45">
        <f t="shared" si="18"/>
        <v>0</v>
      </c>
      <c r="O90" s="45">
        <f t="shared" si="18"/>
        <v>0</v>
      </c>
      <c r="P90" s="45">
        <f t="shared" si="18"/>
        <v>254009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210802794.88000003</v>
      </c>
      <c r="AA90" s="45">
        <f>SUM(AA86:AA89)</f>
        <v>9197205.119999975</v>
      </c>
      <c r="AB90" s="46">
        <f>Z90/B90</f>
        <v>0.95819452218181833</v>
      </c>
      <c r="AC90" s="39"/>
      <c r="AD90" s="69"/>
      <c r="AE90" s="77"/>
      <c r="AF90" s="69"/>
    </row>
    <row r="91" spans="1:32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7"/>
      <c r="AF91" s="69"/>
    </row>
    <row r="92" spans="1:32" s="40" customFormat="1" ht="18" customHeight="1" x14ac:dyDescent="0.25">
      <c r="A92" s="44" t="s">
        <v>42</v>
      </c>
      <c r="B92" s="45">
        <f>B91+B90</f>
        <v>220000000</v>
      </c>
      <c r="C92" s="45">
        <f t="shared" ref="C92:Y92" si="19">C91+C90</f>
        <v>254009.34999999404</v>
      </c>
      <c r="D92" s="45">
        <f t="shared" si="19"/>
        <v>-219745990.65000001</v>
      </c>
      <c r="E92" s="45">
        <f t="shared" si="19"/>
        <v>148709694</v>
      </c>
      <c r="F92" s="45">
        <f t="shared" si="19"/>
        <v>62093100.879999995</v>
      </c>
      <c r="G92" s="45">
        <f t="shared" si="19"/>
        <v>0</v>
      </c>
      <c r="H92" s="45">
        <f t="shared" si="19"/>
        <v>0</v>
      </c>
      <c r="I92" s="45">
        <f t="shared" si="19"/>
        <v>148455685</v>
      </c>
      <c r="J92" s="45">
        <f t="shared" si="19"/>
        <v>62093100.879999995</v>
      </c>
      <c r="K92" s="45">
        <f t="shared" si="19"/>
        <v>0</v>
      </c>
      <c r="L92" s="45">
        <f t="shared" si="19"/>
        <v>0</v>
      </c>
      <c r="M92" s="45">
        <f t="shared" si="19"/>
        <v>210548785.88000003</v>
      </c>
      <c r="N92" s="45">
        <f t="shared" si="19"/>
        <v>0</v>
      </c>
      <c r="O92" s="45">
        <f t="shared" si="19"/>
        <v>0</v>
      </c>
      <c r="P92" s="45">
        <f t="shared" si="19"/>
        <v>254009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210802794.88000003</v>
      </c>
      <c r="AA92" s="45">
        <f>AA91+AA90</f>
        <v>9197205.119999975</v>
      </c>
      <c r="AB92" s="46">
        <f>Z92/B92</f>
        <v>0.95819452218181833</v>
      </c>
      <c r="AC92" s="48"/>
      <c r="AD92" s="69"/>
      <c r="AE92" s="77"/>
      <c r="AF92" s="69"/>
    </row>
    <row r="93" spans="1:32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7"/>
      <c r="AF93" s="69"/>
    </row>
    <row r="94" spans="1:32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7"/>
      <c r="AF94" s="69"/>
    </row>
    <row r="95" spans="1:32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7"/>
      <c r="AF95" s="69"/>
    </row>
    <row r="96" spans="1:32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7"/>
      <c r="AF96" s="69"/>
    </row>
    <row r="97" spans="1:32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7"/>
      <c r="AF97" s="69"/>
    </row>
    <row r="98" spans="1:32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7"/>
      <c r="AF98" s="69"/>
    </row>
    <row r="99" spans="1:32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9"/>
      <c r="AE99" s="77"/>
      <c r="AF99" s="69"/>
    </row>
    <row r="100" spans="1:32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7"/>
      <c r="AF100" s="69"/>
    </row>
    <row r="101" spans="1:32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7"/>
      <c r="AF101" s="69"/>
    </row>
    <row r="102" spans="1:32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7"/>
      <c r="AF102" s="69"/>
    </row>
    <row r="103" spans="1:32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7"/>
      <c r="AF103" s="69"/>
    </row>
    <row r="104" spans="1:32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7"/>
      <c r="AF104" s="69"/>
    </row>
    <row r="105" spans="1:32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7"/>
      <c r="AF105" s="69"/>
    </row>
    <row r="106" spans="1:32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7"/>
      <c r="AF106" s="69"/>
    </row>
    <row r="107" spans="1:32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7"/>
      <c r="AF107" s="69"/>
    </row>
    <row r="108" spans="1:32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7"/>
      <c r="AF108" s="69"/>
    </row>
    <row r="109" spans="1:32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9"/>
      <c r="AE109" s="77"/>
      <c r="AF109" s="69"/>
    </row>
    <row r="110" spans="1:32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7"/>
      <c r="AF110" s="69"/>
    </row>
    <row r="111" spans="1:32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7"/>
      <c r="AF111" s="69"/>
    </row>
    <row r="112" spans="1:32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7"/>
      <c r="AF112" s="69"/>
    </row>
    <row r="113" spans="1:32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7"/>
      <c r="AF113" s="69"/>
    </row>
    <row r="114" spans="1:32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7"/>
      <c r="AF114" s="69"/>
    </row>
    <row r="115" spans="1:32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7"/>
      <c r="AF115" s="69"/>
    </row>
    <row r="116" spans="1:32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7"/>
      <c r="AF116" s="69"/>
    </row>
    <row r="117" spans="1:32" s="40" customFormat="1" ht="18" customHeight="1" x14ac:dyDescent="0.2">
      <c r="A117" s="42" t="s">
        <v>37</v>
      </c>
      <c r="B117" s="38">
        <f>B57+B17</f>
        <v>5375085000</v>
      </c>
      <c r="C117" s="38">
        <f t="shared" si="24"/>
        <v>3513773045.0599999</v>
      </c>
      <c r="D117" s="38">
        <f t="shared" si="24"/>
        <v>-1861311954.9400001</v>
      </c>
      <c r="E117" s="38">
        <f t="shared" si="24"/>
        <v>762930543.4799999</v>
      </c>
      <c r="F117" s="38">
        <f t="shared" si="24"/>
        <v>423548047.5</v>
      </c>
      <c r="G117" s="38">
        <f t="shared" si="24"/>
        <v>0</v>
      </c>
      <c r="H117" s="38">
        <f t="shared" si="24"/>
        <v>0</v>
      </c>
      <c r="I117" s="38">
        <f t="shared" si="24"/>
        <v>717728407.41999996</v>
      </c>
      <c r="J117" s="38">
        <f t="shared" si="24"/>
        <v>407966145.10000002</v>
      </c>
      <c r="K117" s="38">
        <f t="shared" si="24"/>
        <v>0</v>
      </c>
      <c r="L117" s="38">
        <f t="shared" si="24"/>
        <v>0</v>
      </c>
      <c r="M117" s="38">
        <f t="shared" si="24"/>
        <v>1125694552.52</v>
      </c>
      <c r="N117" s="38">
        <f t="shared" si="24"/>
        <v>4877209.7700000005</v>
      </c>
      <c r="O117" s="38">
        <f t="shared" si="24"/>
        <v>31218634.120000001</v>
      </c>
      <c r="P117" s="38">
        <f t="shared" si="24"/>
        <v>9106292.1700000018</v>
      </c>
      <c r="Q117" s="38">
        <f t="shared" si="24"/>
        <v>7741153.9800000004</v>
      </c>
      <c r="R117" s="38">
        <f t="shared" si="24"/>
        <v>7840748.4199999999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1186478590.98</v>
      </c>
      <c r="AA117" s="38">
        <f>B117-Z117</f>
        <v>4188606409.02</v>
      </c>
      <c r="AB117" s="43">
        <f>Z117/B117</f>
        <v>0.22073671225292252</v>
      </c>
      <c r="AC117" s="39"/>
      <c r="AD117" s="69"/>
      <c r="AE117" s="77"/>
      <c r="AF117" s="69"/>
    </row>
    <row r="118" spans="1:32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7"/>
      <c r="AF118" s="69"/>
    </row>
    <row r="119" spans="1:32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7"/>
      <c r="AF119" s="69"/>
    </row>
    <row r="120" spans="1:32" s="40" customFormat="1" ht="18" hidden="1" customHeight="1" x14ac:dyDescent="0.25">
      <c r="A120" s="44" t="s">
        <v>40</v>
      </c>
      <c r="B120" s="45">
        <f>SUM(B116:B119)</f>
        <v>5375085000</v>
      </c>
      <c r="C120" s="45">
        <f t="shared" ref="C120:Y120" si="25">SUM(C116:C119)</f>
        <v>3513773045.0599999</v>
      </c>
      <c r="D120" s="45">
        <f t="shared" si="25"/>
        <v>-1861311954.9400001</v>
      </c>
      <c r="E120" s="45">
        <f t="shared" si="25"/>
        <v>762930543.4799999</v>
      </c>
      <c r="F120" s="45">
        <f t="shared" si="25"/>
        <v>423548047.5</v>
      </c>
      <c r="G120" s="45">
        <f t="shared" si="25"/>
        <v>0</v>
      </c>
      <c r="H120" s="45">
        <f t="shared" si="25"/>
        <v>0</v>
      </c>
      <c r="I120" s="45">
        <f t="shared" si="25"/>
        <v>717728407.41999996</v>
      </c>
      <c r="J120" s="45">
        <f t="shared" si="25"/>
        <v>407966145.10000002</v>
      </c>
      <c r="K120" s="45">
        <f t="shared" si="25"/>
        <v>0</v>
      </c>
      <c r="L120" s="45">
        <f t="shared" si="25"/>
        <v>0</v>
      </c>
      <c r="M120" s="45">
        <f>SUM(M116:M119)</f>
        <v>1125694552.52</v>
      </c>
      <c r="N120" s="45">
        <f t="shared" si="25"/>
        <v>4877209.7700000005</v>
      </c>
      <c r="O120" s="45">
        <f t="shared" si="25"/>
        <v>31218634.120000001</v>
      </c>
      <c r="P120" s="45">
        <f t="shared" si="25"/>
        <v>9106292.1700000018</v>
      </c>
      <c r="Q120" s="45">
        <f t="shared" si="25"/>
        <v>7741153.9800000004</v>
      </c>
      <c r="R120" s="45">
        <f t="shared" si="25"/>
        <v>7840748.4199999999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1186478590.98</v>
      </c>
      <c r="AA120" s="45">
        <f>SUM(AA116:AA119)</f>
        <v>4188606409.02</v>
      </c>
      <c r="AB120" s="46">
        <f>Z120/B120</f>
        <v>0.22073671225292252</v>
      </c>
      <c r="AC120" s="39"/>
      <c r="AD120" s="69"/>
      <c r="AE120" s="77"/>
      <c r="AF120" s="69"/>
    </row>
    <row r="121" spans="1:32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7"/>
      <c r="AF121" s="69"/>
    </row>
    <row r="122" spans="1:32" s="40" customFormat="1" ht="18" customHeight="1" x14ac:dyDescent="0.25">
      <c r="A122" s="44" t="s">
        <v>42</v>
      </c>
      <c r="B122" s="45">
        <f>B121+B120</f>
        <v>5375085000</v>
      </c>
      <c r="C122" s="45">
        <f t="shared" ref="C122:Y122" si="26">C121+C120</f>
        <v>3513773045.0599999</v>
      </c>
      <c r="D122" s="45">
        <f t="shared" si="26"/>
        <v>-1861311954.9400001</v>
      </c>
      <c r="E122" s="45">
        <f t="shared" si="26"/>
        <v>762930543.4799999</v>
      </c>
      <c r="F122" s="45">
        <f t="shared" si="26"/>
        <v>423548047.5</v>
      </c>
      <c r="G122" s="45">
        <f t="shared" si="26"/>
        <v>0</v>
      </c>
      <c r="H122" s="45">
        <f t="shared" si="26"/>
        <v>0</v>
      </c>
      <c r="I122" s="45">
        <f t="shared" si="26"/>
        <v>717728407.41999996</v>
      </c>
      <c r="J122" s="45">
        <f t="shared" si="26"/>
        <v>407966145.10000002</v>
      </c>
      <c r="K122" s="45">
        <f t="shared" si="26"/>
        <v>0</v>
      </c>
      <c r="L122" s="45">
        <f t="shared" si="26"/>
        <v>0</v>
      </c>
      <c r="M122" s="45">
        <f>M121+M120</f>
        <v>1125694552.52</v>
      </c>
      <c r="N122" s="45">
        <f t="shared" si="26"/>
        <v>4877209.7700000005</v>
      </c>
      <c r="O122" s="45">
        <f t="shared" si="26"/>
        <v>31218634.120000001</v>
      </c>
      <c r="P122" s="45">
        <f t="shared" si="26"/>
        <v>9106292.1700000018</v>
      </c>
      <c r="Q122" s="45">
        <f t="shared" si="26"/>
        <v>7741153.9800000004</v>
      </c>
      <c r="R122" s="45">
        <f t="shared" si="26"/>
        <v>7840748.4199999999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1186478590.98</v>
      </c>
      <c r="AA122" s="45">
        <f>AA121+AA120</f>
        <v>4188606409.02</v>
      </c>
      <c r="AB122" s="46">
        <f>Z122/B122</f>
        <v>0.22073671225292252</v>
      </c>
      <c r="AC122" s="48"/>
      <c r="AD122" s="69"/>
      <c r="AE122" s="77"/>
      <c r="AF122" s="69"/>
    </row>
    <row r="123" spans="1:32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7"/>
      <c r="AF123" s="69"/>
    </row>
    <row r="124" spans="1:32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7"/>
      <c r="AF124" s="69"/>
    </row>
    <row r="125" spans="1:32" s="40" customFormat="1" ht="15" hidden="1" customHeight="1" x14ac:dyDescent="0.25">
      <c r="A125" s="51" t="s">
        <v>49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7"/>
      <c r="AF125" s="69"/>
    </row>
    <row r="126" spans="1:32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7"/>
      <c r="AF126" s="69"/>
    </row>
    <row r="127" spans="1:32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7"/>
      <c r="AF127" s="69"/>
    </row>
    <row r="128" spans="1:32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7"/>
      <c r="AF128" s="69"/>
    </row>
    <row r="129" spans="1:32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7"/>
      <c r="AF129" s="69"/>
    </row>
    <row r="130" spans="1:32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7"/>
      <c r="AF130" s="69"/>
    </row>
    <row r="131" spans="1:32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7"/>
      <c r="AF131" s="69"/>
    </row>
    <row r="132" spans="1:32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7"/>
      <c r="AF132" s="69"/>
    </row>
    <row r="133" spans="1:32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7"/>
      <c r="AF133" s="69"/>
    </row>
    <row r="134" spans="1:32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7"/>
      <c r="AF134" s="69"/>
    </row>
    <row r="135" spans="1:32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7"/>
      <c r="AF135" s="69"/>
    </row>
    <row r="136" spans="1:32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7"/>
      <c r="AF136" s="69"/>
    </row>
    <row r="137" spans="1:32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7"/>
      <c r="AF137" s="69"/>
    </row>
    <row r="138" spans="1:32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7"/>
      <c r="AF138" s="69"/>
    </row>
    <row r="139" spans="1:32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7"/>
      <c r="AF139" s="69"/>
    </row>
    <row r="140" spans="1:32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7"/>
      <c r="AF140" s="69"/>
    </row>
    <row r="141" spans="1:32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9"/>
      <c r="AE141" s="77"/>
      <c r="AF141" s="69"/>
    </row>
    <row r="142" spans="1:32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7"/>
      <c r="AF142" s="69"/>
    </row>
    <row r="143" spans="1:32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7"/>
      <c r="AF143" s="69"/>
    </row>
    <row r="144" spans="1:32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7"/>
      <c r="AF144" s="69"/>
    </row>
    <row r="145" spans="1:32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7"/>
      <c r="AF145" s="69"/>
    </row>
    <row r="146" spans="1:32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7"/>
      <c r="AF146" s="69"/>
    </row>
    <row r="147" spans="1:32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7"/>
      <c r="AF147" s="69"/>
    </row>
    <row r="148" spans="1:32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7"/>
      <c r="AF148" s="69"/>
    </row>
    <row r="149" spans="1:32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7"/>
      <c r="AF149" s="69"/>
    </row>
    <row r="150" spans="1:32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7"/>
      <c r="AF150" s="69"/>
    </row>
    <row r="151" spans="1:32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9"/>
      <c r="AE151" s="77"/>
      <c r="AF151" s="69"/>
    </row>
    <row r="152" spans="1:32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7"/>
      <c r="AF152" s="69"/>
    </row>
    <row r="153" spans="1:32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7"/>
      <c r="AF153" s="69"/>
    </row>
    <row r="154" spans="1:32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7"/>
      <c r="AF154" s="69"/>
    </row>
    <row r="155" spans="1:32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7"/>
      <c r="AF155" s="69"/>
    </row>
    <row r="156" spans="1:32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7"/>
      <c r="AF156" s="69"/>
    </row>
    <row r="157" spans="1:32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7"/>
      <c r="AF157" s="69"/>
    </row>
    <row r="158" spans="1:32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7"/>
      <c r="AF158" s="69"/>
    </row>
    <row r="159" spans="1:32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7"/>
      <c r="AF159" s="69"/>
    </row>
    <row r="160" spans="1:32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7"/>
      <c r="AF160" s="69"/>
    </row>
    <row r="161" spans="1:32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9"/>
      <c r="AE161" s="77"/>
      <c r="AF161" s="69"/>
    </row>
    <row r="162" spans="1:32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7"/>
      <c r="AF162" s="69"/>
    </row>
    <row r="163" spans="1:32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7"/>
      <c r="AF163" s="69"/>
    </row>
    <row r="164" spans="1:32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7"/>
      <c r="AF164" s="69"/>
    </row>
    <row r="165" spans="1:32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7"/>
      <c r="AF165" s="69"/>
    </row>
    <row r="166" spans="1:32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7"/>
      <c r="AF166" s="69"/>
    </row>
    <row r="167" spans="1:32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7"/>
      <c r="AF167" s="69"/>
    </row>
    <row r="168" spans="1:32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7"/>
      <c r="AF168" s="69"/>
    </row>
    <row r="169" spans="1:32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7"/>
      <c r="AF169" s="69"/>
    </row>
    <row r="170" spans="1:32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7"/>
      <c r="AF170" s="69"/>
    </row>
    <row r="171" spans="1:32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7"/>
      <c r="AF171" s="69"/>
    </row>
    <row r="172" spans="1:32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7"/>
      <c r="AF172" s="69"/>
    </row>
    <row r="173" spans="1:32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7"/>
      <c r="AF173" s="69"/>
    </row>
    <row r="174" spans="1:32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7"/>
      <c r="AF174" s="69"/>
    </row>
    <row r="175" spans="1:32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7"/>
      <c r="AF175" s="69"/>
    </row>
    <row r="176" spans="1:32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7"/>
      <c r="AF176" s="69"/>
    </row>
    <row r="177" spans="1:32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7"/>
      <c r="AF177" s="69"/>
    </row>
    <row r="178" spans="1:32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7"/>
      <c r="AF178" s="69"/>
    </row>
    <row r="179" spans="1:32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7"/>
      <c r="AF179" s="69"/>
    </row>
    <row r="180" spans="1:32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7"/>
      <c r="AF180" s="69"/>
    </row>
    <row r="181" spans="1:32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9"/>
      <c r="AE181" s="77"/>
      <c r="AF181" s="69"/>
    </row>
    <row r="182" spans="1:32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7"/>
      <c r="AF182" s="69"/>
    </row>
    <row r="183" spans="1:32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7"/>
      <c r="AF183" s="69"/>
    </row>
    <row r="184" spans="1:32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7"/>
      <c r="AF184" s="69"/>
    </row>
    <row r="185" spans="1:32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7"/>
      <c r="AF185" s="69"/>
    </row>
    <row r="186" spans="1:32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7"/>
      <c r="AF186" s="69"/>
    </row>
    <row r="187" spans="1:32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7"/>
      <c r="AF187" s="69"/>
    </row>
    <row r="188" spans="1:32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7"/>
      <c r="AF188" s="69"/>
    </row>
    <row r="189" spans="1:32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7"/>
      <c r="AF189" s="69"/>
    </row>
    <row r="190" spans="1:32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7"/>
      <c r="AF190" s="69"/>
    </row>
    <row r="191" spans="1:32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9"/>
      <c r="AE191" s="77"/>
      <c r="AF191" s="69"/>
    </row>
    <row r="192" spans="1:32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7"/>
      <c r="AF192" s="69"/>
    </row>
    <row r="193" spans="1:32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7"/>
      <c r="AF193" s="69"/>
    </row>
    <row r="194" spans="1:32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7"/>
      <c r="AF194" s="69"/>
    </row>
    <row r="195" spans="1:32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7"/>
      <c r="AF195" s="69"/>
    </row>
    <row r="196" spans="1:32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7"/>
      <c r="AF196" s="69"/>
    </row>
    <row r="197" spans="1:32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7"/>
      <c r="AF197" s="69"/>
    </row>
    <row r="198" spans="1:32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7"/>
      <c r="AF198" s="69"/>
    </row>
    <row r="199" spans="1:32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7"/>
      <c r="AF199" s="69"/>
    </row>
    <row r="200" spans="1:32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7"/>
      <c r="AF200" s="69"/>
    </row>
    <row r="201" spans="1:32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9"/>
      <c r="AE201" s="77"/>
      <c r="AF201" s="69"/>
    </row>
    <row r="202" spans="1:32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7"/>
      <c r="AF202" s="69"/>
    </row>
    <row r="203" spans="1:32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7"/>
      <c r="AF203" s="69"/>
    </row>
    <row r="204" spans="1:32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7"/>
      <c r="AF204" s="69"/>
    </row>
    <row r="205" spans="1:32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7"/>
      <c r="AF205" s="69"/>
    </row>
    <row r="206" spans="1:32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7"/>
      <c r="AF206" s="69"/>
    </row>
    <row r="207" spans="1:32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7"/>
      <c r="AF207" s="69"/>
    </row>
    <row r="208" spans="1:32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7"/>
      <c r="AF208" s="69"/>
    </row>
    <row r="209" spans="1:32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7"/>
      <c r="AF209" s="69"/>
    </row>
    <row r="210" spans="1:32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7"/>
      <c r="AF210" s="69"/>
    </row>
    <row r="211" spans="1:32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9"/>
      <c r="AE211" s="77"/>
      <c r="AF211" s="69"/>
    </row>
    <row r="212" spans="1:32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7"/>
      <c r="AF212" s="69"/>
    </row>
    <row r="213" spans="1:32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7"/>
      <c r="AF213" s="69"/>
    </row>
    <row r="214" spans="1:32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7"/>
      <c r="AF214" s="69"/>
    </row>
    <row r="215" spans="1:32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7"/>
      <c r="AF215" s="69"/>
    </row>
    <row r="216" spans="1:32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7"/>
      <c r="AF216" s="69"/>
    </row>
    <row r="217" spans="1:32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7"/>
      <c r="AF217" s="69"/>
    </row>
    <row r="218" spans="1:32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7"/>
      <c r="AF218" s="69"/>
    </row>
    <row r="219" spans="1:32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7"/>
      <c r="AF219" s="69"/>
    </row>
    <row r="220" spans="1:32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7"/>
      <c r="AF220" s="69"/>
    </row>
    <row r="221" spans="1:32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9"/>
      <c r="AE221" s="77"/>
      <c r="AF221" s="69"/>
    </row>
    <row r="222" spans="1:32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7"/>
      <c r="AF222" s="69"/>
    </row>
    <row r="223" spans="1:32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7"/>
      <c r="AF223" s="69"/>
    </row>
    <row r="224" spans="1:32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7"/>
      <c r="AF224" s="69"/>
    </row>
    <row r="225" spans="1:32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7"/>
      <c r="AF225" s="69"/>
    </row>
    <row r="226" spans="1:32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7"/>
      <c r="AF226" s="69"/>
    </row>
    <row r="227" spans="1:32" s="40" customFormat="1" ht="15" hidden="1" customHeight="1" x14ac:dyDescent="0.25">
      <c r="A227" s="37" t="s">
        <v>50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7"/>
      <c r="AF227" s="69"/>
    </row>
    <row r="228" spans="1:32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7"/>
      <c r="AF228" s="69"/>
    </row>
    <row r="229" spans="1:32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7"/>
      <c r="AF229" s="69"/>
    </row>
    <row r="230" spans="1:32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7"/>
      <c r="AF230" s="69"/>
    </row>
    <row r="231" spans="1:32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7"/>
      <c r="AF231" s="69"/>
    </row>
    <row r="232" spans="1:32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7"/>
      <c r="AF232" s="69"/>
    </row>
    <row r="233" spans="1:32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7"/>
      <c r="AF233" s="69"/>
    </row>
    <row r="234" spans="1:32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7"/>
      <c r="AF234" s="69"/>
    </row>
    <row r="235" spans="1:32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7"/>
      <c r="AF235" s="69"/>
    </row>
    <row r="236" spans="1:32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7"/>
      <c r="AF236" s="69"/>
    </row>
    <row r="237" spans="1:32" s="40" customFormat="1" ht="15" customHeight="1" x14ac:dyDescent="0.25">
      <c r="A237" s="37" t="s">
        <v>51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7"/>
      <c r="AF237" s="69"/>
    </row>
    <row r="238" spans="1:32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7"/>
      <c r="AF238" s="69"/>
    </row>
    <row r="239" spans="1:32" s="40" customFormat="1" ht="18" customHeight="1" x14ac:dyDescent="0.2">
      <c r="A239" s="42" t="s">
        <v>37</v>
      </c>
      <c r="B239" s="38">
        <f>B229+B117</f>
        <v>5375085000</v>
      </c>
      <c r="C239" s="38">
        <f t="shared" si="55"/>
        <v>3513773045.0599999</v>
      </c>
      <c r="D239" s="38">
        <f t="shared" si="55"/>
        <v>-1861311954.9400001</v>
      </c>
      <c r="E239" s="38">
        <f t="shared" si="55"/>
        <v>762930543.4799999</v>
      </c>
      <c r="F239" s="38">
        <f t="shared" si="55"/>
        <v>423548047.5</v>
      </c>
      <c r="G239" s="38">
        <f t="shared" si="55"/>
        <v>0</v>
      </c>
      <c r="H239" s="38">
        <f t="shared" si="55"/>
        <v>0</v>
      </c>
      <c r="I239" s="38">
        <f t="shared" si="55"/>
        <v>717728407.41999996</v>
      </c>
      <c r="J239" s="38">
        <f t="shared" si="55"/>
        <v>407966145.10000002</v>
      </c>
      <c r="K239" s="38">
        <f t="shared" si="55"/>
        <v>0</v>
      </c>
      <c r="L239" s="38">
        <f t="shared" si="55"/>
        <v>0</v>
      </c>
      <c r="M239" s="38">
        <f t="shared" si="55"/>
        <v>1125694552.52</v>
      </c>
      <c r="N239" s="38">
        <f t="shared" si="55"/>
        <v>4877209.7700000005</v>
      </c>
      <c r="O239" s="38">
        <f t="shared" si="55"/>
        <v>31218634.120000001</v>
      </c>
      <c r="P239" s="38">
        <f t="shared" si="55"/>
        <v>9106292.1700000018</v>
      </c>
      <c r="Q239" s="38">
        <f t="shared" si="55"/>
        <v>7741153.9800000004</v>
      </c>
      <c r="R239" s="38">
        <f t="shared" si="55"/>
        <v>7840748.4199999999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1186478590.98</v>
      </c>
      <c r="AA239" s="38">
        <f>B239-Z239</f>
        <v>4188606409.02</v>
      </c>
      <c r="AB239" s="43">
        <f>Z239/B239</f>
        <v>0.22073671225292252</v>
      </c>
      <c r="AC239" s="39"/>
      <c r="AD239" s="69"/>
      <c r="AE239" s="77"/>
      <c r="AF239" s="69"/>
    </row>
    <row r="240" spans="1:32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7"/>
      <c r="AF240" s="69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7"/>
      <c r="AF241" s="69"/>
    </row>
    <row r="242" spans="1:33" s="40" customFormat="1" ht="18" customHeight="1" x14ac:dyDescent="0.25">
      <c r="A242" s="44" t="s">
        <v>40</v>
      </c>
      <c r="B242" s="45">
        <f>SUM(B238:B241)</f>
        <v>5375085000</v>
      </c>
      <c r="C242" s="45">
        <f t="shared" ref="C242:Y242" si="56">SUM(C238:C241)</f>
        <v>3513773045.0599999</v>
      </c>
      <c r="D242" s="45">
        <f t="shared" si="56"/>
        <v>-1861311954.9400001</v>
      </c>
      <c r="E242" s="45">
        <f t="shared" si="56"/>
        <v>762930543.4799999</v>
      </c>
      <c r="F242" s="45">
        <f t="shared" si="56"/>
        <v>423548047.5</v>
      </c>
      <c r="G242" s="45">
        <f t="shared" si="56"/>
        <v>0</v>
      </c>
      <c r="H242" s="45">
        <f t="shared" si="56"/>
        <v>0</v>
      </c>
      <c r="I242" s="45">
        <f t="shared" si="56"/>
        <v>717728407.41999996</v>
      </c>
      <c r="J242" s="45">
        <f t="shared" si="56"/>
        <v>407966145.10000002</v>
      </c>
      <c r="K242" s="45">
        <f t="shared" si="56"/>
        <v>0</v>
      </c>
      <c r="L242" s="45">
        <f t="shared" si="56"/>
        <v>0</v>
      </c>
      <c r="M242" s="45">
        <f t="shared" si="56"/>
        <v>1125694552.52</v>
      </c>
      <c r="N242" s="45">
        <f t="shared" si="56"/>
        <v>4877209.7700000005</v>
      </c>
      <c r="O242" s="45">
        <f t="shared" si="56"/>
        <v>31218634.120000001</v>
      </c>
      <c r="P242" s="45">
        <f t="shared" si="56"/>
        <v>9106292.1700000018</v>
      </c>
      <c r="Q242" s="45">
        <f t="shared" si="56"/>
        <v>7741153.9800000004</v>
      </c>
      <c r="R242" s="45">
        <f t="shared" si="56"/>
        <v>7840748.4199999999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1186478590.98</v>
      </c>
      <c r="AA242" s="45">
        <f>SUM(AA238:AA241)</f>
        <v>4188606409.02</v>
      </c>
      <c r="AB242" s="46">
        <f>Z242/B242</f>
        <v>0.22073671225292252</v>
      </c>
      <c r="AC242" s="39"/>
      <c r="AD242" s="69"/>
      <c r="AE242" s="77"/>
      <c r="AF242" s="69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7"/>
      <c r="AF243" s="69"/>
    </row>
    <row r="244" spans="1:33" s="40" customFormat="1" ht="18" customHeight="1" x14ac:dyDescent="0.25">
      <c r="A244" s="44" t="s">
        <v>42</v>
      </c>
      <c r="B244" s="45">
        <f>B243+B242</f>
        <v>5375085000</v>
      </c>
      <c r="C244" s="45">
        <f t="shared" ref="C244:Y244" si="57">C243+C242</f>
        <v>3513773045.0599999</v>
      </c>
      <c r="D244" s="45">
        <f t="shared" si="57"/>
        <v>-1861311954.9400001</v>
      </c>
      <c r="E244" s="45">
        <f t="shared" si="57"/>
        <v>762930543.4799999</v>
      </c>
      <c r="F244" s="45">
        <f t="shared" si="57"/>
        <v>423548047.5</v>
      </c>
      <c r="G244" s="45">
        <f t="shared" si="57"/>
        <v>0</v>
      </c>
      <c r="H244" s="45">
        <f t="shared" si="57"/>
        <v>0</v>
      </c>
      <c r="I244" s="45">
        <f t="shared" si="57"/>
        <v>717728407.41999996</v>
      </c>
      <c r="J244" s="45">
        <f t="shared" si="57"/>
        <v>407966145.10000002</v>
      </c>
      <c r="K244" s="45">
        <f t="shared" si="57"/>
        <v>0</v>
      </c>
      <c r="L244" s="45">
        <f t="shared" si="57"/>
        <v>0</v>
      </c>
      <c r="M244" s="45">
        <f>M243+M242</f>
        <v>1125694552.52</v>
      </c>
      <c r="N244" s="45">
        <f t="shared" si="57"/>
        <v>4877209.7700000005</v>
      </c>
      <c r="O244" s="45">
        <f t="shared" si="57"/>
        <v>31218634.120000001</v>
      </c>
      <c r="P244" s="45">
        <f t="shared" si="57"/>
        <v>9106292.1700000018</v>
      </c>
      <c r="Q244" s="45">
        <f t="shared" si="57"/>
        <v>7741153.9800000004</v>
      </c>
      <c r="R244" s="45">
        <f t="shared" si="57"/>
        <v>7840748.4199999999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1186478590.98</v>
      </c>
      <c r="AA244" s="45">
        <f>AA243+AA242</f>
        <v>4188606409.02</v>
      </c>
      <c r="AB244" s="46">
        <f>Z244/B244</f>
        <v>0.22073671225292252</v>
      </c>
      <c r="AC244" s="48"/>
      <c r="AD244" s="70">
        <f>'[2]sum-co'!Q116+'[2]CMFothers-CURRENT'!ER101</f>
        <v>1186478590.9800003</v>
      </c>
      <c r="AE244" s="77"/>
      <c r="AF244" s="69"/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7"/>
      <c r="AF245" s="6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1186478590.9800003</v>
      </c>
      <c r="AA246" s="38"/>
      <c r="AB246" s="38"/>
      <c r="AC246" s="39"/>
      <c r="AD246" s="69"/>
      <c r="AE246" s="77"/>
      <c r="AF246" s="6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7"/>
      <c r="AF247" s="69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7"/>
      <c r="AF248" s="69"/>
    </row>
    <row r="249" spans="1:33" ht="15" hidden="1" customHeight="1" x14ac:dyDescent="0.2">
      <c r="B249" s="3">
        <f>[1]consoCURRENT!E5401</f>
        <v>5375085000</v>
      </c>
      <c r="Z249" s="53">
        <f>[1]consoCURRENT!AC5401</f>
        <v>1186478590.98</v>
      </c>
      <c r="AA249" s="53">
        <f>[1]consoCURRENT!AD5401</f>
        <v>4188606409.02</v>
      </c>
      <c r="AF249" s="72"/>
    </row>
    <row r="250" spans="1:33" ht="15" hidden="1" customHeight="1" x14ac:dyDescent="0.2">
      <c r="Z250" s="53">
        <f>'[2]sum-co'!Q116+'[2]CMFothers-CURRENT'!ER2519</f>
        <v>1186478590.9800003</v>
      </c>
    </row>
    <row r="251" spans="1:33" ht="15" hidden="1" customHeight="1" x14ac:dyDescent="0.2">
      <c r="Z251" s="53">
        <f>[1]consoCURRENT!AC5401</f>
        <v>1186478590.98</v>
      </c>
    </row>
    <row r="252" spans="1:33" ht="15" hidden="1" customHeight="1" x14ac:dyDescent="0.2">
      <c r="Z252" s="53">
        <f>Z244-Z122</f>
        <v>0</v>
      </c>
    </row>
    <row r="255" spans="1:33" ht="15" customHeight="1" x14ac:dyDescent="0.25">
      <c r="A255" s="54" t="s">
        <v>52</v>
      </c>
      <c r="B255" s="55" t="s">
        <v>53</v>
      </c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54</v>
      </c>
      <c r="AB255" s="58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55</v>
      </c>
      <c r="B258" s="63" t="s">
        <v>56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57</v>
      </c>
      <c r="AB258" s="64"/>
    </row>
    <row r="259" spans="1:29" ht="15" customHeight="1" x14ac:dyDescent="0.2">
      <c r="A259" s="59" t="s">
        <v>58</v>
      </c>
      <c r="B259" s="65" t="s">
        <v>59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60</v>
      </c>
      <c r="AB259" s="66"/>
      <c r="AC259" s="66"/>
    </row>
  </sheetData>
  <mergeCells count="19">
    <mergeCell ref="AA8:AA10"/>
    <mergeCell ref="AB8:AB10"/>
    <mergeCell ref="AC8:AC10"/>
    <mergeCell ref="B258:Z258"/>
    <mergeCell ref="AA258:AB258"/>
    <mergeCell ref="B259:Z259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2018-06-08T01:23:57Z</dcterms:created>
  <dcterms:modified xsi:type="dcterms:W3CDTF">2018-06-08T01:24:57Z</dcterms:modified>
</cp:coreProperties>
</file>