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7. JULY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B243" i="1"/>
  <c r="AA243" i="1"/>
  <c r="Z243" i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AB219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B209" i="1" s="1"/>
  <c r="AB208" i="1"/>
  <c r="AA208" i="1"/>
  <c r="AB203" i="1"/>
  <c r="AA203" i="1"/>
  <c r="B202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AB199" i="1" s="1"/>
  <c r="AB198" i="1"/>
  <c r="AA198" i="1"/>
  <c r="AB193" i="1"/>
  <c r="AA193" i="1"/>
  <c r="V192" i="1"/>
  <c r="V194" i="1" s="1"/>
  <c r="N192" i="1"/>
  <c r="N194" i="1" s="1"/>
  <c r="F192" i="1"/>
  <c r="F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W189" i="1"/>
  <c r="W192" i="1" s="1"/>
  <c r="W194" i="1" s="1"/>
  <c r="V189" i="1"/>
  <c r="U189" i="1"/>
  <c r="U192" i="1" s="1"/>
  <c r="U194" i="1" s="1"/>
  <c r="T189" i="1"/>
  <c r="S189" i="1"/>
  <c r="S192" i="1" s="1"/>
  <c r="S194" i="1" s="1"/>
  <c r="R189" i="1"/>
  <c r="R192" i="1" s="1"/>
  <c r="R194" i="1" s="1"/>
  <c r="Q189" i="1"/>
  <c r="Q192" i="1" s="1"/>
  <c r="Q194" i="1" s="1"/>
  <c r="P189" i="1"/>
  <c r="O189" i="1"/>
  <c r="O192" i="1" s="1"/>
  <c r="O194" i="1" s="1"/>
  <c r="N189" i="1"/>
  <c r="M189" i="1"/>
  <c r="M192" i="1" s="1"/>
  <c r="M194" i="1" s="1"/>
  <c r="L189" i="1"/>
  <c r="K189" i="1"/>
  <c r="K192" i="1" s="1"/>
  <c r="K194" i="1" s="1"/>
  <c r="J189" i="1"/>
  <c r="J192" i="1" s="1"/>
  <c r="J194" i="1" s="1"/>
  <c r="I189" i="1"/>
  <c r="I192" i="1" s="1"/>
  <c r="I194" i="1" s="1"/>
  <c r="H189" i="1"/>
  <c r="G189" i="1"/>
  <c r="G192" i="1" s="1"/>
  <c r="G194" i="1" s="1"/>
  <c r="F189" i="1"/>
  <c r="E189" i="1"/>
  <c r="E192" i="1" s="1"/>
  <c r="E194" i="1" s="1"/>
  <c r="D189" i="1"/>
  <c r="C189" i="1"/>
  <c r="C192" i="1" s="1"/>
  <c r="C194" i="1" s="1"/>
  <c r="B189" i="1"/>
  <c r="AA189" i="1" s="1"/>
  <c r="AA192" i="1" s="1"/>
  <c r="AA194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AB179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Y172" i="1" s="1"/>
  <c r="Y174" i="1" s="1"/>
  <c r="X168" i="1"/>
  <c r="X172" i="1" s="1"/>
  <c r="X174" i="1" s="1"/>
  <c r="W168" i="1"/>
  <c r="V168" i="1"/>
  <c r="U168" i="1"/>
  <c r="U172" i="1" s="1"/>
  <c r="U174" i="1" s="1"/>
  <c r="T168" i="1"/>
  <c r="T172" i="1" s="1"/>
  <c r="T174" i="1" s="1"/>
  <c r="S168" i="1"/>
  <c r="R168" i="1"/>
  <c r="Q168" i="1"/>
  <c r="Q172" i="1" s="1"/>
  <c r="Q174" i="1" s="1"/>
  <c r="P168" i="1"/>
  <c r="P172" i="1" s="1"/>
  <c r="P174" i="1" s="1"/>
  <c r="O168" i="1"/>
  <c r="N168" i="1"/>
  <c r="M168" i="1"/>
  <c r="M172" i="1" s="1"/>
  <c r="M174" i="1" s="1"/>
  <c r="L168" i="1"/>
  <c r="L172" i="1" s="1"/>
  <c r="L174" i="1" s="1"/>
  <c r="K168" i="1"/>
  <c r="J168" i="1"/>
  <c r="I168" i="1"/>
  <c r="I172" i="1" s="1"/>
  <c r="I174" i="1" s="1"/>
  <c r="H168" i="1"/>
  <c r="H172" i="1" s="1"/>
  <c r="H174" i="1" s="1"/>
  <c r="G168" i="1"/>
  <c r="F168" i="1"/>
  <c r="E168" i="1"/>
  <c r="E172" i="1" s="1"/>
  <c r="E174" i="1" s="1"/>
  <c r="D168" i="1"/>
  <c r="D172" i="1" s="1"/>
  <c r="D174" i="1" s="1"/>
  <c r="C168" i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AB153" i="1"/>
  <c r="AA153" i="1"/>
  <c r="Y151" i="1"/>
  <c r="X151" i="1"/>
  <c r="X131" i="1" s="1"/>
  <c r="W151" i="1"/>
  <c r="V151" i="1"/>
  <c r="U151" i="1"/>
  <c r="T151" i="1"/>
  <c r="T131" i="1" s="1"/>
  <c r="S151" i="1"/>
  <c r="R151" i="1"/>
  <c r="Q151" i="1"/>
  <c r="P151" i="1"/>
  <c r="P131" i="1" s="1"/>
  <c r="O151" i="1"/>
  <c r="N151" i="1"/>
  <c r="M151" i="1"/>
  <c r="L151" i="1"/>
  <c r="L131" i="1" s="1"/>
  <c r="K151" i="1"/>
  <c r="J151" i="1"/>
  <c r="I151" i="1"/>
  <c r="H151" i="1"/>
  <c r="H131" i="1" s="1"/>
  <c r="G151" i="1"/>
  <c r="F151" i="1"/>
  <c r="E151" i="1"/>
  <c r="D151" i="1"/>
  <c r="D131" i="1" s="1"/>
  <c r="C151" i="1"/>
  <c r="B151" i="1"/>
  <c r="AA151" i="1" s="1"/>
  <c r="AA150" i="1"/>
  <c r="Y149" i="1"/>
  <c r="Y152" i="1" s="1"/>
  <c r="Y154" i="1" s="1"/>
  <c r="X149" i="1"/>
  <c r="W149" i="1"/>
  <c r="W129" i="1" s="1"/>
  <c r="V149" i="1"/>
  <c r="V152" i="1" s="1"/>
  <c r="V154" i="1" s="1"/>
  <c r="U149" i="1"/>
  <c r="U152" i="1" s="1"/>
  <c r="U154" i="1" s="1"/>
  <c r="T149" i="1"/>
  <c r="S149" i="1"/>
  <c r="S152" i="1" s="1"/>
  <c r="S154" i="1" s="1"/>
  <c r="R149" i="1"/>
  <c r="R152" i="1" s="1"/>
  <c r="R154" i="1" s="1"/>
  <c r="Q149" i="1"/>
  <c r="Q152" i="1" s="1"/>
  <c r="Q154" i="1" s="1"/>
  <c r="P149" i="1"/>
  <c r="O149" i="1"/>
  <c r="O129" i="1" s="1"/>
  <c r="N149" i="1"/>
  <c r="N152" i="1" s="1"/>
  <c r="N154" i="1" s="1"/>
  <c r="M149" i="1"/>
  <c r="M152" i="1" s="1"/>
  <c r="M154" i="1" s="1"/>
  <c r="L149" i="1"/>
  <c r="K149" i="1"/>
  <c r="K152" i="1" s="1"/>
  <c r="K154" i="1" s="1"/>
  <c r="J149" i="1"/>
  <c r="J152" i="1" s="1"/>
  <c r="J154" i="1" s="1"/>
  <c r="I149" i="1"/>
  <c r="I152" i="1" s="1"/>
  <c r="I154" i="1" s="1"/>
  <c r="H149" i="1"/>
  <c r="G149" i="1"/>
  <c r="G129" i="1" s="1"/>
  <c r="F149" i="1"/>
  <c r="F152" i="1" s="1"/>
  <c r="F154" i="1" s="1"/>
  <c r="E149" i="1"/>
  <c r="E152" i="1" s="1"/>
  <c r="E154" i="1" s="1"/>
  <c r="D149" i="1"/>
  <c r="C149" i="1"/>
  <c r="C152" i="1" s="1"/>
  <c r="C154" i="1" s="1"/>
  <c r="B149" i="1"/>
  <c r="AB149" i="1" s="1"/>
  <c r="AB148" i="1"/>
  <c r="AA148" i="1"/>
  <c r="AB143" i="1"/>
  <c r="AA143" i="1"/>
  <c r="Y141" i="1"/>
  <c r="X141" i="1"/>
  <c r="W141" i="1"/>
  <c r="W142" i="1" s="1"/>
  <c r="W144" i="1" s="1"/>
  <c r="V141" i="1"/>
  <c r="U141" i="1"/>
  <c r="T141" i="1"/>
  <c r="S141" i="1"/>
  <c r="S142" i="1" s="1"/>
  <c r="S144" i="1" s="1"/>
  <c r="R141" i="1"/>
  <c r="Q141" i="1"/>
  <c r="P141" i="1"/>
  <c r="O141" i="1"/>
  <c r="O142" i="1" s="1"/>
  <c r="O144" i="1" s="1"/>
  <c r="N141" i="1"/>
  <c r="M141" i="1"/>
  <c r="L141" i="1"/>
  <c r="K141" i="1"/>
  <c r="K142" i="1" s="1"/>
  <c r="K144" i="1" s="1"/>
  <c r="J141" i="1"/>
  <c r="I141" i="1"/>
  <c r="H141" i="1"/>
  <c r="G141" i="1"/>
  <c r="G131" i="1" s="1"/>
  <c r="F141" i="1"/>
  <c r="E141" i="1"/>
  <c r="D141" i="1"/>
  <c r="C141" i="1"/>
  <c r="C142" i="1" s="1"/>
  <c r="C144" i="1" s="1"/>
  <c r="B141" i="1"/>
  <c r="AA141" i="1" s="1"/>
  <c r="AA140" i="1"/>
  <c r="Y139" i="1"/>
  <c r="Y142" i="1" s="1"/>
  <c r="Y144" i="1" s="1"/>
  <c r="X139" i="1"/>
  <c r="X142" i="1" s="1"/>
  <c r="X144" i="1" s="1"/>
  <c r="W139" i="1"/>
  <c r="V139" i="1"/>
  <c r="V142" i="1" s="1"/>
  <c r="V144" i="1" s="1"/>
  <c r="U139" i="1"/>
  <c r="U142" i="1" s="1"/>
  <c r="U144" i="1" s="1"/>
  <c r="T139" i="1"/>
  <c r="T142" i="1" s="1"/>
  <c r="T144" i="1" s="1"/>
  <c r="S139" i="1"/>
  <c r="R139" i="1"/>
  <c r="R142" i="1" s="1"/>
  <c r="R144" i="1" s="1"/>
  <c r="Q139" i="1"/>
  <c r="Q142" i="1" s="1"/>
  <c r="Q144" i="1" s="1"/>
  <c r="P139" i="1"/>
  <c r="P142" i="1" s="1"/>
  <c r="P144" i="1" s="1"/>
  <c r="O139" i="1"/>
  <c r="N139" i="1"/>
  <c r="N142" i="1" s="1"/>
  <c r="N144" i="1" s="1"/>
  <c r="M139" i="1"/>
  <c r="M142" i="1" s="1"/>
  <c r="M144" i="1" s="1"/>
  <c r="L139" i="1"/>
  <c r="L142" i="1" s="1"/>
  <c r="L144" i="1" s="1"/>
  <c r="K139" i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B139" i="1"/>
  <c r="AA139" i="1" s="1"/>
  <c r="AA142" i="1" s="1"/>
  <c r="AA144" i="1" s="1"/>
  <c r="AB138" i="1"/>
  <c r="AA138" i="1"/>
  <c r="AB133" i="1"/>
  <c r="Y131" i="1"/>
  <c r="V131" i="1"/>
  <c r="U131" i="1"/>
  <c r="R131" i="1"/>
  <c r="Q131" i="1"/>
  <c r="N131" i="1"/>
  <c r="M131" i="1"/>
  <c r="J131" i="1"/>
  <c r="I131" i="1"/>
  <c r="F131" i="1"/>
  <c r="E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Y132" i="1" s="1"/>
  <c r="Y134" i="1" s="1"/>
  <c r="X129" i="1"/>
  <c r="X132" i="1" s="1"/>
  <c r="X134" i="1" s="1"/>
  <c r="U129" i="1"/>
  <c r="U132" i="1" s="1"/>
  <c r="U134" i="1" s="1"/>
  <c r="T129" i="1"/>
  <c r="T132" i="1" s="1"/>
  <c r="T134" i="1" s="1"/>
  <c r="Q129" i="1"/>
  <c r="Q132" i="1" s="1"/>
  <c r="Q134" i="1" s="1"/>
  <c r="P129" i="1"/>
  <c r="P132" i="1" s="1"/>
  <c r="P134" i="1" s="1"/>
  <c r="M129" i="1"/>
  <c r="M132" i="1" s="1"/>
  <c r="M134" i="1" s="1"/>
  <c r="L129" i="1"/>
  <c r="L132" i="1" s="1"/>
  <c r="L134" i="1" s="1"/>
  <c r="I129" i="1"/>
  <c r="I132" i="1" s="1"/>
  <c r="I134" i="1" s="1"/>
  <c r="H129" i="1"/>
  <c r="H132" i="1" s="1"/>
  <c r="H134" i="1" s="1"/>
  <c r="E129" i="1"/>
  <c r="E132" i="1" s="1"/>
  <c r="E134" i="1" s="1"/>
  <c r="D129" i="1"/>
  <c r="D132" i="1" s="1"/>
  <c r="D134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G132" i="1" s="1"/>
  <c r="G134" i="1" s="1"/>
  <c r="F128" i="1"/>
  <c r="E128" i="1"/>
  <c r="D128" i="1"/>
  <c r="C128" i="1"/>
  <c r="B128" i="1"/>
  <c r="AB128" i="1" s="1"/>
  <c r="AB121" i="1"/>
  <c r="AA121" i="1"/>
  <c r="Z121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R100" i="1"/>
  <c r="R102" i="1" s="1"/>
  <c r="J100" i="1"/>
  <c r="J102" i="1" s="1"/>
  <c r="B100" i="1"/>
  <c r="AB100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A97" i="1" s="1"/>
  <c r="AA100" i="1" s="1"/>
  <c r="AA102" i="1" s="1"/>
  <c r="AB96" i="1"/>
  <c r="AA96" i="1"/>
  <c r="AA91" i="1"/>
  <c r="Z91" i="1"/>
  <c r="V90" i="1"/>
  <c r="V92" i="1" s="1"/>
  <c r="R90" i="1"/>
  <c r="R92" i="1" s="1"/>
  <c r="N90" i="1"/>
  <c r="N92" i="1" s="1"/>
  <c r="J90" i="1"/>
  <c r="J92" i="1" s="1"/>
  <c r="F90" i="1"/>
  <c r="F92" i="1" s="1"/>
  <c r="B90" i="1"/>
  <c r="B92" i="1" s="1"/>
  <c r="Y89" i="1"/>
  <c r="X89" i="1"/>
  <c r="W89" i="1"/>
  <c r="W59" i="1" s="1"/>
  <c r="V89" i="1"/>
  <c r="U89" i="1"/>
  <c r="T89" i="1"/>
  <c r="S89" i="1"/>
  <c r="S59" i="1" s="1"/>
  <c r="R89" i="1"/>
  <c r="Q89" i="1"/>
  <c r="P89" i="1"/>
  <c r="O89" i="1"/>
  <c r="O59" i="1" s="1"/>
  <c r="N89" i="1"/>
  <c r="M89" i="1"/>
  <c r="Z89" i="1" s="1"/>
  <c r="AA89" i="1" s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W87" i="1"/>
  <c r="W90" i="1" s="1"/>
  <c r="W92" i="1" s="1"/>
  <c r="V87" i="1"/>
  <c r="U87" i="1"/>
  <c r="U90" i="1" s="1"/>
  <c r="U92" i="1" s="1"/>
  <c r="T87" i="1"/>
  <c r="S87" i="1"/>
  <c r="S90" i="1" s="1"/>
  <c r="S92" i="1" s="1"/>
  <c r="R87" i="1"/>
  <c r="Q87" i="1"/>
  <c r="Q90" i="1" s="1"/>
  <c r="Q92" i="1" s="1"/>
  <c r="P87" i="1"/>
  <c r="O87" i="1"/>
  <c r="O90" i="1" s="1"/>
  <c r="O92" i="1" s="1"/>
  <c r="N87" i="1"/>
  <c r="M87" i="1"/>
  <c r="Z87" i="1" s="1"/>
  <c r="AB87" i="1" s="1"/>
  <c r="L87" i="1"/>
  <c r="K87" i="1"/>
  <c r="K90" i="1" s="1"/>
  <c r="K92" i="1" s="1"/>
  <c r="J87" i="1"/>
  <c r="I87" i="1"/>
  <c r="I90" i="1" s="1"/>
  <c r="I92" i="1" s="1"/>
  <c r="H87" i="1"/>
  <c r="G87" i="1"/>
  <c r="G90" i="1" s="1"/>
  <c r="G92" i="1" s="1"/>
  <c r="F87" i="1"/>
  <c r="E87" i="1"/>
  <c r="E90" i="1" s="1"/>
  <c r="E92" i="1" s="1"/>
  <c r="D87" i="1"/>
  <c r="C87" i="1"/>
  <c r="C90" i="1" s="1"/>
  <c r="C92" i="1" s="1"/>
  <c r="B87" i="1"/>
  <c r="AA86" i="1"/>
  <c r="Z86" i="1"/>
  <c r="Z90" i="1" s="1"/>
  <c r="AB90" i="1" s="1"/>
  <c r="R82" i="1"/>
  <c r="J82" i="1"/>
  <c r="B82" i="1"/>
  <c r="AB81" i="1"/>
  <c r="Z81" i="1"/>
  <c r="AA81" i="1" s="1"/>
  <c r="X80" i="1"/>
  <c r="X82" i="1" s="1"/>
  <c r="T80" i="1"/>
  <c r="T82" i="1" s="1"/>
  <c r="P80" i="1"/>
  <c r="P82" i="1" s="1"/>
  <c r="L80" i="1"/>
  <c r="L82" i="1" s="1"/>
  <c r="H80" i="1"/>
  <c r="H82" i="1" s="1"/>
  <c r="D80" i="1"/>
  <c r="D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Y80" i="1" s="1"/>
  <c r="Y82" i="1" s="1"/>
  <c r="X77" i="1"/>
  <c r="W77" i="1"/>
  <c r="W80" i="1" s="1"/>
  <c r="W82" i="1" s="1"/>
  <c r="V77" i="1"/>
  <c r="V80" i="1" s="1"/>
  <c r="V82" i="1" s="1"/>
  <c r="U77" i="1"/>
  <c r="U80" i="1" s="1"/>
  <c r="U82" i="1" s="1"/>
  <c r="T77" i="1"/>
  <c r="S77" i="1"/>
  <c r="S80" i="1" s="1"/>
  <c r="S82" i="1" s="1"/>
  <c r="R77" i="1"/>
  <c r="R80" i="1" s="1"/>
  <c r="Q77" i="1"/>
  <c r="Q80" i="1" s="1"/>
  <c r="Q82" i="1" s="1"/>
  <c r="P77" i="1"/>
  <c r="O77" i="1"/>
  <c r="O80" i="1" s="1"/>
  <c r="O82" i="1" s="1"/>
  <c r="N77" i="1"/>
  <c r="N80" i="1" s="1"/>
  <c r="N82" i="1" s="1"/>
  <c r="M77" i="1"/>
  <c r="M80" i="1" s="1"/>
  <c r="M82" i="1" s="1"/>
  <c r="L77" i="1"/>
  <c r="K77" i="1"/>
  <c r="K80" i="1" s="1"/>
  <c r="K82" i="1" s="1"/>
  <c r="J77" i="1"/>
  <c r="J80" i="1" s="1"/>
  <c r="I77" i="1"/>
  <c r="I80" i="1" s="1"/>
  <c r="I82" i="1" s="1"/>
  <c r="H77" i="1"/>
  <c r="G77" i="1"/>
  <c r="G80" i="1" s="1"/>
  <c r="G82" i="1" s="1"/>
  <c r="F77" i="1"/>
  <c r="F80" i="1" s="1"/>
  <c r="F82" i="1" s="1"/>
  <c r="E77" i="1"/>
  <c r="E80" i="1" s="1"/>
  <c r="E82" i="1" s="1"/>
  <c r="D77" i="1"/>
  <c r="C77" i="1"/>
  <c r="C80" i="1" s="1"/>
  <c r="C82" i="1" s="1"/>
  <c r="B77" i="1"/>
  <c r="B80" i="1" s="1"/>
  <c r="Z76" i="1"/>
  <c r="AB71" i="1"/>
  <c r="AA71" i="1"/>
  <c r="Z71" i="1"/>
  <c r="W70" i="1"/>
  <c r="W72" i="1" s="1"/>
  <c r="V70" i="1"/>
  <c r="V72" i="1" s="1"/>
  <c r="S70" i="1"/>
  <c r="S72" i="1" s="1"/>
  <c r="R70" i="1"/>
  <c r="R72" i="1" s="1"/>
  <c r="O70" i="1"/>
  <c r="O72" i="1" s="1"/>
  <c r="N70" i="1"/>
  <c r="N72" i="1" s="1"/>
  <c r="K70" i="1"/>
  <c r="K72" i="1" s="1"/>
  <c r="J70" i="1"/>
  <c r="J72" i="1" s="1"/>
  <c r="G70" i="1"/>
  <c r="G72" i="1" s="1"/>
  <c r="F70" i="1"/>
  <c r="F72" i="1" s="1"/>
  <c r="C70" i="1"/>
  <c r="C72" i="1" s="1"/>
  <c r="B70" i="1"/>
  <c r="B72" i="1" s="1"/>
  <c r="Y69" i="1"/>
  <c r="X69" i="1"/>
  <c r="X59" i="1" s="1"/>
  <c r="W69" i="1"/>
  <c r="V69" i="1"/>
  <c r="U69" i="1"/>
  <c r="T69" i="1"/>
  <c r="S69" i="1"/>
  <c r="R69" i="1"/>
  <c r="Q69" i="1"/>
  <c r="P69" i="1"/>
  <c r="O69" i="1"/>
  <c r="N69" i="1"/>
  <c r="M69" i="1"/>
  <c r="Z69" i="1" s="1"/>
  <c r="L69" i="1"/>
  <c r="K69" i="1"/>
  <c r="J69" i="1"/>
  <c r="I69" i="1"/>
  <c r="I59" i="1" s="1"/>
  <c r="H69" i="1"/>
  <c r="G69" i="1"/>
  <c r="F69" i="1"/>
  <c r="E69" i="1"/>
  <c r="E59" i="1" s="1"/>
  <c r="D69" i="1"/>
  <c r="C69" i="1"/>
  <c r="B69" i="1"/>
  <c r="AA69" i="1" s="1"/>
  <c r="AA68" i="1"/>
  <c r="Z68" i="1"/>
  <c r="Y67" i="1"/>
  <c r="Y70" i="1" s="1"/>
  <c r="Y72" i="1" s="1"/>
  <c r="X67" i="1"/>
  <c r="X70" i="1" s="1"/>
  <c r="X72" i="1" s="1"/>
  <c r="W67" i="1"/>
  <c r="V67" i="1"/>
  <c r="U67" i="1"/>
  <c r="U70" i="1" s="1"/>
  <c r="U72" i="1" s="1"/>
  <c r="T67" i="1"/>
  <c r="T70" i="1" s="1"/>
  <c r="T72" i="1" s="1"/>
  <c r="S67" i="1"/>
  <c r="R67" i="1"/>
  <c r="Q67" i="1"/>
  <c r="Q70" i="1" s="1"/>
  <c r="Q72" i="1" s="1"/>
  <c r="P67" i="1"/>
  <c r="P70" i="1" s="1"/>
  <c r="P72" i="1" s="1"/>
  <c r="O67" i="1"/>
  <c r="N67" i="1"/>
  <c r="M67" i="1"/>
  <c r="M70" i="1" s="1"/>
  <c r="M72" i="1" s="1"/>
  <c r="L67" i="1"/>
  <c r="L70" i="1" s="1"/>
  <c r="L72" i="1" s="1"/>
  <c r="K67" i="1"/>
  <c r="J67" i="1"/>
  <c r="I67" i="1"/>
  <c r="I70" i="1" s="1"/>
  <c r="I72" i="1" s="1"/>
  <c r="H67" i="1"/>
  <c r="H70" i="1" s="1"/>
  <c r="H72" i="1" s="1"/>
  <c r="G67" i="1"/>
  <c r="F67" i="1"/>
  <c r="E67" i="1"/>
  <c r="E70" i="1" s="1"/>
  <c r="E72" i="1" s="1"/>
  <c r="D67" i="1"/>
  <c r="D70" i="1" s="1"/>
  <c r="D72" i="1" s="1"/>
  <c r="C67" i="1"/>
  <c r="B67" i="1"/>
  <c r="AA66" i="1"/>
  <c r="Z66" i="1"/>
  <c r="AD63" i="1"/>
  <c r="AA61" i="1"/>
  <c r="Z61" i="1"/>
  <c r="AD59" i="1"/>
  <c r="Y59" i="1"/>
  <c r="V59" i="1"/>
  <c r="U59" i="1"/>
  <c r="T59" i="1"/>
  <c r="R59" i="1"/>
  <c r="Q59" i="1"/>
  <c r="P59" i="1"/>
  <c r="N59" i="1"/>
  <c r="L59" i="1"/>
  <c r="K59" i="1"/>
  <c r="J59" i="1"/>
  <c r="H59" i="1"/>
  <c r="G59" i="1"/>
  <c r="F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X57" i="1"/>
  <c r="W57" i="1"/>
  <c r="V57" i="1"/>
  <c r="T57" i="1"/>
  <c r="S57" i="1"/>
  <c r="R57" i="1"/>
  <c r="P57" i="1"/>
  <c r="O57" i="1"/>
  <c r="N57" i="1"/>
  <c r="L57" i="1"/>
  <c r="K57" i="1"/>
  <c r="J57" i="1"/>
  <c r="H57" i="1"/>
  <c r="G57" i="1"/>
  <c r="F57" i="1"/>
  <c r="D57" i="1"/>
  <c r="C57" i="1"/>
  <c r="B57" i="1"/>
  <c r="Y56" i="1"/>
  <c r="X56" i="1"/>
  <c r="W56" i="1"/>
  <c r="V56" i="1"/>
  <c r="V60" i="1" s="1"/>
  <c r="V62" i="1" s="1"/>
  <c r="U56" i="1"/>
  <c r="T56" i="1"/>
  <c r="S56" i="1"/>
  <c r="R56" i="1"/>
  <c r="Q56" i="1"/>
  <c r="P56" i="1"/>
  <c r="O56" i="1"/>
  <c r="N56" i="1"/>
  <c r="N60" i="1" s="1"/>
  <c r="N62" i="1" s="1"/>
  <c r="M56" i="1"/>
  <c r="L56" i="1"/>
  <c r="K56" i="1"/>
  <c r="J56" i="1"/>
  <c r="I56" i="1"/>
  <c r="H56" i="1"/>
  <c r="G56" i="1"/>
  <c r="F56" i="1"/>
  <c r="F60" i="1" s="1"/>
  <c r="F62" i="1" s="1"/>
  <c r="E56" i="1"/>
  <c r="D56" i="1"/>
  <c r="C56" i="1"/>
  <c r="B56" i="1"/>
  <c r="AA51" i="1"/>
  <c r="Z51" i="1"/>
  <c r="Y50" i="1"/>
  <c r="Y52" i="1" s="1"/>
  <c r="V50" i="1"/>
  <c r="V52" i="1" s="1"/>
  <c r="U50" i="1"/>
  <c r="U52" i="1" s="1"/>
  <c r="R50" i="1"/>
  <c r="R52" i="1" s="1"/>
  <c r="Q50" i="1"/>
  <c r="Q52" i="1" s="1"/>
  <c r="N50" i="1"/>
  <c r="N52" i="1" s="1"/>
  <c r="M50" i="1"/>
  <c r="M52" i="1" s="1"/>
  <c r="J50" i="1"/>
  <c r="J52" i="1" s="1"/>
  <c r="I50" i="1"/>
  <c r="I52" i="1" s="1"/>
  <c r="F50" i="1"/>
  <c r="F52" i="1" s="1"/>
  <c r="E50" i="1"/>
  <c r="E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X50" i="1" s="1"/>
  <c r="X52" i="1" s="1"/>
  <c r="W47" i="1"/>
  <c r="W50" i="1" s="1"/>
  <c r="W52" i="1" s="1"/>
  <c r="V47" i="1"/>
  <c r="U47" i="1"/>
  <c r="T47" i="1"/>
  <c r="T50" i="1" s="1"/>
  <c r="T52" i="1" s="1"/>
  <c r="S47" i="1"/>
  <c r="S50" i="1" s="1"/>
  <c r="S52" i="1" s="1"/>
  <c r="R47" i="1"/>
  <c r="Q47" i="1"/>
  <c r="P47" i="1"/>
  <c r="P50" i="1" s="1"/>
  <c r="P52" i="1" s="1"/>
  <c r="O47" i="1"/>
  <c r="O50" i="1" s="1"/>
  <c r="O52" i="1" s="1"/>
  <c r="N47" i="1"/>
  <c r="M47" i="1"/>
  <c r="L47" i="1"/>
  <c r="L50" i="1" s="1"/>
  <c r="L52" i="1" s="1"/>
  <c r="K47" i="1"/>
  <c r="K50" i="1" s="1"/>
  <c r="K52" i="1" s="1"/>
  <c r="J47" i="1"/>
  <c r="I47" i="1"/>
  <c r="H47" i="1"/>
  <c r="H50" i="1" s="1"/>
  <c r="H52" i="1" s="1"/>
  <c r="G47" i="1"/>
  <c r="G50" i="1" s="1"/>
  <c r="G52" i="1" s="1"/>
  <c r="F47" i="1"/>
  <c r="E47" i="1"/>
  <c r="D47" i="1"/>
  <c r="D50" i="1" s="1"/>
  <c r="D52" i="1" s="1"/>
  <c r="C47" i="1"/>
  <c r="C50" i="1" s="1"/>
  <c r="C52" i="1" s="1"/>
  <c r="B47" i="1"/>
  <c r="Z46" i="1"/>
  <c r="AB46" i="1" s="1"/>
  <c r="AB41" i="1"/>
  <c r="Z41" i="1"/>
  <c r="AA41" i="1" s="1"/>
  <c r="X40" i="1"/>
  <c r="X42" i="1" s="1"/>
  <c r="W40" i="1"/>
  <c r="W42" i="1" s="1"/>
  <c r="T40" i="1"/>
  <c r="T42" i="1" s="1"/>
  <c r="S40" i="1"/>
  <c r="S42" i="1" s="1"/>
  <c r="P40" i="1"/>
  <c r="P42" i="1" s="1"/>
  <c r="O40" i="1"/>
  <c r="O42" i="1" s="1"/>
  <c r="L40" i="1"/>
  <c r="L42" i="1" s="1"/>
  <c r="K40" i="1"/>
  <c r="K42" i="1" s="1"/>
  <c r="H40" i="1"/>
  <c r="H42" i="1" s="1"/>
  <c r="G40" i="1"/>
  <c r="G42" i="1" s="1"/>
  <c r="D40" i="1"/>
  <c r="D42" i="1" s="1"/>
  <c r="C40" i="1"/>
  <c r="C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H39" i="1"/>
  <c r="G39" i="1"/>
  <c r="F39" i="1"/>
  <c r="E39" i="1"/>
  <c r="D39" i="1"/>
  <c r="C39" i="1"/>
  <c r="B39" i="1"/>
  <c r="AA39" i="1" s="1"/>
  <c r="AA38" i="1"/>
  <c r="Y37" i="1"/>
  <c r="Y40" i="1" s="1"/>
  <c r="Y42" i="1" s="1"/>
  <c r="X37" i="1"/>
  <c r="W37" i="1"/>
  <c r="V37" i="1"/>
  <c r="V40" i="1" s="1"/>
  <c r="V42" i="1" s="1"/>
  <c r="U37" i="1"/>
  <c r="U40" i="1" s="1"/>
  <c r="U42" i="1" s="1"/>
  <c r="T37" i="1"/>
  <c r="S37" i="1"/>
  <c r="R37" i="1"/>
  <c r="R40" i="1" s="1"/>
  <c r="R42" i="1" s="1"/>
  <c r="Q37" i="1"/>
  <c r="Q40" i="1" s="1"/>
  <c r="Q42" i="1" s="1"/>
  <c r="P37" i="1"/>
  <c r="O37" i="1"/>
  <c r="N37" i="1"/>
  <c r="N40" i="1" s="1"/>
  <c r="N42" i="1" s="1"/>
  <c r="M37" i="1"/>
  <c r="M40" i="1" s="1"/>
  <c r="M42" i="1" s="1"/>
  <c r="L37" i="1"/>
  <c r="K37" i="1"/>
  <c r="J37" i="1"/>
  <c r="J40" i="1" s="1"/>
  <c r="J42" i="1" s="1"/>
  <c r="I37" i="1"/>
  <c r="I40" i="1" s="1"/>
  <c r="I42" i="1" s="1"/>
  <c r="H37" i="1"/>
  <c r="G37" i="1"/>
  <c r="F37" i="1"/>
  <c r="F40" i="1" s="1"/>
  <c r="F42" i="1" s="1"/>
  <c r="E37" i="1"/>
  <c r="E40" i="1" s="1"/>
  <c r="E42" i="1" s="1"/>
  <c r="D37" i="1"/>
  <c r="C37" i="1"/>
  <c r="B37" i="1"/>
  <c r="B40" i="1" s="1"/>
  <c r="B42" i="1" s="1"/>
  <c r="AB36" i="1"/>
  <c r="Z36" i="1"/>
  <c r="AA31" i="1"/>
  <c r="Z31" i="1"/>
  <c r="Y30" i="1"/>
  <c r="Y32" i="1" s="1"/>
  <c r="V30" i="1"/>
  <c r="V32" i="1" s="1"/>
  <c r="U30" i="1"/>
  <c r="U32" i="1" s="1"/>
  <c r="R30" i="1"/>
  <c r="R32" i="1" s="1"/>
  <c r="Q30" i="1"/>
  <c r="Q32" i="1" s="1"/>
  <c r="N30" i="1"/>
  <c r="N32" i="1" s="1"/>
  <c r="M30" i="1"/>
  <c r="M32" i="1" s="1"/>
  <c r="J30" i="1"/>
  <c r="J32" i="1" s="1"/>
  <c r="I30" i="1"/>
  <c r="I32" i="1" s="1"/>
  <c r="F30" i="1"/>
  <c r="F32" i="1" s="1"/>
  <c r="E30" i="1"/>
  <c r="E32" i="1" s="1"/>
  <c r="B30" i="1"/>
  <c r="B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AA29" i="1" s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X27" i="1"/>
  <c r="X30" i="1" s="1"/>
  <c r="X32" i="1" s="1"/>
  <c r="W27" i="1"/>
  <c r="W30" i="1" s="1"/>
  <c r="W32" i="1" s="1"/>
  <c r="V27" i="1"/>
  <c r="U27" i="1"/>
  <c r="T27" i="1"/>
  <c r="T30" i="1" s="1"/>
  <c r="T32" i="1" s="1"/>
  <c r="S27" i="1"/>
  <c r="S30" i="1" s="1"/>
  <c r="S32" i="1" s="1"/>
  <c r="R27" i="1"/>
  <c r="Q27" i="1"/>
  <c r="P27" i="1"/>
  <c r="P30" i="1" s="1"/>
  <c r="P32" i="1" s="1"/>
  <c r="O27" i="1"/>
  <c r="O30" i="1" s="1"/>
  <c r="O32" i="1" s="1"/>
  <c r="N27" i="1"/>
  <c r="M27" i="1"/>
  <c r="Z27" i="1" s="1"/>
  <c r="L27" i="1"/>
  <c r="L30" i="1" s="1"/>
  <c r="L32" i="1" s="1"/>
  <c r="K27" i="1"/>
  <c r="K30" i="1" s="1"/>
  <c r="K32" i="1" s="1"/>
  <c r="J27" i="1"/>
  <c r="I27" i="1"/>
  <c r="H27" i="1"/>
  <c r="H30" i="1" s="1"/>
  <c r="H32" i="1" s="1"/>
  <c r="G27" i="1"/>
  <c r="G30" i="1" s="1"/>
  <c r="G32" i="1" s="1"/>
  <c r="F27" i="1"/>
  <c r="E27" i="1"/>
  <c r="D27" i="1"/>
  <c r="D30" i="1" s="1"/>
  <c r="D32" i="1" s="1"/>
  <c r="C27" i="1"/>
  <c r="C30" i="1" s="1"/>
  <c r="C32" i="1" s="1"/>
  <c r="B27" i="1"/>
  <c r="Z26" i="1"/>
  <c r="AB26" i="1" s="1"/>
  <c r="AB21" i="1"/>
  <c r="AA21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L19" i="1"/>
  <c r="K19" i="1"/>
  <c r="J19" i="1"/>
  <c r="I19" i="1"/>
  <c r="H19" i="1"/>
  <c r="G19" i="1"/>
  <c r="F19" i="1"/>
  <c r="E19" i="1"/>
  <c r="D19" i="1"/>
  <c r="C19" i="1"/>
  <c r="B19" i="1"/>
  <c r="AA19" i="1" s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AB17" i="1" s="1"/>
  <c r="L17" i="1"/>
  <c r="K17" i="1"/>
  <c r="J17" i="1"/>
  <c r="I17" i="1"/>
  <c r="H17" i="1"/>
  <c r="G17" i="1"/>
  <c r="F17" i="1"/>
  <c r="E17" i="1"/>
  <c r="D17" i="1"/>
  <c r="C17" i="1"/>
  <c r="B17" i="1"/>
  <c r="AA17" i="1" s="1"/>
  <c r="Y16" i="1"/>
  <c r="Y20" i="1" s="1"/>
  <c r="Y22" i="1" s="1"/>
  <c r="X16" i="1"/>
  <c r="X20" i="1" s="1"/>
  <c r="X22" i="1" s="1"/>
  <c r="W16" i="1"/>
  <c r="W20" i="1" s="1"/>
  <c r="W22" i="1" s="1"/>
  <c r="V16" i="1"/>
  <c r="V20" i="1" s="1"/>
  <c r="V22" i="1" s="1"/>
  <c r="U16" i="1"/>
  <c r="U20" i="1" s="1"/>
  <c r="U22" i="1" s="1"/>
  <c r="T16" i="1"/>
  <c r="T20" i="1" s="1"/>
  <c r="T22" i="1" s="1"/>
  <c r="S16" i="1"/>
  <c r="S20" i="1" s="1"/>
  <c r="S22" i="1" s="1"/>
  <c r="R16" i="1"/>
  <c r="R20" i="1" s="1"/>
  <c r="R22" i="1" s="1"/>
  <c r="Q16" i="1"/>
  <c r="Q20" i="1" s="1"/>
  <c r="Q22" i="1" s="1"/>
  <c r="P16" i="1"/>
  <c r="P20" i="1" s="1"/>
  <c r="P22" i="1" s="1"/>
  <c r="O16" i="1"/>
  <c r="O20" i="1" s="1"/>
  <c r="O22" i="1" s="1"/>
  <c r="N16" i="1"/>
  <c r="N20" i="1" s="1"/>
  <c r="N22" i="1" s="1"/>
  <c r="M16" i="1"/>
  <c r="M20" i="1" s="1"/>
  <c r="M22" i="1" s="1"/>
  <c r="L16" i="1"/>
  <c r="L20" i="1" s="1"/>
  <c r="L22" i="1" s="1"/>
  <c r="K16" i="1"/>
  <c r="K20" i="1" s="1"/>
  <c r="K22" i="1" s="1"/>
  <c r="J16" i="1"/>
  <c r="J20" i="1" s="1"/>
  <c r="J22" i="1" s="1"/>
  <c r="I16" i="1"/>
  <c r="I20" i="1" s="1"/>
  <c r="I22" i="1" s="1"/>
  <c r="H16" i="1"/>
  <c r="H20" i="1" s="1"/>
  <c r="H22" i="1" s="1"/>
  <c r="G16" i="1"/>
  <c r="G20" i="1" s="1"/>
  <c r="G22" i="1" s="1"/>
  <c r="F16" i="1"/>
  <c r="F20" i="1" s="1"/>
  <c r="F22" i="1" s="1"/>
  <c r="E16" i="1"/>
  <c r="E20" i="1" s="1"/>
  <c r="E22" i="1" s="1"/>
  <c r="D16" i="1"/>
  <c r="D20" i="1" s="1"/>
  <c r="D22" i="1" s="1"/>
  <c r="C16" i="1"/>
  <c r="C20" i="1" s="1"/>
  <c r="C22" i="1" s="1"/>
  <c r="B16" i="1"/>
  <c r="B20" i="1" s="1"/>
  <c r="B22" i="1" s="1"/>
  <c r="AB27" i="1" l="1"/>
  <c r="AA27" i="1"/>
  <c r="E116" i="1"/>
  <c r="I116" i="1"/>
  <c r="M116" i="1"/>
  <c r="Z56" i="1"/>
  <c r="Q116" i="1"/>
  <c r="U116" i="1"/>
  <c r="Y116" i="1"/>
  <c r="K117" i="1"/>
  <c r="D119" i="1"/>
  <c r="AA26" i="1"/>
  <c r="AA30" i="1" s="1"/>
  <c r="AA32" i="1" s="1"/>
  <c r="Z30" i="1"/>
  <c r="AB30" i="1" s="1"/>
  <c r="Z37" i="1"/>
  <c r="AB37" i="1" s="1"/>
  <c r="G117" i="1"/>
  <c r="W117" i="1"/>
  <c r="B118" i="1"/>
  <c r="F118" i="1"/>
  <c r="J118" i="1"/>
  <c r="N118" i="1"/>
  <c r="R118" i="1"/>
  <c r="V118" i="1"/>
  <c r="Z58" i="1"/>
  <c r="Z118" i="1" s="1"/>
  <c r="Z240" i="1" s="1"/>
  <c r="X119" i="1"/>
  <c r="AB31" i="1"/>
  <c r="AA37" i="1"/>
  <c r="AA46" i="1"/>
  <c r="Z47" i="1"/>
  <c r="Z49" i="1"/>
  <c r="AA49" i="1" s="1"/>
  <c r="C117" i="1"/>
  <c r="S117" i="1"/>
  <c r="E119" i="1"/>
  <c r="I119" i="1"/>
  <c r="Z16" i="1"/>
  <c r="AA36" i="1"/>
  <c r="AA40" i="1" s="1"/>
  <c r="AA42" i="1" s="1"/>
  <c r="Z50" i="1"/>
  <c r="AB50" i="1" s="1"/>
  <c r="O117" i="1"/>
  <c r="H119" i="1"/>
  <c r="D116" i="1"/>
  <c r="D60" i="1"/>
  <c r="D62" i="1" s="1"/>
  <c r="H116" i="1"/>
  <c r="H60" i="1"/>
  <c r="H62" i="1" s="1"/>
  <c r="L116" i="1"/>
  <c r="L60" i="1"/>
  <c r="L62" i="1" s="1"/>
  <c r="P116" i="1"/>
  <c r="P60" i="1"/>
  <c r="P62" i="1" s="1"/>
  <c r="T116" i="1"/>
  <c r="T60" i="1"/>
  <c r="T62" i="1" s="1"/>
  <c r="X116" i="1"/>
  <c r="X60" i="1"/>
  <c r="X62" i="1" s="1"/>
  <c r="B117" i="1"/>
  <c r="F117" i="1"/>
  <c r="J117" i="1"/>
  <c r="N117" i="1"/>
  <c r="R117" i="1"/>
  <c r="V117" i="1"/>
  <c r="E118" i="1"/>
  <c r="I118" i="1"/>
  <c r="M118" i="1"/>
  <c r="Q118" i="1"/>
  <c r="U118" i="1"/>
  <c r="Y118" i="1"/>
  <c r="C119" i="1"/>
  <c r="G119" i="1"/>
  <c r="K119" i="1"/>
  <c r="P119" i="1"/>
  <c r="U119" i="1"/>
  <c r="Z77" i="1"/>
  <c r="AA79" i="1"/>
  <c r="AA87" i="1"/>
  <c r="M90" i="1"/>
  <c r="M92" i="1" s="1"/>
  <c r="Z92" i="1"/>
  <c r="AB92" i="1" s="1"/>
  <c r="AB91" i="1"/>
  <c r="AA107" i="1"/>
  <c r="AA110" i="1" s="1"/>
  <c r="AA112" i="1" s="1"/>
  <c r="L119" i="1"/>
  <c r="Q119" i="1"/>
  <c r="V119" i="1"/>
  <c r="B102" i="1"/>
  <c r="AB102" i="1" s="1"/>
  <c r="AB51" i="1"/>
  <c r="B116" i="1"/>
  <c r="F116" i="1"/>
  <c r="J116" i="1"/>
  <c r="N116" i="1"/>
  <c r="R116" i="1"/>
  <c r="V116" i="1"/>
  <c r="V120" i="1" s="1"/>
  <c r="V122" i="1" s="1"/>
  <c r="D117" i="1"/>
  <c r="H117" i="1"/>
  <c r="L117" i="1"/>
  <c r="P117" i="1"/>
  <c r="T117" i="1"/>
  <c r="X117" i="1"/>
  <c r="C118" i="1"/>
  <c r="G118" i="1"/>
  <c r="K118" i="1"/>
  <c r="O118" i="1"/>
  <c r="S118" i="1"/>
  <c r="W118" i="1"/>
  <c r="M59" i="1"/>
  <c r="R119" i="1"/>
  <c r="B60" i="1"/>
  <c r="B62" i="1" s="1"/>
  <c r="J60" i="1"/>
  <c r="J62" i="1" s="1"/>
  <c r="R60" i="1"/>
  <c r="R62" i="1" s="1"/>
  <c r="Z67" i="1"/>
  <c r="D90" i="1"/>
  <c r="D92" i="1" s="1"/>
  <c r="H90" i="1"/>
  <c r="H92" i="1" s="1"/>
  <c r="L90" i="1"/>
  <c r="L92" i="1" s="1"/>
  <c r="P90" i="1"/>
  <c r="P92" i="1" s="1"/>
  <c r="T90" i="1"/>
  <c r="T92" i="1" s="1"/>
  <c r="X90" i="1"/>
  <c r="X92" i="1" s="1"/>
  <c r="B110" i="1"/>
  <c r="C116" i="1"/>
  <c r="C120" i="1" s="1"/>
  <c r="C122" i="1" s="1"/>
  <c r="C60" i="1"/>
  <c r="C62" i="1" s="1"/>
  <c r="G116" i="1"/>
  <c r="G120" i="1" s="1"/>
  <c r="G122" i="1" s="1"/>
  <c r="G60" i="1"/>
  <c r="G62" i="1" s="1"/>
  <c r="K116" i="1"/>
  <c r="K120" i="1" s="1"/>
  <c r="K122" i="1" s="1"/>
  <c r="K60" i="1"/>
  <c r="K62" i="1" s="1"/>
  <c r="O116" i="1"/>
  <c r="O60" i="1"/>
  <c r="O62" i="1" s="1"/>
  <c r="S116" i="1"/>
  <c r="S60" i="1"/>
  <c r="S62" i="1" s="1"/>
  <c r="W116" i="1"/>
  <c r="W60" i="1"/>
  <c r="W62" i="1" s="1"/>
  <c r="E57" i="1"/>
  <c r="E117" i="1" s="1"/>
  <c r="I57" i="1"/>
  <c r="I117" i="1" s="1"/>
  <c r="M57" i="1"/>
  <c r="Q57" i="1"/>
  <c r="Q117" i="1" s="1"/>
  <c r="U57" i="1"/>
  <c r="U117" i="1" s="1"/>
  <c r="Y57" i="1"/>
  <c r="Y117" i="1" s="1"/>
  <c r="D118" i="1"/>
  <c r="H118" i="1"/>
  <c r="L118" i="1"/>
  <c r="P118" i="1"/>
  <c r="T118" i="1"/>
  <c r="X118" i="1"/>
  <c r="B119" i="1"/>
  <c r="F119" i="1"/>
  <c r="J119" i="1"/>
  <c r="N119" i="1"/>
  <c r="T119" i="1"/>
  <c r="Y119" i="1"/>
  <c r="AB61" i="1"/>
  <c r="Z80" i="1"/>
  <c r="AA76" i="1"/>
  <c r="AA90" i="1"/>
  <c r="AA92" i="1" s="1"/>
  <c r="O119" i="1"/>
  <c r="S119" i="1"/>
  <c r="W119" i="1"/>
  <c r="B129" i="1"/>
  <c r="F129" i="1"/>
  <c r="F132" i="1" s="1"/>
  <c r="F134" i="1" s="1"/>
  <c r="J129" i="1"/>
  <c r="J132" i="1" s="1"/>
  <c r="J134" i="1" s="1"/>
  <c r="N129" i="1"/>
  <c r="N132" i="1" s="1"/>
  <c r="N134" i="1" s="1"/>
  <c r="R129" i="1"/>
  <c r="R132" i="1" s="1"/>
  <c r="R134" i="1" s="1"/>
  <c r="V129" i="1"/>
  <c r="V132" i="1" s="1"/>
  <c r="V134" i="1" s="1"/>
  <c r="C131" i="1"/>
  <c r="K131" i="1"/>
  <c r="O131" i="1"/>
  <c r="O132" i="1" s="1"/>
  <c r="O134" i="1" s="1"/>
  <c r="S131" i="1"/>
  <c r="W131" i="1"/>
  <c r="W132" i="1" s="1"/>
  <c r="W134" i="1" s="1"/>
  <c r="B132" i="1"/>
  <c r="AB139" i="1"/>
  <c r="D152" i="1"/>
  <c r="D154" i="1" s="1"/>
  <c r="H152" i="1"/>
  <c r="H154" i="1" s="1"/>
  <c r="L152" i="1"/>
  <c r="L154" i="1" s="1"/>
  <c r="P152" i="1"/>
  <c r="P154" i="1" s="1"/>
  <c r="T152" i="1"/>
  <c r="T154" i="1" s="1"/>
  <c r="X152" i="1"/>
  <c r="X154" i="1" s="1"/>
  <c r="G152" i="1"/>
  <c r="G154" i="1" s="1"/>
  <c r="O152" i="1"/>
  <c r="O154" i="1" s="1"/>
  <c r="W152" i="1"/>
  <c r="W154" i="1" s="1"/>
  <c r="C129" i="1"/>
  <c r="C132" i="1" s="1"/>
  <c r="C134" i="1" s="1"/>
  <c r="K129" i="1"/>
  <c r="K132" i="1" s="1"/>
  <c r="K134" i="1" s="1"/>
  <c r="S129" i="1"/>
  <c r="S132" i="1" s="1"/>
  <c r="S134" i="1" s="1"/>
  <c r="B152" i="1"/>
  <c r="AA128" i="1"/>
  <c r="B142" i="1"/>
  <c r="AA149" i="1"/>
  <c r="AA152" i="1" s="1"/>
  <c r="AA154" i="1" s="1"/>
  <c r="B228" i="1"/>
  <c r="F228" i="1"/>
  <c r="J228" i="1"/>
  <c r="N228" i="1"/>
  <c r="R228" i="1"/>
  <c r="V228" i="1"/>
  <c r="AA168" i="1"/>
  <c r="D229" i="1"/>
  <c r="D239" i="1" s="1"/>
  <c r="H229" i="1"/>
  <c r="H239" i="1" s="1"/>
  <c r="L229" i="1"/>
  <c r="L239" i="1" s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Q231" i="1"/>
  <c r="Q241" i="1" s="1"/>
  <c r="U231" i="1"/>
  <c r="U241" i="1" s="1"/>
  <c r="Y231" i="1"/>
  <c r="Y241" i="1" s="1"/>
  <c r="B192" i="1"/>
  <c r="AA199" i="1"/>
  <c r="AA202" i="1" s="1"/>
  <c r="AA204" i="1" s="1"/>
  <c r="C228" i="1"/>
  <c r="G228" i="1"/>
  <c r="K228" i="1"/>
  <c r="O228" i="1"/>
  <c r="S228" i="1"/>
  <c r="W228" i="1"/>
  <c r="AB168" i="1"/>
  <c r="E229" i="1"/>
  <c r="E239" i="1" s="1"/>
  <c r="I229" i="1"/>
  <c r="I239" i="1" s="1"/>
  <c r="M229" i="1"/>
  <c r="Q229" i="1"/>
  <c r="Q239" i="1" s="1"/>
  <c r="U229" i="1"/>
  <c r="U239" i="1" s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AA171" i="1"/>
  <c r="AA159" i="1"/>
  <c r="AA162" i="1" s="1"/>
  <c r="AA164" i="1" s="1"/>
  <c r="B162" i="1"/>
  <c r="D228" i="1"/>
  <c r="H228" i="1"/>
  <c r="L228" i="1"/>
  <c r="P228" i="1"/>
  <c r="T228" i="1"/>
  <c r="X228" i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B172" i="1"/>
  <c r="F172" i="1"/>
  <c r="F174" i="1" s="1"/>
  <c r="J172" i="1"/>
  <c r="J174" i="1" s="1"/>
  <c r="N172" i="1"/>
  <c r="N174" i="1" s="1"/>
  <c r="R172" i="1"/>
  <c r="R174" i="1" s="1"/>
  <c r="V172" i="1"/>
  <c r="V174" i="1" s="1"/>
  <c r="AA179" i="1"/>
  <c r="AA182" i="1" s="1"/>
  <c r="AA184" i="1" s="1"/>
  <c r="B182" i="1"/>
  <c r="E228" i="1"/>
  <c r="I228" i="1"/>
  <c r="M228" i="1"/>
  <c r="Q228" i="1"/>
  <c r="U228" i="1"/>
  <c r="Y228" i="1"/>
  <c r="C229" i="1"/>
  <c r="C239" i="1" s="1"/>
  <c r="G229" i="1"/>
  <c r="G239" i="1" s="1"/>
  <c r="K229" i="1"/>
  <c r="K239" i="1" s="1"/>
  <c r="O229" i="1"/>
  <c r="O239" i="1" s="1"/>
  <c r="S229" i="1"/>
  <c r="S239" i="1" s="1"/>
  <c r="W229" i="1"/>
  <c r="W239" i="1" s="1"/>
  <c r="AB169" i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C172" i="1"/>
  <c r="C174" i="1" s="1"/>
  <c r="G172" i="1"/>
  <c r="G174" i="1" s="1"/>
  <c r="K172" i="1"/>
  <c r="K174" i="1" s="1"/>
  <c r="O172" i="1"/>
  <c r="O174" i="1" s="1"/>
  <c r="S172" i="1"/>
  <c r="S174" i="1" s="1"/>
  <c r="W172" i="1"/>
  <c r="W174" i="1" s="1"/>
  <c r="D192" i="1"/>
  <c r="D194" i="1" s="1"/>
  <c r="H192" i="1"/>
  <c r="H194" i="1" s="1"/>
  <c r="L192" i="1"/>
  <c r="L194" i="1" s="1"/>
  <c r="P192" i="1"/>
  <c r="P194" i="1" s="1"/>
  <c r="T192" i="1"/>
  <c r="T194" i="1" s="1"/>
  <c r="X192" i="1"/>
  <c r="X194" i="1" s="1"/>
  <c r="AB202" i="1"/>
  <c r="B204" i="1"/>
  <c r="AB204" i="1" s="1"/>
  <c r="AA209" i="1"/>
  <c r="AA212" i="1" s="1"/>
  <c r="AA214" i="1" s="1"/>
  <c r="B212" i="1"/>
  <c r="AA219" i="1"/>
  <c r="AA222" i="1" s="1"/>
  <c r="AA224" i="1" s="1"/>
  <c r="B222" i="1"/>
  <c r="AB212" i="1" l="1"/>
  <c r="B214" i="1"/>
  <c r="AB214" i="1" s="1"/>
  <c r="U232" i="1"/>
  <c r="U234" i="1" s="1"/>
  <c r="U238" i="1"/>
  <c r="U242" i="1" s="1"/>
  <c r="U244" i="1" s="1"/>
  <c r="E232" i="1"/>
  <c r="E234" i="1" s="1"/>
  <c r="E238" i="1"/>
  <c r="E242" i="1" s="1"/>
  <c r="E244" i="1" s="1"/>
  <c r="AB172" i="1"/>
  <c r="B174" i="1"/>
  <c r="AB174" i="1" s="1"/>
  <c r="X232" i="1"/>
  <c r="X234" i="1" s="1"/>
  <c r="X238" i="1"/>
  <c r="X242" i="1" s="1"/>
  <c r="X244" i="1" s="1"/>
  <c r="H232" i="1"/>
  <c r="H234" i="1" s="1"/>
  <c r="H238" i="1"/>
  <c r="H242" i="1" s="1"/>
  <c r="H244" i="1" s="1"/>
  <c r="W238" i="1"/>
  <c r="W242" i="1" s="1"/>
  <c r="W244" i="1" s="1"/>
  <c r="W232" i="1"/>
  <c r="W234" i="1" s="1"/>
  <c r="G238" i="1"/>
  <c r="G242" i="1" s="1"/>
  <c r="G244" i="1" s="1"/>
  <c r="G232" i="1"/>
  <c r="G234" i="1" s="1"/>
  <c r="AA230" i="1"/>
  <c r="B240" i="1"/>
  <c r="AA240" i="1" s="1"/>
  <c r="V238" i="1"/>
  <c r="V242" i="1" s="1"/>
  <c r="V244" i="1" s="1"/>
  <c r="V232" i="1"/>
  <c r="V234" i="1" s="1"/>
  <c r="F238" i="1"/>
  <c r="F242" i="1" s="1"/>
  <c r="F244" i="1" s="1"/>
  <c r="F232" i="1"/>
  <c r="F234" i="1" s="1"/>
  <c r="B134" i="1"/>
  <c r="AB134" i="1" s="1"/>
  <c r="AB132" i="1"/>
  <c r="S120" i="1"/>
  <c r="S122" i="1" s="1"/>
  <c r="F120" i="1"/>
  <c r="F122" i="1" s="1"/>
  <c r="AA58" i="1"/>
  <c r="Y120" i="1"/>
  <c r="Y122" i="1" s="1"/>
  <c r="Q120" i="1"/>
  <c r="Q122" i="1" s="1"/>
  <c r="I60" i="1"/>
  <c r="I62" i="1" s="1"/>
  <c r="Z52" i="1"/>
  <c r="AB52" i="1" s="1"/>
  <c r="Q232" i="1"/>
  <c r="Q234" i="1" s="1"/>
  <c r="Q238" i="1"/>
  <c r="Q242" i="1" s="1"/>
  <c r="Q244" i="1" s="1"/>
  <c r="AB182" i="1"/>
  <c r="B184" i="1"/>
  <c r="AB184" i="1" s="1"/>
  <c r="T232" i="1"/>
  <c r="T234" i="1" s="1"/>
  <c r="T238" i="1"/>
  <c r="T242" i="1" s="1"/>
  <c r="T244" i="1" s="1"/>
  <c r="D232" i="1"/>
  <c r="D234" i="1" s="1"/>
  <c r="D238" i="1"/>
  <c r="D242" i="1" s="1"/>
  <c r="D244" i="1" s="1"/>
  <c r="S238" i="1"/>
  <c r="S242" i="1" s="1"/>
  <c r="S244" i="1" s="1"/>
  <c r="S232" i="1"/>
  <c r="S234" i="1" s="1"/>
  <c r="C238" i="1"/>
  <c r="C242" i="1" s="1"/>
  <c r="C244" i="1" s="1"/>
  <c r="C232" i="1"/>
  <c r="C234" i="1" s="1"/>
  <c r="R238" i="1"/>
  <c r="R242" i="1" s="1"/>
  <c r="R244" i="1" s="1"/>
  <c r="R232" i="1"/>
  <c r="R234" i="1" s="1"/>
  <c r="AB228" i="1"/>
  <c r="B238" i="1"/>
  <c r="AA228" i="1"/>
  <c r="B232" i="1"/>
  <c r="AB67" i="1"/>
  <c r="Z70" i="1"/>
  <c r="R120" i="1"/>
  <c r="R122" i="1" s="1"/>
  <c r="B120" i="1"/>
  <c r="B122" i="1" s="1"/>
  <c r="T120" i="1"/>
  <c r="T122" i="1" s="1"/>
  <c r="L120" i="1"/>
  <c r="L122" i="1" s="1"/>
  <c r="D120" i="1"/>
  <c r="D122" i="1" s="1"/>
  <c r="AA47" i="1"/>
  <c r="AB47" i="1"/>
  <c r="AA118" i="1"/>
  <c r="U60" i="1"/>
  <c r="U62" i="1" s="1"/>
  <c r="Z116" i="1"/>
  <c r="AA56" i="1"/>
  <c r="I120" i="1"/>
  <c r="I122" i="1" s="1"/>
  <c r="Z40" i="1"/>
  <c r="AB222" i="1"/>
  <c r="B224" i="1"/>
  <c r="AB224" i="1" s="1"/>
  <c r="M232" i="1"/>
  <c r="M234" i="1" s="1"/>
  <c r="M238" i="1"/>
  <c r="P232" i="1"/>
  <c r="P234" i="1" s="1"/>
  <c r="P238" i="1"/>
  <c r="P242" i="1" s="1"/>
  <c r="P244" i="1" s="1"/>
  <c r="AB162" i="1"/>
  <c r="B164" i="1"/>
  <c r="AB164" i="1" s="1"/>
  <c r="AA231" i="1"/>
  <c r="B241" i="1"/>
  <c r="O238" i="1"/>
  <c r="O242" i="1" s="1"/>
  <c r="O244" i="1" s="1"/>
  <c r="O232" i="1"/>
  <c r="O234" i="1" s="1"/>
  <c r="N238" i="1"/>
  <c r="N242" i="1" s="1"/>
  <c r="N244" i="1" s="1"/>
  <c r="N232" i="1"/>
  <c r="N234" i="1" s="1"/>
  <c r="AB152" i="1"/>
  <c r="B154" i="1"/>
  <c r="AB154" i="1" s="1"/>
  <c r="AB80" i="1"/>
  <c r="Z82" i="1"/>
  <c r="AB82" i="1" s="1"/>
  <c r="M117" i="1"/>
  <c r="M239" i="1" s="1"/>
  <c r="Z57" i="1"/>
  <c r="W120" i="1"/>
  <c r="W122" i="1" s="1"/>
  <c r="O120" i="1"/>
  <c r="O122" i="1" s="1"/>
  <c r="AB110" i="1"/>
  <c r="B112" i="1"/>
  <c r="AB112" i="1" s="1"/>
  <c r="AA67" i="1"/>
  <c r="AA70" i="1" s="1"/>
  <c r="AA72" i="1" s="1"/>
  <c r="N120" i="1"/>
  <c r="N122" i="1" s="1"/>
  <c r="AA16" i="1"/>
  <c r="AA20" i="1" s="1"/>
  <c r="AA22" i="1" s="1"/>
  <c r="Z20" i="1"/>
  <c r="AA50" i="1"/>
  <c r="AA52" i="1" s="1"/>
  <c r="U120" i="1"/>
  <c r="U122" i="1" s="1"/>
  <c r="M60" i="1"/>
  <c r="M62" i="1" s="1"/>
  <c r="E60" i="1"/>
  <c r="E62" i="1" s="1"/>
  <c r="Z32" i="1"/>
  <c r="AB32" i="1" s="1"/>
  <c r="Y232" i="1"/>
  <c r="Y234" i="1" s="1"/>
  <c r="Y238" i="1"/>
  <c r="Y242" i="1" s="1"/>
  <c r="Y244" i="1" s="1"/>
  <c r="I232" i="1"/>
  <c r="I234" i="1" s="1"/>
  <c r="I238" i="1"/>
  <c r="I242" i="1" s="1"/>
  <c r="I244" i="1" s="1"/>
  <c r="B239" i="1"/>
  <c r="AB229" i="1"/>
  <c r="AA229" i="1"/>
  <c r="L232" i="1"/>
  <c r="L234" i="1" s="1"/>
  <c r="L238" i="1"/>
  <c r="L242" i="1" s="1"/>
  <c r="L244" i="1" s="1"/>
  <c r="K238" i="1"/>
  <c r="K242" i="1" s="1"/>
  <c r="K244" i="1" s="1"/>
  <c r="K232" i="1"/>
  <c r="K234" i="1" s="1"/>
  <c r="AB192" i="1"/>
  <c r="B194" i="1"/>
  <c r="AB194" i="1" s="1"/>
  <c r="AA172" i="1"/>
  <c r="AA174" i="1" s="1"/>
  <c r="J238" i="1"/>
  <c r="J242" i="1" s="1"/>
  <c r="J244" i="1" s="1"/>
  <c r="J232" i="1"/>
  <c r="J234" i="1" s="1"/>
  <c r="AB142" i="1"/>
  <c r="B144" i="1"/>
  <c r="AB144" i="1" s="1"/>
  <c r="AB129" i="1"/>
  <c r="AA129" i="1"/>
  <c r="AA132" i="1" s="1"/>
  <c r="AA134" i="1" s="1"/>
  <c r="M119" i="1"/>
  <c r="M241" i="1" s="1"/>
  <c r="Z59" i="1"/>
  <c r="J120" i="1"/>
  <c r="J122" i="1" s="1"/>
  <c r="AD76" i="1"/>
  <c r="AB77" i="1"/>
  <c r="AA77" i="1"/>
  <c r="AA80" i="1" s="1"/>
  <c r="AA82" i="1" s="1"/>
  <c r="X120" i="1"/>
  <c r="X122" i="1" s="1"/>
  <c r="P120" i="1"/>
  <c r="P122" i="1" s="1"/>
  <c r="H120" i="1"/>
  <c r="H122" i="1" s="1"/>
  <c r="Y60" i="1"/>
  <c r="Y62" i="1" s="1"/>
  <c r="Q60" i="1"/>
  <c r="Q62" i="1" s="1"/>
  <c r="M120" i="1"/>
  <c r="M122" i="1" s="1"/>
  <c r="E120" i="1"/>
  <c r="E122" i="1" s="1"/>
  <c r="AB232" i="1" l="1"/>
  <c r="B234" i="1"/>
  <c r="AB234" i="1" s="1"/>
  <c r="Z119" i="1"/>
  <c r="AA59" i="1"/>
  <c r="AB20" i="1"/>
  <c r="Z22" i="1"/>
  <c r="AB22" i="1" s="1"/>
  <c r="Z117" i="1"/>
  <c r="AB57" i="1"/>
  <c r="AF57" i="1"/>
  <c r="AA57" i="1"/>
  <c r="AA60" i="1" s="1"/>
  <c r="AA62" i="1" s="1"/>
  <c r="M242" i="1"/>
  <c r="M244" i="1" s="1"/>
  <c r="AB40" i="1"/>
  <c r="Z42" i="1"/>
  <c r="AB42" i="1" s="1"/>
  <c r="Z238" i="1"/>
  <c r="Z120" i="1"/>
  <c r="AB70" i="1"/>
  <c r="Z72" i="1"/>
  <c r="AB72" i="1" s="1"/>
  <c r="AA232" i="1"/>
  <c r="AA234" i="1" s="1"/>
  <c r="AA116" i="1"/>
  <c r="AA238" i="1"/>
  <c r="B242" i="1"/>
  <c r="B244" i="1" s="1"/>
  <c r="Z60" i="1"/>
  <c r="Z122" i="1" l="1"/>
  <c r="AB122" i="1" s="1"/>
  <c r="AB120" i="1"/>
  <c r="Z239" i="1"/>
  <c r="AB117" i="1"/>
  <c r="AA117" i="1"/>
  <c r="AA120" i="1" s="1"/>
  <c r="AA122" i="1" s="1"/>
  <c r="Z241" i="1"/>
  <c r="AA241" i="1" s="1"/>
  <c r="AA119" i="1"/>
  <c r="AB60" i="1"/>
  <c r="Z62" i="1"/>
  <c r="AB62" i="1" s="1"/>
  <c r="AB239" i="1" l="1"/>
  <c r="AA239" i="1"/>
  <c r="AA242" i="1" s="1"/>
  <c r="AA244" i="1" s="1"/>
  <c r="Z242" i="1"/>
  <c r="AB242" i="1" l="1"/>
  <c r="Z244" i="1"/>
  <c r="Z252" i="1" l="1"/>
  <c r="AB244" i="1"/>
  <c r="Z247" i="1"/>
  <c r="AD238" i="1"/>
</calcChain>
</file>

<file path=xl/sharedStrings.xml><?xml version="1.0" encoding="utf-8"?>
<sst xmlns="http://schemas.openxmlformats.org/spreadsheetml/2006/main" count="253" uniqueCount="62">
  <si>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</si>
  <si>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</si>
  <si>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</si>
  <si>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</si>
  <si>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</si>
  <si>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July 31, 2018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</si>
  <si>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</si>
  <si>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</si>
  <si>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</si>
  <si>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</si>
  <si>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</si>
  <si>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</si>
  <si>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</si>
  <si>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</si>
  <si>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</si>
  <si>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</si>
  <si>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</si>
  <si>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</si>
  <si>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</si>
  <si>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</si>
  <si>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</si>
  <si>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</si>
  <si>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</si>
  <si>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</si>
  <si>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</si>
  <si>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</si>
  <si>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</si>
  <si>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</si>
  <si>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</si>
  <si>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</si>
  <si>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</si>
  <si>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</si>
  <si>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</si>
  <si>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</si>
  <si>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310100300001000 - KALAHI CIDSS - 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</si>
  <si>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</si>
  <si>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</si>
  <si>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</si>
  <si>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</si>
  <si>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</si>
  <si>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</si>
  <si>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</si>
  <si>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</si>
  <si>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</si>
  <si>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</si>
  <si>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GOP</t>
  </si>
  <si>
    <t xml:space="preserve">     IBRD</t>
  </si>
  <si>
    <t xml:space="preserve">     ADB</t>
  </si>
  <si>
    <t>TOTAL, NCDDP</t>
  </si>
  <si>
    <t xml:space="preserve">                                               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</si>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</sst>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43" fontId="9" fillId="0" borderId="6" xfId="1" applyFont="1" applyBorder="1"/>
    <xf numFmtId="43" fontId="1" fillId="0" borderId="0" xfId="2" applyNumberFormat="1"/>
    <xf numFmtId="0" fontId="10" fillId="0" borderId="0" xfId="2" applyFont="1"/>
    <xf numFmtId="0" fontId="10" fillId="0" borderId="0" xfId="2" applyFont="1" applyAlignment="1"/>
    <xf numFmtId="43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43" fontId="11" fillId="0" borderId="0" xfId="1" applyFont="1"/>
    <xf numFmtId="10" fontId="11" fillId="0" borderId="0" xfId="1" applyNumberFormat="1" applyFont="1"/>
    <xf numFmtId="0" fontId="1" fillId="0" borderId="0" xfId="2" applyFont="1"/>
    <xf numFmtId="43" fontId="10" fillId="0" borderId="0" xfId="1" applyFont="1" applyAlignment="1"/>
    <xf numFmtId="0" fontId="10" fillId="0" borderId="0" xfId="2" applyFont="1" applyAlignment="1"/>
    <xf numFmtId="43" fontId="11" fillId="0" borderId="0" xfId="1" applyFont="1" applyAlignment="1"/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43" fontId="14" fillId="0" borderId="0" xfId="2" applyNumberFormat="1" applyFont="1"/>
    <xf numFmtId="43" fontId="14" fillId="0" borderId="6" xfId="1" applyFont="1" applyBorder="1"/>
    <xf numFmtId="43" fontId="12" fillId="0" borderId="0" xfId="1" applyFont="1"/>
    <xf numFmtId="43" fontId="12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8%20CONSO%20UNIT\2018%20EXECOM,QRF,PSB,101,102,170,171\07.%20July\FUND%20102%20SAOB-CURRENT%20AS%20OF%20JULY%2031,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JULY%2031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2014826000</v>
          </cell>
          <cell r="F1452">
            <v>136812507.74000001</v>
          </cell>
          <cell r="G1452">
            <v>-1878013492.2599998</v>
          </cell>
          <cell r="H1452">
            <v>498238408.05999988</v>
          </cell>
          <cell r="I1452">
            <v>277156888.73000002</v>
          </cell>
          <cell r="J1452">
            <v>284502989.76999998</v>
          </cell>
          <cell r="K1452">
            <v>0</v>
          </cell>
          <cell r="L1452">
            <v>453290280.99999994</v>
          </cell>
          <cell r="M1452">
            <v>254428289.22</v>
          </cell>
          <cell r="N1452">
            <v>277627641.84999996</v>
          </cell>
          <cell r="O1452">
            <v>0</v>
          </cell>
          <cell r="P1452">
            <v>985346212.07000005</v>
          </cell>
          <cell r="Q1452">
            <v>4877209.7700000005</v>
          </cell>
          <cell r="R1452">
            <v>31218634.120000001</v>
          </cell>
          <cell r="S1452">
            <v>8852283.1700000018</v>
          </cell>
          <cell r="T1452">
            <v>7741153.9800000004</v>
          </cell>
          <cell r="U1452">
            <v>7840748.4199999999</v>
          </cell>
          <cell r="V1452">
            <v>7146697.1100000003</v>
          </cell>
          <cell r="W1452">
            <v>6875347.9199999999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3140259000</v>
          </cell>
          <cell r="F1663">
            <v>2349873203.8800001</v>
          </cell>
          <cell r="G1663">
            <v>-790385796.12</v>
          </cell>
          <cell r="H1663">
            <v>115982441.42</v>
          </cell>
          <cell r="I1663">
            <v>329990440.77000004</v>
          </cell>
          <cell r="J1663">
            <v>207055934.82999998</v>
          </cell>
          <cell r="K1663">
            <v>0</v>
          </cell>
          <cell r="L1663">
            <v>115982441.42</v>
          </cell>
          <cell r="M1663">
            <v>329990440.77000004</v>
          </cell>
          <cell r="N1663">
            <v>207055934.82999998</v>
          </cell>
          <cell r="O1663">
            <v>0</v>
          </cell>
          <cell r="P1663">
            <v>653028817.01999998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220000000</v>
          </cell>
          <cell r="F1874">
            <v>254009.35</v>
          </cell>
          <cell r="G1874">
            <v>-219745990.65000001</v>
          </cell>
          <cell r="H1874">
            <v>148709694</v>
          </cell>
          <cell r="I1874">
            <v>70373355.650000006</v>
          </cell>
          <cell r="J1874">
            <v>807355.0700000003</v>
          </cell>
          <cell r="K1874">
            <v>0</v>
          </cell>
          <cell r="L1874">
            <v>148455685</v>
          </cell>
          <cell r="M1874">
            <v>70373355.650000006</v>
          </cell>
          <cell r="N1874">
            <v>807355.0700000003</v>
          </cell>
          <cell r="O1874">
            <v>0</v>
          </cell>
          <cell r="P1874">
            <v>219636395.72</v>
          </cell>
          <cell r="Q1874">
            <v>0</v>
          </cell>
          <cell r="R1874">
            <v>0</v>
          </cell>
          <cell r="S1874">
            <v>254009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5375085000</v>
          </cell>
          <cell r="AC5401">
            <v>1932817508.3</v>
          </cell>
          <cell r="AD5401">
            <v>3442267491.6999998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74806083.489999995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74806083.49000001</v>
          </cell>
        </row>
        <row r="29">
          <cell r="Q29">
            <v>0</v>
          </cell>
        </row>
        <row r="32">
          <cell r="Q32">
            <v>74806083.49000001</v>
          </cell>
        </row>
        <row r="116">
          <cell r="Q116">
            <v>74806083.49000001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1858011424.8099999</v>
          </cell>
        </row>
        <row r="566">
          <cell r="EM566">
            <v>1858011424.8099999</v>
          </cell>
          <cell r="EO566">
            <v>0</v>
          </cell>
          <cell r="ER566">
            <v>1858011424.8099999</v>
          </cell>
        </row>
        <row r="2519">
          <cell r="ER2519">
            <v>1858011424.8099999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5375085000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59"/>
  <sheetViews>
    <sheetView showGridLines="0" tabSelected="1" zoomScale="90" zoomScaleNormal="90" workbookViewId="0">
      <pane xSplit="1" ySplit="10" topLeftCell="B83" activePane="bottomRight" state="frozen"/>
      <selection activeCell="AD277" sqref="AD277"/>
      <selection pane="topRight" activeCell="AD277" sqref="AD277"/>
      <selection pane="bottomLeft" activeCell="AD277" sqref="AD277"/>
      <selection pane="bottomRight" activeCell="AL260" sqref="AL260"/>
    </sheetView>
  </sheetViews>
  <sheetFormatPr defaultColWidth="8.85546875" defaultRowHeight="15" customHeight="1" x14ac:dyDescent="0.2"/>
  <cols>
    <col min="1" max="1" width="34.42578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5703125" style="2" customWidth="1"/>
    <col min="30" max="30" width="20.7109375" style="67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</row>
    <row r="12" spans="1:30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</row>
    <row r="15" spans="1:30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</row>
    <row r="16" spans="1:30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</row>
    <row r="17" spans="1:30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</row>
    <row r="18" spans="1:30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</row>
    <row r="19" spans="1:30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</row>
    <row r="20" spans="1:30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</row>
    <row r="21" spans="1:30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</row>
    <row r="22" spans="1:30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</row>
    <row r="23" spans="1:30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</row>
    <row r="24" spans="1:30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</row>
    <row r="25" spans="1:30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</row>
    <row r="26" spans="1:30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</row>
    <row r="27" spans="1:30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</row>
    <row r="28" spans="1:30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</row>
    <row r="29" spans="1:30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</row>
    <row r="30" spans="1:30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</row>
    <row r="31" spans="1:30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</row>
    <row r="32" spans="1:30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</row>
    <row r="33" spans="1:30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</row>
    <row r="34" spans="1:30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</row>
    <row r="35" spans="1:30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</row>
    <row r="36" spans="1:30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</row>
    <row r="37" spans="1:30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</row>
    <row r="38" spans="1:30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</row>
    <row r="39" spans="1:30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</row>
    <row r="40" spans="1:30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</row>
    <row r="41" spans="1:30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</row>
    <row r="42" spans="1:30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</row>
    <row r="43" spans="1:30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</row>
    <row r="44" spans="1:30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</row>
    <row r="45" spans="1:30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</row>
    <row r="46" spans="1:30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</row>
    <row r="47" spans="1:30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</row>
    <row r="48" spans="1:30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</row>
    <row r="49" spans="1:32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</row>
    <row r="54" spans="1:32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</row>
    <row r="55" spans="1:32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</row>
    <row r="57" spans="1:32" s="40" customFormat="1" ht="18" customHeight="1" x14ac:dyDescent="0.2">
      <c r="A57" s="42" t="s">
        <v>37</v>
      </c>
      <c r="B57" s="38">
        <f>B67+B77+B87+B97+B107</f>
        <v>5375085000</v>
      </c>
      <c r="C57" s="38">
        <f t="shared" si="11"/>
        <v>2486939720.9699998</v>
      </c>
      <c r="D57" s="38">
        <f t="shared" si="11"/>
        <v>-2888145279.0299997</v>
      </c>
      <c r="E57" s="38">
        <f t="shared" si="11"/>
        <v>762930543.4799999</v>
      </c>
      <c r="F57" s="38">
        <f t="shared" si="11"/>
        <v>677520685.14999998</v>
      </c>
      <c r="G57" s="38">
        <f t="shared" si="11"/>
        <v>492366279.66999996</v>
      </c>
      <c r="H57" s="38">
        <f t="shared" si="11"/>
        <v>0</v>
      </c>
      <c r="I57" s="38">
        <f t="shared" si="11"/>
        <v>717728407.41999996</v>
      </c>
      <c r="J57" s="38">
        <f t="shared" si="11"/>
        <v>654792085.63999999</v>
      </c>
      <c r="K57" s="38">
        <f t="shared" si="11"/>
        <v>485490931.74999994</v>
      </c>
      <c r="L57" s="38">
        <f t="shared" si="11"/>
        <v>0</v>
      </c>
      <c r="M57" s="38">
        <f t="shared" si="11"/>
        <v>1858011424.8100002</v>
      </c>
      <c r="N57" s="38">
        <f t="shared" si="11"/>
        <v>4877209.7700000005</v>
      </c>
      <c r="O57" s="38">
        <f t="shared" si="11"/>
        <v>31218634.120000001</v>
      </c>
      <c r="P57" s="38">
        <f t="shared" si="11"/>
        <v>9106292.1700000018</v>
      </c>
      <c r="Q57" s="38">
        <f t="shared" si="11"/>
        <v>7741153.9800000004</v>
      </c>
      <c r="R57" s="38">
        <f t="shared" si="11"/>
        <v>7840748.4199999999</v>
      </c>
      <c r="S57" s="38">
        <f t="shared" si="11"/>
        <v>7146697.1100000003</v>
      </c>
      <c r="T57" s="38">
        <f t="shared" si="11"/>
        <v>6875347.9199999999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1932817508.3000002</v>
      </c>
      <c r="AA57" s="38">
        <f>B57-Z57</f>
        <v>3442267491.6999998</v>
      </c>
      <c r="AB57" s="43">
        <f>Z57/B57</f>
        <v>0.35958826852040482</v>
      </c>
      <c r="AC57" s="39"/>
      <c r="AD57" s="70">
        <f>'[2]sum-co'!Q27+'[2]CMFothers-CURRENT'!EM566</f>
        <v>1932817508.3</v>
      </c>
      <c r="AF57" s="49">
        <f>AD57-Z57</f>
        <v>0</v>
      </c>
    </row>
    <row r="58" spans="1:32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</row>
    <row r="60" spans="1:32" s="40" customFormat="1" ht="18" customHeight="1" x14ac:dyDescent="0.25">
      <c r="A60" s="44" t="s">
        <v>40</v>
      </c>
      <c r="B60" s="45">
        <f>SUM(B56:B59)</f>
        <v>5375085000</v>
      </c>
      <c r="C60" s="45">
        <f t="shared" ref="C60:Y60" si="12">SUM(C56:C59)</f>
        <v>2486939720.9699998</v>
      </c>
      <c r="D60" s="45">
        <f t="shared" si="12"/>
        <v>-2888145279.0299997</v>
      </c>
      <c r="E60" s="45">
        <f t="shared" si="12"/>
        <v>762930543.4799999</v>
      </c>
      <c r="F60" s="45">
        <f t="shared" si="12"/>
        <v>677520685.14999998</v>
      </c>
      <c r="G60" s="45">
        <f t="shared" si="12"/>
        <v>492366279.66999996</v>
      </c>
      <c r="H60" s="45">
        <f t="shared" si="12"/>
        <v>0</v>
      </c>
      <c r="I60" s="45">
        <f t="shared" si="12"/>
        <v>717728407.41999996</v>
      </c>
      <c r="J60" s="45">
        <f t="shared" si="12"/>
        <v>654792085.63999999</v>
      </c>
      <c r="K60" s="45">
        <f t="shared" si="12"/>
        <v>485490931.74999994</v>
      </c>
      <c r="L60" s="45">
        <f t="shared" si="12"/>
        <v>0</v>
      </c>
      <c r="M60" s="45">
        <f t="shared" si="12"/>
        <v>1858011424.8100002</v>
      </c>
      <c r="N60" s="45">
        <f t="shared" si="12"/>
        <v>4877209.7700000005</v>
      </c>
      <c r="O60" s="45">
        <f t="shared" si="12"/>
        <v>31218634.120000001</v>
      </c>
      <c r="P60" s="45">
        <f t="shared" si="12"/>
        <v>9106292.1700000018</v>
      </c>
      <c r="Q60" s="45">
        <f t="shared" si="12"/>
        <v>7741153.9800000004</v>
      </c>
      <c r="R60" s="45">
        <f t="shared" si="12"/>
        <v>7840748.4199999999</v>
      </c>
      <c r="S60" s="45">
        <f t="shared" si="12"/>
        <v>7146697.1100000003</v>
      </c>
      <c r="T60" s="45">
        <f t="shared" si="12"/>
        <v>6875347.9199999999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1932817508.3000002</v>
      </c>
      <c r="AA60" s="45">
        <f>SUM(AA56:AA59)</f>
        <v>3442267491.6999998</v>
      </c>
      <c r="AB60" s="46">
        <f>Z60/B60</f>
        <v>0.35958826852040482</v>
      </c>
      <c r="AC60" s="39"/>
      <c r="AD60" s="69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</row>
    <row r="62" spans="1:32" s="40" customFormat="1" ht="18" customHeight="1" x14ac:dyDescent="0.25">
      <c r="A62" s="44" t="s">
        <v>42</v>
      </c>
      <c r="B62" s="45">
        <f>B61+B60</f>
        <v>5375085000</v>
      </c>
      <c r="C62" s="45">
        <f t="shared" ref="C62:Y62" si="13">C61+C60</f>
        <v>2486939720.9699998</v>
      </c>
      <c r="D62" s="45">
        <f t="shared" si="13"/>
        <v>-2888145279.0299997</v>
      </c>
      <c r="E62" s="45">
        <f t="shared" si="13"/>
        <v>762930543.4799999</v>
      </c>
      <c r="F62" s="45">
        <f t="shared" si="13"/>
        <v>677520685.14999998</v>
      </c>
      <c r="G62" s="45">
        <f t="shared" si="13"/>
        <v>492366279.66999996</v>
      </c>
      <c r="H62" s="45">
        <f t="shared" si="13"/>
        <v>0</v>
      </c>
      <c r="I62" s="45">
        <f t="shared" si="13"/>
        <v>717728407.41999996</v>
      </c>
      <c r="J62" s="45">
        <f t="shared" si="13"/>
        <v>654792085.63999999</v>
      </c>
      <c r="K62" s="45">
        <f t="shared" si="13"/>
        <v>485490931.74999994</v>
      </c>
      <c r="L62" s="45">
        <f t="shared" si="13"/>
        <v>0</v>
      </c>
      <c r="M62" s="45">
        <f t="shared" si="13"/>
        <v>1858011424.8100002</v>
      </c>
      <c r="N62" s="45">
        <f t="shared" si="13"/>
        <v>4877209.7700000005</v>
      </c>
      <c r="O62" s="45">
        <f t="shared" si="13"/>
        <v>31218634.120000001</v>
      </c>
      <c r="P62" s="45">
        <f t="shared" si="13"/>
        <v>9106292.1700000018</v>
      </c>
      <c r="Q62" s="45">
        <f t="shared" si="13"/>
        <v>7741153.9800000004</v>
      </c>
      <c r="R62" s="45">
        <f t="shared" si="13"/>
        <v>7840748.4199999999</v>
      </c>
      <c r="S62" s="45">
        <f t="shared" si="13"/>
        <v>7146697.1100000003</v>
      </c>
      <c r="T62" s="45">
        <f t="shared" si="13"/>
        <v>6875347.9199999999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1932817508.3000002</v>
      </c>
      <c r="AA62" s="45">
        <f>AA61+AA60</f>
        <v>3442267491.6999998</v>
      </c>
      <c r="AB62" s="46">
        <f>Z62/B62</f>
        <v>0.35958826852040482</v>
      </c>
      <c r="AC62" s="48"/>
      <c r="AD62" s="69"/>
    </row>
    <row r="63" spans="1:32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1">
        <f>'[2]sum-co'!Q32+'[2]CMFothers-CURRENT'!ER566</f>
        <v>1932817508.3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</row>
    <row r="65" spans="1:30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</row>
    <row r="67" spans="1:30" s="40" customFormat="1" ht="18" customHeight="1" x14ac:dyDescent="0.2">
      <c r="A67" s="42" t="s">
        <v>37</v>
      </c>
      <c r="B67" s="38">
        <f>[1]consoCURRENT!E1452</f>
        <v>2014826000</v>
      </c>
      <c r="C67" s="38">
        <f>[1]consoCURRENT!F1452</f>
        <v>136812507.74000001</v>
      </c>
      <c r="D67" s="38">
        <f>[1]consoCURRENT!G1452</f>
        <v>-1878013492.2599998</v>
      </c>
      <c r="E67" s="38">
        <f>[1]consoCURRENT!H1452</f>
        <v>498238408.05999988</v>
      </c>
      <c r="F67" s="38">
        <f>[1]consoCURRENT!I1452</f>
        <v>277156888.73000002</v>
      </c>
      <c r="G67" s="38">
        <f>[1]consoCURRENT!J1452</f>
        <v>284502989.76999998</v>
      </c>
      <c r="H67" s="38">
        <f>[1]consoCURRENT!K1452</f>
        <v>0</v>
      </c>
      <c r="I67" s="38">
        <f>[1]consoCURRENT!L1452</f>
        <v>453290280.99999994</v>
      </c>
      <c r="J67" s="38">
        <f>[1]consoCURRENT!M1452</f>
        <v>254428289.22</v>
      </c>
      <c r="K67" s="38">
        <f>[1]consoCURRENT!N1452</f>
        <v>277627641.84999996</v>
      </c>
      <c r="L67" s="38">
        <f>[1]consoCURRENT!O1452</f>
        <v>0</v>
      </c>
      <c r="M67" s="38">
        <f>[1]consoCURRENT!P1452</f>
        <v>985346212.07000005</v>
      </c>
      <c r="N67" s="38">
        <f>[1]consoCURRENT!Q1452</f>
        <v>4877209.7700000005</v>
      </c>
      <c r="O67" s="38">
        <f>[1]consoCURRENT!R1452</f>
        <v>31218634.120000001</v>
      </c>
      <c r="P67" s="38">
        <f>[1]consoCURRENT!S1452</f>
        <v>8852283.1700000018</v>
      </c>
      <c r="Q67" s="38">
        <f>[1]consoCURRENT!T1452</f>
        <v>7741153.9800000004</v>
      </c>
      <c r="R67" s="38">
        <f>[1]consoCURRENT!U1452</f>
        <v>7840748.4199999999</v>
      </c>
      <c r="S67" s="38">
        <f>[1]consoCURRENT!V1452</f>
        <v>7146697.1100000003</v>
      </c>
      <c r="T67" s="38">
        <f>[1]consoCURRENT!W1452</f>
        <v>6875347.9199999999</v>
      </c>
      <c r="U67" s="38">
        <f>[1]consoCURRENT!X1452</f>
        <v>0</v>
      </c>
      <c r="V67" s="38">
        <f>[1]consoCURRENT!Y1452</f>
        <v>0</v>
      </c>
      <c r="W67" s="38">
        <f>[1]consoCURRENT!Z1452</f>
        <v>0</v>
      </c>
      <c r="X67" s="38">
        <f>[1]consoCURRENT!AA1452</f>
        <v>0</v>
      </c>
      <c r="Y67" s="38">
        <f>[1]consoCURRENT!AB1452</f>
        <v>0</v>
      </c>
      <c r="Z67" s="38">
        <f>SUM(M67:Y67)</f>
        <v>1059898286.5599999</v>
      </c>
      <c r="AA67" s="38">
        <f>B67-Z67</f>
        <v>954927713.44000006</v>
      </c>
      <c r="AB67" s="43">
        <f>Z67/B67</f>
        <v>0.52604953805440269</v>
      </c>
      <c r="AC67" s="39"/>
      <c r="AD67" s="69"/>
    </row>
    <row r="68" spans="1:30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</row>
    <row r="69" spans="1:30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</row>
    <row r="70" spans="1:30" s="40" customFormat="1" ht="18" customHeight="1" x14ac:dyDescent="0.25">
      <c r="A70" s="44" t="s">
        <v>40</v>
      </c>
      <c r="B70" s="45">
        <f>SUM(B66:B69)</f>
        <v>2014826000</v>
      </c>
      <c r="C70" s="45">
        <f t="shared" ref="C70:Y70" si="14">SUM(C66:C69)</f>
        <v>136812507.74000001</v>
      </c>
      <c r="D70" s="45">
        <f t="shared" si="14"/>
        <v>-1878013492.2599998</v>
      </c>
      <c r="E70" s="45">
        <f t="shared" si="14"/>
        <v>498238408.05999988</v>
      </c>
      <c r="F70" s="45">
        <f t="shared" si="14"/>
        <v>277156888.73000002</v>
      </c>
      <c r="G70" s="45">
        <f t="shared" si="14"/>
        <v>284502989.76999998</v>
      </c>
      <c r="H70" s="45">
        <f t="shared" si="14"/>
        <v>0</v>
      </c>
      <c r="I70" s="45">
        <f t="shared" si="14"/>
        <v>453290280.99999994</v>
      </c>
      <c r="J70" s="45">
        <f t="shared" si="14"/>
        <v>254428289.22</v>
      </c>
      <c r="K70" s="45">
        <f t="shared" si="14"/>
        <v>277627641.84999996</v>
      </c>
      <c r="L70" s="45">
        <f t="shared" si="14"/>
        <v>0</v>
      </c>
      <c r="M70" s="45">
        <f t="shared" si="14"/>
        <v>985346212.07000005</v>
      </c>
      <c r="N70" s="45">
        <f t="shared" si="14"/>
        <v>4877209.7700000005</v>
      </c>
      <c r="O70" s="45">
        <f t="shared" si="14"/>
        <v>31218634.120000001</v>
      </c>
      <c r="P70" s="45">
        <f t="shared" si="14"/>
        <v>8852283.1700000018</v>
      </c>
      <c r="Q70" s="45">
        <f t="shared" si="14"/>
        <v>7741153.9800000004</v>
      </c>
      <c r="R70" s="45">
        <f t="shared" si="14"/>
        <v>7840748.4199999999</v>
      </c>
      <c r="S70" s="45">
        <f t="shared" si="14"/>
        <v>7146697.1100000003</v>
      </c>
      <c r="T70" s="45">
        <f t="shared" si="14"/>
        <v>6875347.9199999999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1059898286.5599999</v>
      </c>
      <c r="AA70" s="45">
        <f>SUM(AA66:AA69)</f>
        <v>954927713.44000006</v>
      </c>
      <c r="AB70" s="46">
        <f>Z70/B70</f>
        <v>0.52604953805440269</v>
      </c>
      <c r="AC70" s="39"/>
      <c r="AD70" s="69"/>
    </row>
    <row r="71" spans="1:30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</row>
    <row r="72" spans="1:30" s="40" customFormat="1" ht="18" customHeight="1" x14ac:dyDescent="0.25">
      <c r="A72" s="44" t="s">
        <v>42</v>
      </c>
      <c r="B72" s="45">
        <f>B71+B70</f>
        <v>2014826000</v>
      </c>
      <c r="C72" s="45">
        <f t="shared" ref="C72:Y72" si="15">C71+C70</f>
        <v>136812507.74000001</v>
      </c>
      <c r="D72" s="45">
        <f t="shared" si="15"/>
        <v>-1878013492.2599998</v>
      </c>
      <c r="E72" s="45">
        <f t="shared" si="15"/>
        <v>498238408.05999988</v>
      </c>
      <c r="F72" s="45">
        <f t="shared" si="15"/>
        <v>277156888.73000002</v>
      </c>
      <c r="G72" s="45">
        <f t="shared" si="15"/>
        <v>284502989.76999998</v>
      </c>
      <c r="H72" s="45">
        <f t="shared" si="15"/>
        <v>0</v>
      </c>
      <c r="I72" s="45">
        <f t="shared" si="15"/>
        <v>453290280.99999994</v>
      </c>
      <c r="J72" s="45">
        <f t="shared" si="15"/>
        <v>254428289.22</v>
      </c>
      <c r="K72" s="45">
        <f t="shared" si="15"/>
        <v>277627641.84999996</v>
      </c>
      <c r="L72" s="45">
        <f t="shared" si="15"/>
        <v>0</v>
      </c>
      <c r="M72" s="45">
        <f t="shared" si="15"/>
        <v>985346212.07000005</v>
      </c>
      <c r="N72" s="45">
        <f t="shared" si="15"/>
        <v>4877209.7700000005</v>
      </c>
      <c r="O72" s="45">
        <f t="shared" si="15"/>
        <v>31218634.120000001</v>
      </c>
      <c r="P72" s="45">
        <f t="shared" si="15"/>
        <v>8852283.1700000018</v>
      </c>
      <c r="Q72" s="45">
        <f t="shared" si="15"/>
        <v>7741153.9800000004</v>
      </c>
      <c r="R72" s="45">
        <f t="shared" si="15"/>
        <v>7840748.4199999999</v>
      </c>
      <c r="S72" s="45">
        <f t="shared" si="15"/>
        <v>7146697.1100000003</v>
      </c>
      <c r="T72" s="45">
        <f t="shared" si="15"/>
        <v>6875347.9199999999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1059898286.5599999</v>
      </c>
      <c r="AA72" s="45">
        <f>AA71+AA70</f>
        <v>954927713.44000006</v>
      </c>
      <c r="AB72" s="46">
        <f>Z72/B72</f>
        <v>0.52604953805440269</v>
      </c>
      <c r="AC72" s="48"/>
      <c r="AD72" s="69"/>
    </row>
    <row r="73" spans="1:30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</row>
    <row r="75" spans="1:30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1932817508.3</v>
      </c>
    </row>
    <row r="77" spans="1:30" s="40" customFormat="1" ht="18" customHeight="1" x14ac:dyDescent="0.2">
      <c r="A77" s="42" t="s">
        <v>37</v>
      </c>
      <c r="B77" s="38">
        <f>[1]consoCURRENT!E1663</f>
        <v>3140259000</v>
      </c>
      <c r="C77" s="38">
        <f>[1]consoCURRENT!F1663</f>
        <v>2349873203.8800001</v>
      </c>
      <c r="D77" s="38">
        <f>[1]consoCURRENT!G1663</f>
        <v>-790385796.12</v>
      </c>
      <c r="E77" s="38">
        <f>[1]consoCURRENT!H1663</f>
        <v>115982441.42</v>
      </c>
      <c r="F77" s="38">
        <f>[1]consoCURRENT!I1663</f>
        <v>329990440.77000004</v>
      </c>
      <c r="G77" s="38">
        <f>[1]consoCURRENT!J1663</f>
        <v>207055934.82999998</v>
      </c>
      <c r="H77" s="38">
        <f>[1]consoCURRENT!K1663</f>
        <v>0</v>
      </c>
      <c r="I77" s="38">
        <f>[1]consoCURRENT!L1663</f>
        <v>115982441.42</v>
      </c>
      <c r="J77" s="38">
        <f>[1]consoCURRENT!M1663</f>
        <v>329990440.77000004</v>
      </c>
      <c r="K77" s="38">
        <f>[1]consoCURRENT!N1663</f>
        <v>207055934.82999998</v>
      </c>
      <c r="L77" s="38">
        <f>[1]consoCURRENT!O1663</f>
        <v>0</v>
      </c>
      <c r="M77" s="38">
        <f>[1]consoCURRENT!P1663</f>
        <v>653028817.01999998</v>
      </c>
      <c r="N77" s="38">
        <f>[1]consoCURRENT!Q1663</f>
        <v>0</v>
      </c>
      <c r="O77" s="38">
        <f>[1]consoCURRENT!R1663</f>
        <v>0</v>
      </c>
      <c r="P77" s="38">
        <f>[1]consoCURRENT!S1663</f>
        <v>0</v>
      </c>
      <c r="Q77" s="38">
        <f>[1]consoCURRENT!T1663</f>
        <v>0</v>
      </c>
      <c r="R77" s="38">
        <f>[1]consoCURRENT!U1663</f>
        <v>0</v>
      </c>
      <c r="S77" s="38">
        <f>[1]consoCURRENT!V1663</f>
        <v>0</v>
      </c>
      <c r="T77" s="38">
        <f>[1]consoCURRENT!W1663</f>
        <v>0</v>
      </c>
      <c r="U77" s="38">
        <f>[1]consoCURRENT!X1663</f>
        <v>0</v>
      </c>
      <c r="V77" s="38">
        <f>[1]consoCURRENT!Y1663</f>
        <v>0</v>
      </c>
      <c r="W77" s="38">
        <f>[1]consoCURRENT!Z1663</f>
        <v>0</v>
      </c>
      <c r="X77" s="38">
        <f>[1]consoCURRENT!AA1663</f>
        <v>0</v>
      </c>
      <c r="Y77" s="38">
        <f>[1]consoCURRENT!AB1663</f>
        <v>0</v>
      </c>
      <c r="Z77" s="38">
        <f>SUM(M77:Y77)</f>
        <v>653028817.01999998</v>
      </c>
      <c r="AA77" s="38">
        <f>B77-Z77</f>
        <v>2487230182.98</v>
      </c>
      <c r="AB77" s="43">
        <f>Z77/B77</f>
        <v>0.20795380795660484</v>
      </c>
      <c r="AC77" s="39"/>
      <c r="AD77" s="69"/>
    </row>
    <row r="78" spans="1:30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</row>
    <row r="79" spans="1:30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</row>
    <row r="80" spans="1:30" s="40" customFormat="1" ht="18" customHeight="1" x14ac:dyDescent="0.25">
      <c r="A80" s="44" t="s">
        <v>40</v>
      </c>
      <c r="B80" s="45">
        <f>SUM(B76:B79)</f>
        <v>3140259000</v>
      </c>
      <c r="C80" s="45">
        <f t="shared" ref="C80:Y80" si="16">SUM(C76:C79)</f>
        <v>2349873203.8800001</v>
      </c>
      <c r="D80" s="45">
        <f t="shared" si="16"/>
        <v>-790385796.12</v>
      </c>
      <c r="E80" s="45">
        <f t="shared" si="16"/>
        <v>115982441.42</v>
      </c>
      <c r="F80" s="45">
        <f t="shared" si="16"/>
        <v>329990440.77000004</v>
      </c>
      <c r="G80" s="45">
        <f t="shared" si="16"/>
        <v>207055934.82999998</v>
      </c>
      <c r="H80" s="45">
        <f t="shared" si="16"/>
        <v>0</v>
      </c>
      <c r="I80" s="45">
        <f t="shared" si="16"/>
        <v>115982441.42</v>
      </c>
      <c r="J80" s="45">
        <f t="shared" si="16"/>
        <v>329990440.77000004</v>
      </c>
      <c r="K80" s="45">
        <f t="shared" si="16"/>
        <v>207055934.82999998</v>
      </c>
      <c r="L80" s="45">
        <f t="shared" si="16"/>
        <v>0</v>
      </c>
      <c r="M80" s="45">
        <f t="shared" si="16"/>
        <v>653028817.01999998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653028817.01999998</v>
      </c>
      <c r="AA80" s="45">
        <f>SUM(AA76:AA79)</f>
        <v>2487230182.98</v>
      </c>
      <c r="AB80" s="46">
        <f>Z80/B80</f>
        <v>0.20795380795660484</v>
      </c>
      <c r="AC80" s="39"/>
      <c r="AD80" s="69"/>
    </row>
    <row r="81" spans="1:30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</row>
    <row r="82" spans="1:30" s="40" customFormat="1" ht="18" customHeight="1" x14ac:dyDescent="0.25">
      <c r="A82" s="44" t="s">
        <v>42</v>
      </c>
      <c r="B82" s="45">
        <f>B81+B80</f>
        <v>3140259000</v>
      </c>
      <c r="C82" s="45">
        <f t="shared" ref="C82:Y82" si="17">C81+C80</f>
        <v>2349873203.8800001</v>
      </c>
      <c r="D82" s="45">
        <f t="shared" si="17"/>
        <v>-790385796.12</v>
      </c>
      <c r="E82" s="45">
        <f t="shared" si="17"/>
        <v>115982441.42</v>
      </c>
      <c r="F82" s="45">
        <f t="shared" si="17"/>
        <v>329990440.77000004</v>
      </c>
      <c r="G82" s="45">
        <f t="shared" si="17"/>
        <v>207055934.82999998</v>
      </c>
      <c r="H82" s="45">
        <f t="shared" si="17"/>
        <v>0</v>
      </c>
      <c r="I82" s="45">
        <f t="shared" si="17"/>
        <v>115982441.42</v>
      </c>
      <c r="J82" s="45">
        <f t="shared" si="17"/>
        <v>329990440.77000004</v>
      </c>
      <c r="K82" s="45">
        <f t="shared" si="17"/>
        <v>207055934.82999998</v>
      </c>
      <c r="L82" s="45">
        <f t="shared" si="17"/>
        <v>0</v>
      </c>
      <c r="M82" s="45">
        <f t="shared" si="17"/>
        <v>653028817.01999998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653028817.01999998</v>
      </c>
      <c r="AA82" s="45">
        <f>AA81+AA80</f>
        <v>2487230182.98</v>
      </c>
      <c r="AB82" s="46">
        <f>Z82/B82</f>
        <v>0.20795380795660484</v>
      </c>
      <c r="AC82" s="48"/>
      <c r="AD82" s="69"/>
    </row>
    <row r="83" spans="1:30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</row>
    <row r="84" spans="1:30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</row>
    <row r="85" spans="1:30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</row>
    <row r="86" spans="1:30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</row>
    <row r="87" spans="1:30" s="40" customFormat="1" ht="18" customHeight="1" x14ac:dyDescent="0.2">
      <c r="A87" s="42" t="s">
        <v>37</v>
      </c>
      <c r="B87" s="38">
        <f>[1]consoCURRENT!E1874</f>
        <v>220000000</v>
      </c>
      <c r="C87" s="38">
        <f>[1]consoCURRENT!F1874</f>
        <v>254009.35</v>
      </c>
      <c r="D87" s="38">
        <f>[1]consoCURRENT!G1874</f>
        <v>-219745990.65000001</v>
      </c>
      <c r="E87" s="38">
        <f>[1]consoCURRENT!H1874</f>
        <v>148709694</v>
      </c>
      <c r="F87" s="38">
        <f>[1]consoCURRENT!I1874</f>
        <v>70373355.650000006</v>
      </c>
      <c r="G87" s="38">
        <f>[1]consoCURRENT!J1874</f>
        <v>807355.0700000003</v>
      </c>
      <c r="H87" s="38">
        <f>[1]consoCURRENT!K1874</f>
        <v>0</v>
      </c>
      <c r="I87" s="38">
        <f>[1]consoCURRENT!L1874</f>
        <v>148455685</v>
      </c>
      <c r="J87" s="38">
        <f>[1]consoCURRENT!M1874</f>
        <v>70373355.650000006</v>
      </c>
      <c r="K87" s="38">
        <f>[1]consoCURRENT!N1874</f>
        <v>807355.0700000003</v>
      </c>
      <c r="L87" s="38">
        <f>[1]consoCURRENT!O1874</f>
        <v>0</v>
      </c>
      <c r="M87" s="38">
        <f>[1]consoCURRENT!P1874</f>
        <v>219636395.72</v>
      </c>
      <c r="N87" s="38">
        <f>[1]consoCURRENT!Q1874</f>
        <v>0</v>
      </c>
      <c r="O87" s="38">
        <f>[1]consoCURRENT!R1874</f>
        <v>0</v>
      </c>
      <c r="P87" s="38">
        <f>[1]consoCURRENT!S1874</f>
        <v>254009</v>
      </c>
      <c r="Q87" s="38">
        <f>[1]consoCURRENT!T1874</f>
        <v>0</v>
      </c>
      <c r="R87" s="38">
        <f>[1]consoCURRENT!U1874</f>
        <v>0</v>
      </c>
      <c r="S87" s="38">
        <f>[1]consoCURRENT!V1874</f>
        <v>0</v>
      </c>
      <c r="T87" s="38">
        <f>[1]consoCURRENT!W1874</f>
        <v>0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219890404.72</v>
      </c>
      <c r="AA87" s="38">
        <f>B87-Z87</f>
        <v>109595.28000000119</v>
      </c>
      <c r="AB87" s="43">
        <f>Z87/B87</f>
        <v>0.99950183963636363</v>
      </c>
      <c r="AC87" s="39"/>
      <c r="AD87" s="69"/>
    </row>
    <row r="88" spans="1:30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</row>
    <row r="89" spans="1:30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</row>
    <row r="90" spans="1:30" s="40" customFormat="1" ht="18" customHeight="1" x14ac:dyDescent="0.25">
      <c r="A90" s="44" t="s">
        <v>40</v>
      </c>
      <c r="B90" s="45">
        <f>SUM(B86:B89)</f>
        <v>220000000</v>
      </c>
      <c r="C90" s="45">
        <f t="shared" ref="C90:Y90" si="18">SUM(C86:C89)</f>
        <v>254009.35</v>
      </c>
      <c r="D90" s="45">
        <f t="shared" si="18"/>
        <v>-219745990.65000001</v>
      </c>
      <c r="E90" s="45">
        <f t="shared" si="18"/>
        <v>148709694</v>
      </c>
      <c r="F90" s="45">
        <f t="shared" si="18"/>
        <v>70373355.650000006</v>
      </c>
      <c r="G90" s="45">
        <f t="shared" si="18"/>
        <v>807355.0700000003</v>
      </c>
      <c r="H90" s="45">
        <f t="shared" si="18"/>
        <v>0</v>
      </c>
      <c r="I90" s="45">
        <f t="shared" si="18"/>
        <v>148455685</v>
      </c>
      <c r="J90" s="45">
        <f t="shared" si="18"/>
        <v>70373355.650000006</v>
      </c>
      <c r="K90" s="45">
        <f t="shared" si="18"/>
        <v>807355.0700000003</v>
      </c>
      <c r="L90" s="45">
        <f t="shared" si="18"/>
        <v>0</v>
      </c>
      <c r="M90" s="45">
        <f t="shared" si="18"/>
        <v>219636395.72</v>
      </c>
      <c r="N90" s="45">
        <f t="shared" si="18"/>
        <v>0</v>
      </c>
      <c r="O90" s="45">
        <f t="shared" si="18"/>
        <v>0</v>
      </c>
      <c r="P90" s="45">
        <f t="shared" si="18"/>
        <v>254009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219890404.72</v>
      </c>
      <c r="AA90" s="45">
        <f>SUM(AA86:AA89)</f>
        <v>109595.28000000119</v>
      </c>
      <c r="AB90" s="46">
        <f>Z90/B90</f>
        <v>0.99950183963636363</v>
      </c>
      <c r="AC90" s="39"/>
      <c r="AD90" s="69"/>
    </row>
    <row r="91" spans="1:30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</row>
    <row r="92" spans="1:30" s="40" customFormat="1" ht="18" customHeight="1" x14ac:dyDescent="0.25">
      <c r="A92" s="44" t="s">
        <v>42</v>
      </c>
      <c r="B92" s="45">
        <f>B91+B90</f>
        <v>220000000</v>
      </c>
      <c r="C92" s="45">
        <f t="shared" ref="C92:Y92" si="19">C91+C90</f>
        <v>254009.35</v>
      </c>
      <c r="D92" s="45">
        <f t="shared" si="19"/>
        <v>-219745990.65000001</v>
      </c>
      <c r="E92" s="45">
        <f t="shared" si="19"/>
        <v>148709694</v>
      </c>
      <c r="F92" s="45">
        <f t="shared" si="19"/>
        <v>70373355.650000006</v>
      </c>
      <c r="G92" s="45">
        <f t="shared" si="19"/>
        <v>807355.0700000003</v>
      </c>
      <c r="H92" s="45">
        <f t="shared" si="19"/>
        <v>0</v>
      </c>
      <c r="I92" s="45">
        <f t="shared" si="19"/>
        <v>148455685</v>
      </c>
      <c r="J92" s="45">
        <f t="shared" si="19"/>
        <v>70373355.650000006</v>
      </c>
      <c r="K92" s="45">
        <f t="shared" si="19"/>
        <v>807355.0700000003</v>
      </c>
      <c r="L92" s="45">
        <f t="shared" si="19"/>
        <v>0</v>
      </c>
      <c r="M92" s="45">
        <f t="shared" si="19"/>
        <v>219636395.72</v>
      </c>
      <c r="N92" s="45">
        <f t="shared" si="19"/>
        <v>0</v>
      </c>
      <c r="O92" s="45">
        <f t="shared" si="19"/>
        <v>0</v>
      </c>
      <c r="P92" s="45">
        <f t="shared" si="19"/>
        <v>254009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219890404.72</v>
      </c>
      <c r="AA92" s="45">
        <f>AA91+AA90</f>
        <v>109595.28000000119</v>
      </c>
      <c r="AB92" s="46">
        <f>Z92/B92</f>
        <v>0.99950183963636363</v>
      </c>
      <c r="AC92" s="48"/>
      <c r="AD92" s="69"/>
    </row>
    <row r="93" spans="1:30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</row>
    <row r="94" spans="1:30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</row>
    <row r="95" spans="1:30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</row>
    <row r="96" spans="1:30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</row>
    <row r="97" spans="1:30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</row>
    <row r="98" spans="1:30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</row>
    <row r="99" spans="1:30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  <c r="AD99" s="69"/>
    </row>
    <row r="100" spans="1:30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</row>
    <row r="101" spans="1:30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</row>
    <row r="102" spans="1:30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</row>
    <row r="103" spans="1:30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</row>
    <row r="104" spans="1:30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</row>
    <row r="105" spans="1:30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</row>
    <row r="106" spans="1:30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</row>
    <row r="107" spans="1:30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</row>
    <row r="108" spans="1:30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</row>
    <row r="109" spans="1:30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  <c r="AD109" s="69"/>
    </row>
    <row r="110" spans="1:30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</row>
    <row r="111" spans="1:30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</row>
    <row r="112" spans="1:30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</row>
    <row r="115" spans="1:34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</row>
    <row r="116" spans="1:34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  <c r="AH116" s="40" t="s">
        <v>49</v>
      </c>
    </row>
    <row r="117" spans="1:34" s="40" customFormat="1" ht="18" customHeight="1" x14ac:dyDescent="0.2">
      <c r="A117" s="42" t="s">
        <v>37</v>
      </c>
      <c r="B117" s="38">
        <f>B57+B17</f>
        <v>5375085000</v>
      </c>
      <c r="C117" s="38">
        <f t="shared" si="24"/>
        <v>2486939720.9699998</v>
      </c>
      <c r="D117" s="38">
        <f t="shared" si="24"/>
        <v>-2888145279.0299997</v>
      </c>
      <c r="E117" s="38">
        <f t="shared" si="24"/>
        <v>762930543.4799999</v>
      </c>
      <c r="F117" s="38">
        <f t="shared" si="24"/>
        <v>677520685.14999998</v>
      </c>
      <c r="G117" s="38">
        <f t="shared" si="24"/>
        <v>492366279.66999996</v>
      </c>
      <c r="H117" s="38">
        <f t="shared" si="24"/>
        <v>0</v>
      </c>
      <c r="I117" s="38">
        <f t="shared" si="24"/>
        <v>717728407.41999996</v>
      </c>
      <c r="J117" s="38">
        <f t="shared" si="24"/>
        <v>654792085.63999999</v>
      </c>
      <c r="K117" s="38">
        <f t="shared" si="24"/>
        <v>485490931.74999994</v>
      </c>
      <c r="L117" s="38">
        <f t="shared" si="24"/>
        <v>0</v>
      </c>
      <c r="M117" s="38">
        <f t="shared" si="24"/>
        <v>1858011424.8100002</v>
      </c>
      <c r="N117" s="38">
        <f t="shared" si="24"/>
        <v>4877209.7700000005</v>
      </c>
      <c r="O117" s="38">
        <f t="shared" si="24"/>
        <v>31218634.120000001</v>
      </c>
      <c r="P117" s="38">
        <f t="shared" si="24"/>
        <v>9106292.1700000018</v>
      </c>
      <c r="Q117" s="38">
        <f t="shared" si="24"/>
        <v>7741153.9800000004</v>
      </c>
      <c r="R117" s="38">
        <f t="shared" si="24"/>
        <v>7840748.4199999999</v>
      </c>
      <c r="S117" s="38">
        <f t="shared" si="24"/>
        <v>7146697.1100000003</v>
      </c>
      <c r="T117" s="38">
        <f t="shared" si="24"/>
        <v>6875347.9199999999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1932817508.3000002</v>
      </c>
      <c r="AA117" s="38">
        <f>B117-Z117</f>
        <v>3442267491.6999998</v>
      </c>
      <c r="AB117" s="43">
        <f>Z117/B117</f>
        <v>0.35958826852040482</v>
      </c>
      <c r="AC117" s="39"/>
      <c r="AD117" s="69"/>
    </row>
    <row r="118" spans="1:34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</row>
    <row r="119" spans="1:34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</row>
    <row r="120" spans="1:34" s="40" customFormat="1" ht="18" hidden="1" customHeight="1" x14ac:dyDescent="0.25">
      <c r="A120" s="44" t="s">
        <v>40</v>
      </c>
      <c r="B120" s="45">
        <f>SUM(B116:B119)</f>
        <v>5375085000</v>
      </c>
      <c r="C120" s="45">
        <f t="shared" ref="C120:Y120" si="25">SUM(C116:C119)</f>
        <v>2486939720.9699998</v>
      </c>
      <c r="D120" s="45">
        <f t="shared" si="25"/>
        <v>-2888145279.0299997</v>
      </c>
      <c r="E120" s="45">
        <f t="shared" si="25"/>
        <v>762930543.4799999</v>
      </c>
      <c r="F120" s="45">
        <f t="shared" si="25"/>
        <v>677520685.14999998</v>
      </c>
      <c r="G120" s="45">
        <f t="shared" si="25"/>
        <v>492366279.66999996</v>
      </c>
      <c r="H120" s="45">
        <f t="shared" si="25"/>
        <v>0</v>
      </c>
      <c r="I120" s="45">
        <f t="shared" si="25"/>
        <v>717728407.41999996</v>
      </c>
      <c r="J120" s="45">
        <f t="shared" si="25"/>
        <v>654792085.63999999</v>
      </c>
      <c r="K120" s="45">
        <f t="shared" si="25"/>
        <v>485490931.74999994</v>
      </c>
      <c r="L120" s="45">
        <f t="shared" si="25"/>
        <v>0</v>
      </c>
      <c r="M120" s="45">
        <f>SUM(M116:M119)</f>
        <v>1858011424.8100002</v>
      </c>
      <c r="N120" s="45">
        <f t="shared" si="25"/>
        <v>4877209.7700000005</v>
      </c>
      <c r="O120" s="45">
        <f t="shared" si="25"/>
        <v>31218634.120000001</v>
      </c>
      <c r="P120" s="45">
        <f t="shared" si="25"/>
        <v>9106292.1700000018</v>
      </c>
      <c r="Q120" s="45">
        <f t="shared" si="25"/>
        <v>7741153.9800000004</v>
      </c>
      <c r="R120" s="45">
        <f t="shared" si="25"/>
        <v>7840748.4199999999</v>
      </c>
      <c r="S120" s="45">
        <f t="shared" si="25"/>
        <v>7146697.1100000003</v>
      </c>
      <c r="T120" s="45">
        <f t="shared" si="25"/>
        <v>6875347.9199999999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1932817508.3000002</v>
      </c>
      <c r="AA120" s="45">
        <f>SUM(AA116:AA119)</f>
        <v>3442267491.6999998</v>
      </c>
      <c r="AB120" s="46">
        <f>Z120/B120</f>
        <v>0.35958826852040482</v>
      </c>
      <c r="AC120" s="39"/>
      <c r="AD120" s="69"/>
    </row>
    <row r="121" spans="1:34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</row>
    <row r="122" spans="1:34" s="40" customFormat="1" ht="18" customHeight="1" x14ac:dyDescent="0.25">
      <c r="A122" s="44" t="s">
        <v>42</v>
      </c>
      <c r="B122" s="45">
        <f>B121+B120</f>
        <v>5375085000</v>
      </c>
      <c r="C122" s="45">
        <f t="shared" ref="C122:Y122" si="26">C121+C120</f>
        <v>2486939720.9699998</v>
      </c>
      <c r="D122" s="45">
        <f t="shared" si="26"/>
        <v>-2888145279.0299997</v>
      </c>
      <c r="E122" s="45">
        <f t="shared" si="26"/>
        <v>762930543.4799999</v>
      </c>
      <c r="F122" s="45">
        <f t="shared" si="26"/>
        <v>677520685.14999998</v>
      </c>
      <c r="G122" s="45">
        <f t="shared" si="26"/>
        <v>492366279.66999996</v>
      </c>
      <c r="H122" s="45">
        <f t="shared" si="26"/>
        <v>0</v>
      </c>
      <c r="I122" s="45">
        <f t="shared" si="26"/>
        <v>717728407.41999996</v>
      </c>
      <c r="J122" s="45">
        <f t="shared" si="26"/>
        <v>654792085.63999999</v>
      </c>
      <c r="K122" s="45">
        <f t="shared" si="26"/>
        <v>485490931.74999994</v>
      </c>
      <c r="L122" s="45">
        <f t="shared" si="26"/>
        <v>0</v>
      </c>
      <c r="M122" s="45">
        <f>M121+M120</f>
        <v>1858011424.8100002</v>
      </c>
      <c r="N122" s="45">
        <f t="shared" si="26"/>
        <v>4877209.7700000005</v>
      </c>
      <c r="O122" s="45">
        <f t="shared" si="26"/>
        <v>31218634.120000001</v>
      </c>
      <c r="P122" s="45">
        <f t="shared" si="26"/>
        <v>9106292.1700000018</v>
      </c>
      <c r="Q122" s="45">
        <f t="shared" si="26"/>
        <v>7741153.9800000004</v>
      </c>
      <c r="R122" s="45">
        <f t="shared" si="26"/>
        <v>7840748.4199999999</v>
      </c>
      <c r="S122" s="45">
        <f t="shared" si="26"/>
        <v>7146697.1100000003</v>
      </c>
      <c r="T122" s="45">
        <f t="shared" si="26"/>
        <v>6875347.9199999999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1932817508.3000002</v>
      </c>
      <c r="AA122" s="45">
        <f>AA121+AA120</f>
        <v>3442267491.6999998</v>
      </c>
      <c r="AB122" s="46">
        <f>Z122/B122</f>
        <v>0.35958826852040482</v>
      </c>
      <c r="AC122" s="48"/>
      <c r="AD122" s="69"/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</row>
    <row r="125" spans="1:34" s="40" customFormat="1" ht="15" hidden="1" customHeight="1" x14ac:dyDescent="0.25">
      <c r="A125" s="51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</row>
    <row r="127" spans="1:34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</row>
    <row r="128" spans="1:34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</row>
    <row r="129" spans="1:30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</row>
    <row r="130" spans="1:30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</row>
    <row r="131" spans="1:30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</row>
    <row r="132" spans="1:30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</row>
    <row r="133" spans="1:30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</row>
    <row r="134" spans="1:30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</row>
    <row r="135" spans="1:30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</row>
    <row r="136" spans="1:30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</row>
    <row r="137" spans="1:30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</row>
    <row r="138" spans="1:30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</row>
    <row r="139" spans="1:30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</row>
    <row r="140" spans="1:30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</row>
    <row r="141" spans="1:30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  <c r="AD141" s="69"/>
    </row>
    <row r="142" spans="1:30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</row>
    <row r="143" spans="1:30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</row>
    <row r="144" spans="1:30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</row>
    <row r="145" spans="1:30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</row>
    <row r="146" spans="1:30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</row>
    <row r="147" spans="1:30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</row>
    <row r="148" spans="1:30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</row>
    <row r="149" spans="1:30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</row>
    <row r="150" spans="1:30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</row>
    <row r="151" spans="1:30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  <c r="AD151" s="69"/>
    </row>
    <row r="152" spans="1:30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</row>
    <row r="153" spans="1:30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</row>
    <row r="154" spans="1:30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</row>
    <row r="155" spans="1:30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</row>
    <row r="156" spans="1:30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</row>
    <row r="157" spans="1:30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</row>
    <row r="158" spans="1:30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</row>
    <row r="159" spans="1:30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</row>
    <row r="160" spans="1:30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</row>
    <row r="161" spans="1:30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  <c r="AD161" s="69"/>
    </row>
    <row r="162" spans="1:30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</row>
    <row r="163" spans="1:30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</row>
    <row r="164" spans="1:30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</row>
    <row r="165" spans="1:30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</row>
    <row r="166" spans="1:30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</row>
    <row r="167" spans="1:30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</row>
    <row r="168" spans="1:30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</row>
    <row r="169" spans="1:30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</row>
    <row r="170" spans="1:30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</row>
    <row r="171" spans="1:30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</row>
    <row r="172" spans="1:30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</row>
    <row r="173" spans="1:30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</row>
    <row r="174" spans="1:30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</row>
    <row r="175" spans="1:30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</row>
    <row r="176" spans="1:30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</row>
    <row r="177" spans="1:30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</row>
    <row r="178" spans="1:30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</row>
    <row r="179" spans="1:30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</row>
    <row r="180" spans="1:30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</row>
    <row r="181" spans="1:30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  <c r="AD181" s="69"/>
    </row>
    <row r="182" spans="1:30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</row>
    <row r="183" spans="1:30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</row>
    <row r="184" spans="1:30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</row>
    <row r="185" spans="1:30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</row>
    <row r="186" spans="1:30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</row>
    <row r="187" spans="1:30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</row>
    <row r="188" spans="1:30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</row>
    <row r="189" spans="1:30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</row>
    <row r="190" spans="1:30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</row>
    <row r="191" spans="1:30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  <c r="AD191" s="69"/>
    </row>
    <row r="192" spans="1:30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</row>
    <row r="193" spans="1:30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</row>
    <row r="194" spans="1:30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</row>
    <row r="195" spans="1:30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</row>
    <row r="196" spans="1:30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</row>
    <row r="197" spans="1:30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</row>
    <row r="198" spans="1:30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</row>
    <row r="199" spans="1:30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</row>
    <row r="200" spans="1:30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</row>
    <row r="201" spans="1:30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  <c r="AD201" s="69"/>
    </row>
    <row r="202" spans="1:30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</row>
    <row r="203" spans="1:30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</row>
    <row r="204" spans="1:30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</row>
    <row r="205" spans="1:30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</row>
    <row r="206" spans="1:30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</row>
    <row r="207" spans="1:30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</row>
    <row r="208" spans="1:30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</row>
    <row r="209" spans="1:30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</row>
    <row r="210" spans="1:30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</row>
    <row r="211" spans="1:30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  <c r="AD211" s="69"/>
    </row>
    <row r="212" spans="1:30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</row>
    <row r="213" spans="1:30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</row>
    <row r="214" spans="1:30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</row>
    <row r="215" spans="1:30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</row>
    <row r="216" spans="1:30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</row>
    <row r="217" spans="1:30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</row>
    <row r="218" spans="1:30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</row>
    <row r="219" spans="1:30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</row>
    <row r="220" spans="1:30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</row>
    <row r="221" spans="1:30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  <c r="AD221" s="69"/>
    </row>
    <row r="222" spans="1:30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</row>
    <row r="223" spans="1:30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</row>
    <row r="224" spans="1:30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</row>
    <row r="227" spans="1:30" s="40" customFormat="1" ht="15" hidden="1" customHeight="1" x14ac:dyDescent="0.25">
      <c r="A227" s="37" t="s">
        <v>51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</row>
    <row r="228" spans="1:30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</row>
    <row r="229" spans="1:30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</row>
    <row r="230" spans="1:30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</row>
    <row r="231" spans="1:30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</row>
    <row r="232" spans="1:30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</row>
    <row r="233" spans="1:30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</row>
    <row r="234" spans="1:30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</row>
    <row r="236" spans="1:30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</row>
    <row r="237" spans="1:30" s="40" customFormat="1" ht="15" customHeight="1" x14ac:dyDescent="0.25">
      <c r="A237" s="37" t="s">
        <v>52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</row>
    <row r="238" spans="1:30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</row>
    <row r="239" spans="1:30" s="40" customFormat="1" ht="18" customHeight="1" x14ac:dyDescent="0.2">
      <c r="A239" s="42" t="s">
        <v>37</v>
      </c>
      <c r="B239" s="38">
        <f>B229+B117</f>
        <v>5375085000</v>
      </c>
      <c r="C239" s="38">
        <f t="shared" si="55"/>
        <v>2486939720.9699998</v>
      </c>
      <c r="D239" s="38">
        <f t="shared" si="55"/>
        <v>-2888145279.0299997</v>
      </c>
      <c r="E239" s="38">
        <f t="shared" si="55"/>
        <v>762930543.4799999</v>
      </c>
      <c r="F239" s="38">
        <f t="shared" si="55"/>
        <v>677520685.14999998</v>
      </c>
      <c r="G239" s="38">
        <f t="shared" si="55"/>
        <v>492366279.66999996</v>
      </c>
      <c r="H239" s="38">
        <f t="shared" si="55"/>
        <v>0</v>
      </c>
      <c r="I239" s="38">
        <f t="shared" si="55"/>
        <v>717728407.41999996</v>
      </c>
      <c r="J239" s="38">
        <f t="shared" si="55"/>
        <v>654792085.63999999</v>
      </c>
      <c r="K239" s="38">
        <f t="shared" si="55"/>
        <v>485490931.74999994</v>
      </c>
      <c r="L239" s="38">
        <f t="shared" si="55"/>
        <v>0</v>
      </c>
      <c r="M239" s="38">
        <f t="shared" si="55"/>
        <v>1858011424.8100002</v>
      </c>
      <c r="N239" s="38">
        <f t="shared" si="55"/>
        <v>4877209.7700000005</v>
      </c>
      <c r="O239" s="38">
        <f t="shared" si="55"/>
        <v>31218634.120000001</v>
      </c>
      <c r="P239" s="38">
        <f t="shared" si="55"/>
        <v>9106292.1700000018</v>
      </c>
      <c r="Q239" s="38">
        <f t="shared" si="55"/>
        <v>7741153.9800000004</v>
      </c>
      <c r="R239" s="38">
        <f t="shared" si="55"/>
        <v>7840748.4199999999</v>
      </c>
      <c r="S239" s="38">
        <f t="shared" si="55"/>
        <v>7146697.1100000003</v>
      </c>
      <c r="T239" s="38">
        <f t="shared" si="55"/>
        <v>6875347.9199999999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1932817508.3000002</v>
      </c>
      <c r="AA239" s="38">
        <f>B239-Z239</f>
        <v>3442267491.6999998</v>
      </c>
      <c r="AB239" s="43">
        <f>Z239/B239</f>
        <v>0.35958826852040482</v>
      </c>
      <c r="AC239" s="39"/>
      <c r="AD239" s="69"/>
    </row>
    <row r="240" spans="1:30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</row>
    <row r="242" spans="1:33" s="40" customFormat="1" ht="18" customHeight="1" x14ac:dyDescent="0.25">
      <c r="A242" s="44" t="s">
        <v>40</v>
      </c>
      <c r="B242" s="45">
        <f>SUM(B238:B241)</f>
        <v>5375085000</v>
      </c>
      <c r="C242" s="45">
        <f t="shared" ref="C242:Y242" si="56">SUM(C238:C241)</f>
        <v>2486939720.9699998</v>
      </c>
      <c r="D242" s="45">
        <f t="shared" si="56"/>
        <v>-2888145279.0299997</v>
      </c>
      <c r="E242" s="45">
        <f t="shared" si="56"/>
        <v>762930543.4799999</v>
      </c>
      <c r="F242" s="45">
        <f t="shared" si="56"/>
        <v>677520685.14999998</v>
      </c>
      <c r="G242" s="45">
        <f t="shared" si="56"/>
        <v>492366279.66999996</v>
      </c>
      <c r="H242" s="45">
        <f t="shared" si="56"/>
        <v>0</v>
      </c>
      <c r="I242" s="45">
        <f t="shared" si="56"/>
        <v>717728407.41999996</v>
      </c>
      <c r="J242" s="45">
        <f t="shared" si="56"/>
        <v>654792085.63999999</v>
      </c>
      <c r="K242" s="45">
        <f t="shared" si="56"/>
        <v>485490931.74999994</v>
      </c>
      <c r="L242" s="45">
        <f t="shared" si="56"/>
        <v>0</v>
      </c>
      <c r="M242" s="45">
        <f t="shared" si="56"/>
        <v>1858011424.8100002</v>
      </c>
      <c r="N242" s="45">
        <f t="shared" si="56"/>
        <v>4877209.7700000005</v>
      </c>
      <c r="O242" s="45">
        <f t="shared" si="56"/>
        <v>31218634.120000001</v>
      </c>
      <c r="P242" s="45">
        <f t="shared" si="56"/>
        <v>9106292.1700000018</v>
      </c>
      <c r="Q242" s="45">
        <f t="shared" si="56"/>
        <v>7741153.9800000004</v>
      </c>
      <c r="R242" s="45">
        <f t="shared" si="56"/>
        <v>7840748.4199999999</v>
      </c>
      <c r="S242" s="45">
        <f t="shared" si="56"/>
        <v>7146697.1100000003</v>
      </c>
      <c r="T242" s="45">
        <f t="shared" si="56"/>
        <v>6875347.9199999999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1932817508.3000002</v>
      </c>
      <c r="AA242" s="45">
        <f>SUM(AA238:AA241)</f>
        <v>3442267491.6999998</v>
      </c>
      <c r="AB242" s="46">
        <f>Z242/B242</f>
        <v>0.35958826852040482</v>
      </c>
      <c r="AC242" s="39"/>
      <c r="AD242" s="69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</row>
    <row r="244" spans="1:33" s="40" customFormat="1" ht="18" customHeight="1" x14ac:dyDescent="0.25">
      <c r="A244" s="44" t="s">
        <v>42</v>
      </c>
      <c r="B244" s="45">
        <f>B243+B242</f>
        <v>5375085000</v>
      </c>
      <c r="C244" s="45">
        <f t="shared" ref="C244:Y244" si="57">C243+C242</f>
        <v>2486939720.9699998</v>
      </c>
      <c r="D244" s="45">
        <f t="shared" si="57"/>
        <v>-2888145279.0299997</v>
      </c>
      <c r="E244" s="45">
        <f t="shared" si="57"/>
        <v>762930543.4799999</v>
      </c>
      <c r="F244" s="45">
        <f t="shared" si="57"/>
        <v>677520685.14999998</v>
      </c>
      <c r="G244" s="45">
        <f t="shared" si="57"/>
        <v>492366279.66999996</v>
      </c>
      <c r="H244" s="45">
        <f t="shared" si="57"/>
        <v>0</v>
      </c>
      <c r="I244" s="45">
        <f t="shared" si="57"/>
        <v>717728407.41999996</v>
      </c>
      <c r="J244" s="45">
        <f t="shared" si="57"/>
        <v>654792085.63999999</v>
      </c>
      <c r="K244" s="45">
        <f t="shared" si="57"/>
        <v>485490931.74999994</v>
      </c>
      <c r="L244" s="45">
        <f t="shared" si="57"/>
        <v>0</v>
      </c>
      <c r="M244" s="45">
        <f>M243+M242</f>
        <v>1858011424.8100002</v>
      </c>
      <c r="N244" s="45">
        <f t="shared" si="57"/>
        <v>4877209.7700000005</v>
      </c>
      <c r="O244" s="45">
        <f t="shared" si="57"/>
        <v>31218634.120000001</v>
      </c>
      <c r="P244" s="45">
        <f t="shared" si="57"/>
        <v>9106292.1700000018</v>
      </c>
      <c r="Q244" s="45">
        <f t="shared" si="57"/>
        <v>7741153.9800000004</v>
      </c>
      <c r="R244" s="45">
        <f t="shared" si="57"/>
        <v>7840748.4199999999</v>
      </c>
      <c r="S244" s="45">
        <f t="shared" si="57"/>
        <v>7146697.1100000003</v>
      </c>
      <c r="T244" s="45">
        <f t="shared" si="57"/>
        <v>6875347.9199999999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1932817508.3000002</v>
      </c>
      <c r="AA244" s="45">
        <f>AA243+AA242</f>
        <v>3442267491.6999998</v>
      </c>
      <c r="AB244" s="46">
        <f>Z244/B244</f>
        <v>0.35958826852040482</v>
      </c>
      <c r="AC244" s="48"/>
      <c r="AD244" s="70">
        <f>'[2]sum-co'!Q116+'[2]CMFothers-CURRENT'!ER101</f>
        <v>1932817508.3</v>
      </c>
      <c r="AG244" s="4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1932817508.3</v>
      </c>
      <c r="AA246" s="38"/>
      <c r="AB246" s="38"/>
      <c r="AC246" s="39"/>
      <c r="AD246" s="6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</row>
    <row r="249" spans="1:33" ht="15" hidden="1" customHeight="1" x14ac:dyDescent="0.2">
      <c r="B249" s="3">
        <f>[1]consoCURRENT!E5401</f>
        <v>5375085000</v>
      </c>
      <c r="Z249" s="53">
        <f>[1]consoCURRENT!AC5401</f>
        <v>1932817508.3</v>
      </c>
      <c r="AA249" s="53">
        <f>[1]consoCURRENT!AD5401</f>
        <v>3442267491.6999998</v>
      </c>
      <c r="AF249" s="53"/>
    </row>
    <row r="250" spans="1:33" ht="15" hidden="1" customHeight="1" x14ac:dyDescent="0.2">
      <c r="Z250" s="53">
        <f>'[2]sum-co'!Q116+'[2]CMFothers-CURRENT'!ER2519</f>
        <v>1932817508.3</v>
      </c>
    </row>
    <row r="251" spans="1:33" ht="15" hidden="1" customHeight="1" x14ac:dyDescent="0.2">
      <c r="Z251" s="53">
        <f>[1]consoCURRENT!AC5401</f>
        <v>1932817508.3</v>
      </c>
    </row>
    <row r="252" spans="1:33" ht="15" hidden="1" customHeight="1" x14ac:dyDescent="0.2">
      <c r="Z252" s="53">
        <f>Z244-Z122</f>
        <v>0</v>
      </c>
    </row>
    <row r="253" spans="1:33" ht="15" customHeight="1" x14ac:dyDescent="0.2">
      <c r="AD253" s="72"/>
    </row>
    <row r="254" spans="1:33" ht="15" customHeight="1" x14ac:dyDescent="0.2">
      <c r="AD254" s="73"/>
    </row>
    <row r="255" spans="1:33" ht="15" customHeight="1" x14ac:dyDescent="0.25">
      <c r="A255" s="54" t="s">
        <v>53</v>
      </c>
      <c r="B255" s="55" t="s">
        <v>54</v>
      </c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 t="s">
        <v>55</v>
      </c>
      <c r="AB255" s="58"/>
      <c r="AD255" s="73"/>
    </row>
    <row r="256" spans="1:33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9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9" ht="15" customHeight="1" x14ac:dyDescent="0.25">
      <c r="A258" s="54" t="s">
        <v>56</v>
      </c>
      <c r="B258" s="63" t="s">
        <v>57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58</v>
      </c>
      <c r="AB258" s="64"/>
    </row>
    <row r="259" spans="1:29" ht="15" customHeight="1" x14ac:dyDescent="0.2">
      <c r="A259" s="59" t="s">
        <v>59</v>
      </c>
      <c r="B259" s="65" t="s">
        <v>60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61</v>
      </c>
      <c r="AB259" s="66"/>
      <c r="AC259" s="66"/>
    </row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" right="0" top="0.02" bottom="0.02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2018-08-14T05:43:37Z</dcterms:created>
  <dcterms:modified xsi:type="dcterms:W3CDTF">2018-08-14T05:44:24Z</dcterms:modified>
</cp:coreProperties>
</file>