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11. NOVEMBER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'sum-conso'!$A$1:$AC$2719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6" i="1" l="1"/>
  <c r="D2707" i="1"/>
  <c r="C2707" i="1"/>
  <c r="B2707" i="1"/>
  <c r="Z2695" i="1"/>
  <c r="D2693" i="1"/>
  <c r="B2690" i="1"/>
  <c r="B2693" i="1" s="1"/>
  <c r="Z2680" i="1"/>
  <c r="B2680" i="1"/>
  <c r="AA2677" i="1"/>
  <c r="Z2676" i="1"/>
  <c r="AA2676" i="1" s="1"/>
  <c r="AA2675" i="1"/>
  <c r="AA2674" i="1"/>
  <c r="C2674" i="1"/>
  <c r="B2674" i="1"/>
  <c r="AA2673" i="1"/>
  <c r="C2673" i="1"/>
  <c r="B2673" i="1"/>
  <c r="D2672" i="1"/>
  <c r="AA2672" i="1" s="1"/>
  <c r="C2672" i="1"/>
  <c r="B2672" i="1"/>
  <c r="AA2671" i="1"/>
  <c r="C2671" i="1"/>
  <c r="B2671" i="1"/>
  <c r="D2670" i="1"/>
  <c r="D268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W2633" i="1"/>
  <c r="V2633" i="1"/>
  <c r="S2633" i="1"/>
  <c r="R2633" i="1"/>
  <c r="O2633" i="1"/>
  <c r="N2633" i="1"/>
  <c r="K2633" i="1"/>
  <c r="J2633" i="1"/>
  <c r="G2633" i="1"/>
  <c r="F2633" i="1"/>
  <c r="C2633" i="1"/>
  <c r="B2633" i="1"/>
  <c r="Z2632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R2631" i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E2631" i="1"/>
  <c r="E2633" i="1" s="1"/>
  <c r="D2631" i="1"/>
  <c r="D2633" i="1" s="1"/>
  <c r="C2631" i="1"/>
  <c r="B2631" i="1"/>
  <c r="AB2630" i="1"/>
  <c r="AA2630" i="1"/>
  <c r="Z2630" i="1"/>
  <c r="AA2629" i="1"/>
  <c r="Z2629" i="1"/>
  <c r="AB2629" i="1" s="1"/>
  <c r="Z2628" i="1"/>
  <c r="AB2628" i="1" s="1"/>
  <c r="AB2627" i="1"/>
  <c r="Z2627" i="1"/>
  <c r="AA2627" i="1" s="1"/>
  <c r="X2623" i="1"/>
  <c r="W2623" i="1"/>
  <c r="T2623" i="1"/>
  <c r="S2623" i="1"/>
  <c r="P2623" i="1"/>
  <c r="O2623" i="1"/>
  <c r="L2623" i="1"/>
  <c r="K2623" i="1"/>
  <c r="H2623" i="1"/>
  <c r="G2623" i="1"/>
  <c r="D2623" i="1"/>
  <c r="C2623" i="1"/>
  <c r="Z2622" i="1"/>
  <c r="AA2622" i="1" s="1"/>
  <c r="Y2621" i="1"/>
  <c r="Y2623" i="1" s="1"/>
  <c r="X2621" i="1"/>
  <c r="W2621" i="1"/>
  <c r="V2621" i="1"/>
  <c r="V2623" i="1" s="1"/>
  <c r="U2621" i="1"/>
  <c r="U2623" i="1" s="1"/>
  <c r="T2621" i="1"/>
  <c r="S2621" i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K2621" i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C2621" i="1"/>
  <c r="B2621" i="1"/>
  <c r="B2623" i="1" s="1"/>
  <c r="AB2620" i="1"/>
  <c r="Z2620" i="1"/>
  <c r="AA2620" i="1" s="1"/>
  <c r="AB2619" i="1"/>
  <c r="AA2619" i="1"/>
  <c r="Z2619" i="1"/>
  <c r="Z2618" i="1"/>
  <c r="AA2618" i="1" s="1"/>
  <c r="Z2617" i="1"/>
  <c r="Z2621" i="1" s="1"/>
  <c r="AB2621" i="1" s="1"/>
  <c r="Y2613" i="1"/>
  <c r="X2613" i="1"/>
  <c r="U2613" i="1"/>
  <c r="T2613" i="1"/>
  <c r="Q2613" i="1"/>
  <c r="P2613" i="1"/>
  <c r="M2613" i="1"/>
  <c r="L2613" i="1"/>
  <c r="I2613" i="1"/>
  <c r="H2613" i="1"/>
  <c r="E2613" i="1"/>
  <c r="D2613" i="1"/>
  <c r="AB2612" i="1"/>
  <c r="AA2612" i="1"/>
  <c r="Z2612" i="1"/>
  <c r="Y2611" i="1"/>
  <c r="X2611" i="1"/>
  <c r="W2611" i="1"/>
  <c r="W2613" i="1" s="1"/>
  <c r="V2611" i="1"/>
  <c r="V2613" i="1" s="1"/>
  <c r="U2611" i="1"/>
  <c r="T2611" i="1"/>
  <c r="S2611" i="1"/>
  <c r="S2613" i="1" s="1"/>
  <c r="R2611" i="1"/>
  <c r="R2613" i="1" s="1"/>
  <c r="Q2611" i="1"/>
  <c r="P2611" i="1"/>
  <c r="O2611" i="1"/>
  <c r="O2613" i="1" s="1"/>
  <c r="N2611" i="1"/>
  <c r="N2613" i="1" s="1"/>
  <c r="M2611" i="1"/>
  <c r="L2611" i="1"/>
  <c r="K2611" i="1"/>
  <c r="K2613" i="1" s="1"/>
  <c r="J2611" i="1"/>
  <c r="J2613" i="1" s="1"/>
  <c r="I2611" i="1"/>
  <c r="H2611" i="1"/>
  <c r="G2611" i="1"/>
  <c r="G2613" i="1" s="1"/>
  <c r="F2611" i="1"/>
  <c r="F2613" i="1" s="1"/>
  <c r="E2611" i="1"/>
  <c r="D2611" i="1"/>
  <c r="C2611" i="1"/>
  <c r="C2613" i="1" s="1"/>
  <c r="B2611" i="1"/>
  <c r="B2613" i="1" s="1"/>
  <c r="Z2610" i="1"/>
  <c r="AB2610" i="1" s="1"/>
  <c r="AB2609" i="1"/>
  <c r="Z2609" i="1"/>
  <c r="AA2609" i="1" s="1"/>
  <c r="AB2608" i="1"/>
  <c r="AA2608" i="1"/>
  <c r="Z2608" i="1"/>
  <c r="Z2607" i="1"/>
  <c r="AA2607" i="1" s="1"/>
  <c r="Y2603" i="1"/>
  <c r="V2603" i="1"/>
  <c r="U2603" i="1"/>
  <c r="R2603" i="1"/>
  <c r="Q2603" i="1"/>
  <c r="N2603" i="1"/>
  <c r="M2603" i="1"/>
  <c r="J2603" i="1"/>
  <c r="I2603" i="1"/>
  <c r="F2603" i="1"/>
  <c r="E2603" i="1"/>
  <c r="B2603" i="1"/>
  <c r="AB2602" i="1"/>
  <c r="Z2602" i="1"/>
  <c r="AA2602" i="1" s="1"/>
  <c r="Y2601" i="1"/>
  <c r="X2601" i="1"/>
  <c r="X2603" i="1" s="1"/>
  <c r="W2601" i="1"/>
  <c r="W2603" i="1" s="1"/>
  <c r="V2601" i="1"/>
  <c r="U2601" i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I2601" i="1"/>
  <c r="H2601" i="1"/>
  <c r="H2603" i="1" s="1"/>
  <c r="G2601" i="1"/>
  <c r="G2603" i="1" s="1"/>
  <c r="F2601" i="1"/>
  <c r="E2601" i="1"/>
  <c r="D2601" i="1"/>
  <c r="D2603" i="1" s="1"/>
  <c r="C2601" i="1"/>
  <c r="C2603" i="1" s="1"/>
  <c r="B2601" i="1"/>
  <c r="Z2600" i="1"/>
  <c r="AA2600" i="1" s="1"/>
  <c r="Z2599" i="1"/>
  <c r="AB2599" i="1" s="1"/>
  <c r="AB2598" i="1"/>
  <c r="Z2598" i="1"/>
  <c r="AA2598" i="1" s="1"/>
  <c r="AB2597" i="1"/>
  <c r="AA2597" i="1"/>
  <c r="Z2597" i="1"/>
  <c r="Z2601" i="1" s="1"/>
  <c r="W2593" i="1"/>
  <c r="V2593" i="1"/>
  <c r="S2593" i="1"/>
  <c r="R2593" i="1"/>
  <c r="O2593" i="1"/>
  <c r="N2593" i="1"/>
  <c r="K2593" i="1"/>
  <c r="J2593" i="1"/>
  <c r="G2593" i="1"/>
  <c r="F2593" i="1"/>
  <c r="C2593" i="1"/>
  <c r="B2593" i="1"/>
  <c r="Z2592" i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R2591" i="1"/>
  <c r="Q2591" i="1"/>
  <c r="Q2593" i="1" s="1"/>
  <c r="P2591" i="1"/>
  <c r="P2593" i="1" s="1"/>
  <c r="O2591" i="1"/>
  <c r="N2591" i="1"/>
  <c r="M2591" i="1"/>
  <c r="M2593" i="1" s="1"/>
  <c r="L2591" i="1"/>
  <c r="L2593" i="1" s="1"/>
  <c r="K2591" i="1"/>
  <c r="J2591" i="1"/>
  <c r="I2591" i="1"/>
  <c r="I2593" i="1" s="1"/>
  <c r="H2591" i="1"/>
  <c r="H2593" i="1" s="1"/>
  <c r="G2591" i="1"/>
  <c r="F2591" i="1"/>
  <c r="E2591" i="1"/>
  <c r="E2593" i="1" s="1"/>
  <c r="D2591" i="1"/>
  <c r="D2593" i="1" s="1"/>
  <c r="C2591" i="1"/>
  <c r="B2591" i="1"/>
  <c r="AB2590" i="1"/>
  <c r="AA2590" i="1"/>
  <c r="Z2590" i="1"/>
  <c r="Z2589" i="1"/>
  <c r="AA2589" i="1" s="1"/>
  <c r="Z2588" i="1"/>
  <c r="AB2588" i="1" s="1"/>
  <c r="AB2587" i="1"/>
  <c r="AA2587" i="1"/>
  <c r="Z2587" i="1"/>
  <c r="Z2591" i="1" s="1"/>
  <c r="AB2591" i="1" s="1"/>
  <c r="X2583" i="1"/>
  <c r="W2583" i="1"/>
  <c r="T2583" i="1"/>
  <c r="S2583" i="1"/>
  <c r="P2583" i="1"/>
  <c r="O2583" i="1"/>
  <c r="L2583" i="1"/>
  <c r="K2583" i="1"/>
  <c r="H2583" i="1"/>
  <c r="G2583" i="1"/>
  <c r="D2583" i="1"/>
  <c r="C2583" i="1"/>
  <c r="Z2582" i="1"/>
  <c r="AA2582" i="1" s="1"/>
  <c r="Y2581" i="1"/>
  <c r="Y2583" i="1" s="1"/>
  <c r="X2581" i="1"/>
  <c r="W2581" i="1"/>
  <c r="V2581" i="1"/>
  <c r="V2583" i="1" s="1"/>
  <c r="U2581" i="1"/>
  <c r="U2583" i="1" s="1"/>
  <c r="T2581" i="1"/>
  <c r="S2581" i="1"/>
  <c r="R2581" i="1"/>
  <c r="R2583" i="1" s="1"/>
  <c r="Q2581" i="1"/>
  <c r="Q2583" i="1" s="1"/>
  <c r="P2581" i="1"/>
  <c r="O2581" i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G2581" i="1"/>
  <c r="F2581" i="1"/>
  <c r="F2583" i="1" s="1"/>
  <c r="E2581" i="1"/>
  <c r="E2583" i="1" s="1"/>
  <c r="D2581" i="1"/>
  <c r="C2581" i="1"/>
  <c r="B2581" i="1"/>
  <c r="B2583" i="1" s="1"/>
  <c r="AB2580" i="1"/>
  <c r="Z2580" i="1"/>
  <c r="AA2580" i="1" s="1"/>
  <c r="AB2579" i="1"/>
  <c r="AA2579" i="1"/>
  <c r="Z2579" i="1"/>
  <c r="Z2578" i="1"/>
  <c r="AA2578" i="1" s="1"/>
  <c r="Z2577" i="1"/>
  <c r="Z2581" i="1" s="1"/>
  <c r="AB2581" i="1" s="1"/>
  <c r="Y2573" i="1"/>
  <c r="X2573" i="1"/>
  <c r="U2573" i="1"/>
  <c r="T2573" i="1"/>
  <c r="Q2573" i="1"/>
  <c r="P2573" i="1"/>
  <c r="M2573" i="1"/>
  <c r="L2573" i="1"/>
  <c r="I2573" i="1"/>
  <c r="H2573" i="1"/>
  <c r="E2573" i="1"/>
  <c r="D2573" i="1"/>
  <c r="AB2572" i="1"/>
  <c r="AA2572" i="1"/>
  <c r="Z2572" i="1"/>
  <c r="Y2571" i="1"/>
  <c r="X2571" i="1"/>
  <c r="W2571" i="1"/>
  <c r="W2573" i="1" s="1"/>
  <c r="V2571" i="1"/>
  <c r="V2573" i="1" s="1"/>
  <c r="U2571" i="1"/>
  <c r="T2571" i="1"/>
  <c r="S2571" i="1"/>
  <c r="S2573" i="1" s="1"/>
  <c r="R2571" i="1"/>
  <c r="R2573" i="1" s="1"/>
  <c r="Q2571" i="1"/>
  <c r="P2571" i="1"/>
  <c r="O2571" i="1"/>
  <c r="O2573" i="1" s="1"/>
  <c r="N2571" i="1"/>
  <c r="N2573" i="1" s="1"/>
  <c r="M2571" i="1"/>
  <c r="L2571" i="1"/>
  <c r="K2571" i="1"/>
  <c r="K2573" i="1" s="1"/>
  <c r="J2571" i="1"/>
  <c r="J2573" i="1" s="1"/>
  <c r="I2571" i="1"/>
  <c r="H2571" i="1"/>
  <c r="G2571" i="1"/>
  <c r="G2573" i="1" s="1"/>
  <c r="F2571" i="1"/>
  <c r="F2573" i="1" s="1"/>
  <c r="E2571" i="1"/>
  <c r="D2571" i="1"/>
  <c r="C2571" i="1"/>
  <c r="C2573" i="1" s="1"/>
  <c r="B2571" i="1"/>
  <c r="B2573" i="1" s="1"/>
  <c r="Z2570" i="1"/>
  <c r="AB2570" i="1" s="1"/>
  <c r="AB2569" i="1"/>
  <c r="Z2569" i="1"/>
  <c r="AA2569" i="1" s="1"/>
  <c r="AB2568" i="1"/>
  <c r="AA2568" i="1"/>
  <c r="Z2568" i="1"/>
  <c r="Z2567" i="1"/>
  <c r="AA2567" i="1" s="1"/>
  <c r="Y2563" i="1"/>
  <c r="V2563" i="1"/>
  <c r="U2563" i="1"/>
  <c r="R2563" i="1"/>
  <c r="Q2563" i="1"/>
  <c r="N2563" i="1"/>
  <c r="M2563" i="1"/>
  <c r="J2563" i="1"/>
  <c r="I2563" i="1"/>
  <c r="F2563" i="1"/>
  <c r="E2563" i="1"/>
  <c r="B2563" i="1"/>
  <c r="AB2562" i="1"/>
  <c r="Z2562" i="1"/>
  <c r="AA2562" i="1" s="1"/>
  <c r="Y2561" i="1"/>
  <c r="X2561" i="1"/>
  <c r="X2563" i="1" s="1"/>
  <c r="W2561" i="1"/>
  <c r="W2563" i="1" s="1"/>
  <c r="V2561" i="1"/>
  <c r="U2561" i="1"/>
  <c r="T2561" i="1"/>
  <c r="T2563" i="1" s="1"/>
  <c r="S2561" i="1"/>
  <c r="S2563" i="1" s="1"/>
  <c r="R2561" i="1"/>
  <c r="Q2561" i="1"/>
  <c r="P2561" i="1"/>
  <c r="P2563" i="1" s="1"/>
  <c r="O2561" i="1"/>
  <c r="O2563" i="1" s="1"/>
  <c r="N2561" i="1"/>
  <c r="M2561" i="1"/>
  <c r="L2561" i="1"/>
  <c r="L2563" i="1" s="1"/>
  <c r="K2561" i="1"/>
  <c r="K2563" i="1" s="1"/>
  <c r="J2561" i="1"/>
  <c r="I2561" i="1"/>
  <c r="H2561" i="1"/>
  <c r="H2563" i="1" s="1"/>
  <c r="G2561" i="1"/>
  <c r="G2563" i="1" s="1"/>
  <c r="F2561" i="1"/>
  <c r="E2561" i="1"/>
  <c r="D2561" i="1"/>
  <c r="D2563" i="1" s="1"/>
  <c r="C2561" i="1"/>
  <c r="C2563" i="1" s="1"/>
  <c r="B2561" i="1"/>
  <c r="Z2560" i="1"/>
  <c r="AA2560" i="1" s="1"/>
  <c r="Z2559" i="1"/>
  <c r="AB2559" i="1" s="1"/>
  <c r="AB2558" i="1"/>
  <c r="Z2558" i="1"/>
  <c r="AA2558" i="1" s="1"/>
  <c r="AB2557" i="1"/>
  <c r="AA2557" i="1"/>
  <c r="Z2557" i="1"/>
  <c r="Z2561" i="1" s="1"/>
  <c r="W2553" i="1"/>
  <c r="V2553" i="1"/>
  <c r="S2553" i="1"/>
  <c r="R2553" i="1"/>
  <c r="O2553" i="1"/>
  <c r="N2553" i="1"/>
  <c r="K2553" i="1"/>
  <c r="J2553" i="1"/>
  <c r="G2553" i="1"/>
  <c r="F2553" i="1"/>
  <c r="C2553" i="1"/>
  <c r="B2553" i="1"/>
  <c r="Z2552" i="1"/>
  <c r="Y2551" i="1"/>
  <c r="Y2553" i="1" s="1"/>
  <c r="X2551" i="1"/>
  <c r="X2553" i="1" s="1"/>
  <c r="W2551" i="1"/>
  <c r="V2551" i="1"/>
  <c r="U2551" i="1"/>
  <c r="U2553" i="1" s="1"/>
  <c r="T2551" i="1"/>
  <c r="T2553" i="1" s="1"/>
  <c r="S2551" i="1"/>
  <c r="R2551" i="1"/>
  <c r="Q2551" i="1"/>
  <c r="Q2553" i="1" s="1"/>
  <c r="P2551" i="1"/>
  <c r="P2553" i="1" s="1"/>
  <c r="O2551" i="1"/>
  <c r="N2551" i="1"/>
  <c r="M2551" i="1"/>
  <c r="M2553" i="1" s="1"/>
  <c r="L2551" i="1"/>
  <c r="L2553" i="1" s="1"/>
  <c r="K2551" i="1"/>
  <c r="J2551" i="1"/>
  <c r="I2551" i="1"/>
  <c r="I2553" i="1" s="1"/>
  <c r="H2551" i="1"/>
  <c r="H2553" i="1" s="1"/>
  <c r="G2551" i="1"/>
  <c r="F2551" i="1"/>
  <c r="E2551" i="1"/>
  <c r="E2553" i="1" s="1"/>
  <c r="D2551" i="1"/>
  <c r="D2553" i="1" s="1"/>
  <c r="C2551" i="1"/>
  <c r="B2551" i="1"/>
  <c r="AB2550" i="1"/>
  <c r="AA2550" i="1"/>
  <c r="Z2550" i="1"/>
  <c r="Z2549" i="1"/>
  <c r="AB2549" i="1" s="1"/>
  <c r="Z2548" i="1"/>
  <c r="AB2547" i="1"/>
  <c r="Z2547" i="1"/>
  <c r="AA2547" i="1" s="1"/>
  <c r="X2543" i="1"/>
  <c r="W2543" i="1"/>
  <c r="T2543" i="1"/>
  <c r="S2543" i="1"/>
  <c r="P2543" i="1"/>
  <c r="O2543" i="1"/>
  <c r="L2543" i="1"/>
  <c r="K2543" i="1"/>
  <c r="H2543" i="1"/>
  <c r="G2543" i="1"/>
  <c r="D2543" i="1"/>
  <c r="C2543" i="1"/>
  <c r="AA2542" i="1"/>
  <c r="Z2542" i="1"/>
  <c r="Y2541" i="1"/>
  <c r="Y2543" i="1" s="1"/>
  <c r="X2541" i="1"/>
  <c r="W2541" i="1"/>
  <c r="V2541" i="1"/>
  <c r="V2543" i="1" s="1"/>
  <c r="U2541" i="1"/>
  <c r="U2543" i="1" s="1"/>
  <c r="T2541" i="1"/>
  <c r="S2541" i="1"/>
  <c r="R2541" i="1"/>
  <c r="R2543" i="1" s="1"/>
  <c r="Q2541" i="1"/>
  <c r="Q2543" i="1" s="1"/>
  <c r="P2541" i="1"/>
  <c r="O2541" i="1"/>
  <c r="N2541" i="1"/>
  <c r="N2543" i="1" s="1"/>
  <c r="M2541" i="1"/>
  <c r="M2543" i="1" s="1"/>
  <c r="L2541" i="1"/>
  <c r="K2541" i="1"/>
  <c r="J2541" i="1"/>
  <c r="J2543" i="1" s="1"/>
  <c r="I2541" i="1"/>
  <c r="I2543" i="1" s="1"/>
  <c r="H2541" i="1"/>
  <c r="G2541" i="1"/>
  <c r="F2541" i="1"/>
  <c r="F2543" i="1" s="1"/>
  <c r="E2541" i="1"/>
  <c r="E2543" i="1" s="1"/>
  <c r="D2541" i="1"/>
  <c r="C2541" i="1"/>
  <c r="B2541" i="1"/>
  <c r="B2543" i="1" s="1"/>
  <c r="AB2540" i="1"/>
  <c r="Z2540" i="1"/>
  <c r="AA2540" i="1" s="1"/>
  <c r="AB2539" i="1"/>
  <c r="AA2539" i="1"/>
  <c r="Z2539" i="1"/>
  <c r="AA2538" i="1"/>
  <c r="Z2538" i="1"/>
  <c r="AB2538" i="1" s="1"/>
  <c r="Z2537" i="1"/>
  <c r="Y2533" i="1"/>
  <c r="X2533" i="1"/>
  <c r="U2533" i="1"/>
  <c r="T2533" i="1"/>
  <c r="Q2533" i="1"/>
  <c r="P2533" i="1"/>
  <c r="M2533" i="1"/>
  <c r="L2533" i="1"/>
  <c r="I2533" i="1"/>
  <c r="H2533" i="1"/>
  <c r="E2533" i="1"/>
  <c r="D2533" i="1"/>
  <c r="AB2532" i="1"/>
  <c r="AA2532" i="1"/>
  <c r="Z2532" i="1"/>
  <c r="Y2531" i="1"/>
  <c r="X2531" i="1"/>
  <c r="W2531" i="1"/>
  <c r="W2533" i="1" s="1"/>
  <c r="V2531" i="1"/>
  <c r="V2533" i="1" s="1"/>
  <c r="U2531" i="1"/>
  <c r="T2531" i="1"/>
  <c r="S2531" i="1"/>
  <c r="S2533" i="1" s="1"/>
  <c r="R2531" i="1"/>
  <c r="R2533" i="1" s="1"/>
  <c r="Q2531" i="1"/>
  <c r="P2531" i="1"/>
  <c r="O2531" i="1"/>
  <c r="O2533" i="1" s="1"/>
  <c r="N2531" i="1"/>
  <c r="N2533" i="1" s="1"/>
  <c r="M2531" i="1"/>
  <c r="L2531" i="1"/>
  <c r="K2531" i="1"/>
  <c r="K2533" i="1" s="1"/>
  <c r="J2531" i="1"/>
  <c r="J2533" i="1" s="1"/>
  <c r="I2531" i="1"/>
  <c r="H2531" i="1"/>
  <c r="G2531" i="1"/>
  <c r="G2533" i="1" s="1"/>
  <c r="F2531" i="1"/>
  <c r="F2533" i="1" s="1"/>
  <c r="E2531" i="1"/>
  <c r="D2531" i="1"/>
  <c r="C2531" i="1"/>
  <c r="C2533" i="1" s="1"/>
  <c r="B2531" i="1"/>
  <c r="B2533" i="1" s="1"/>
  <c r="Z2530" i="1"/>
  <c r="AB2529" i="1"/>
  <c r="Z2529" i="1"/>
  <c r="AA2529" i="1" s="1"/>
  <c r="AB2528" i="1"/>
  <c r="AA2528" i="1"/>
  <c r="Z2528" i="1"/>
  <c r="AA2527" i="1"/>
  <c r="Z2527" i="1"/>
  <c r="AB2527" i="1" s="1"/>
  <c r="Y2523" i="1"/>
  <c r="V2523" i="1"/>
  <c r="U2523" i="1"/>
  <c r="R2523" i="1"/>
  <c r="Q2523" i="1"/>
  <c r="N2523" i="1"/>
  <c r="M2523" i="1"/>
  <c r="J2523" i="1"/>
  <c r="I2523" i="1"/>
  <c r="F2523" i="1"/>
  <c r="E2523" i="1"/>
  <c r="B2523" i="1"/>
  <c r="AB2522" i="1"/>
  <c r="Z2522" i="1"/>
  <c r="AA2522" i="1" s="1"/>
  <c r="Y2521" i="1"/>
  <c r="X2521" i="1"/>
  <c r="X2523" i="1" s="1"/>
  <c r="W2521" i="1"/>
  <c r="W2523" i="1" s="1"/>
  <c r="V2521" i="1"/>
  <c r="U2521" i="1"/>
  <c r="T2521" i="1"/>
  <c r="T2523" i="1" s="1"/>
  <c r="S2521" i="1"/>
  <c r="S2523" i="1" s="1"/>
  <c r="R2521" i="1"/>
  <c r="Q2521" i="1"/>
  <c r="P2521" i="1"/>
  <c r="P2523" i="1" s="1"/>
  <c r="O2521" i="1"/>
  <c r="O2523" i="1" s="1"/>
  <c r="N2521" i="1"/>
  <c r="M2521" i="1"/>
  <c r="L2521" i="1"/>
  <c r="L2523" i="1" s="1"/>
  <c r="K2521" i="1"/>
  <c r="K2523" i="1" s="1"/>
  <c r="J2521" i="1"/>
  <c r="I2521" i="1"/>
  <c r="H2521" i="1"/>
  <c r="H2523" i="1" s="1"/>
  <c r="G2521" i="1"/>
  <c r="G2523" i="1" s="1"/>
  <c r="F2521" i="1"/>
  <c r="E2521" i="1"/>
  <c r="D2521" i="1"/>
  <c r="D2523" i="1" s="1"/>
  <c r="C2521" i="1"/>
  <c r="C2523" i="1" s="1"/>
  <c r="B2521" i="1"/>
  <c r="Z2520" i="1"/>
  <c r="AB2520" i="1" s="1"/>
  <c r="Z2519" i="1"/>
  <c r="AB2518" i="1"/>
  <c r="Z2518" i="1"/>
  <c r="AA2518" i="1" s="1"/>
  <c r="AB2517" i="1"/>
  <c r="AA2517" i="1"/>
  <c r="Z2517" i="1"/>
  <c r="W2513" i="1"/>
  <c r="O2513" i="1"/>
  <c r="G2513" i="1"/>
  <c r="Z2512" i="1"/>
  <c r="AA2512" i="1" s="1"/>
  <c r="W2511" i="1"/>
  <c r="V2511" i="1"/>
  <c r="V2513" i="1" s="1"/>
  <c r="S2511" i="1"/>
  <c r="S2513" i="1" s="1"/>
  <c r="R2511" i="1"/>
  <c r="R2513" i="1" s="1"/>
  <c r="O2511" i="1"/>
  <c r="N2511" i="1"/>
  <c r="N2513" i="1" s="1"/>
  <c r="K2511" i="1"/>
  <c r="K2513" i="1" s="1"/>
  <c r="J2511" i="1"/>
  <c r="J2513" i="1" s="1"/>
  <c r="G2511" i="1"/>
  <c r="F2511" i="1"/>
  <c r="F2513" i="1" s="1"/>
  <c r="C2511" i="1"/>
  <c r="C2513" i="1" s="1"/>
  <c r="B2511" i="1"/>
  <c r="B2513" i="1" s="1"/>
  <c r="AA2510" i="1"/>
  <c r="Z2510" i="1"/>
  <c r="Z2509" i="1"/>
  <c r="AA2509" i="1" s="1"/>
  <c r="Y2508" i="1"/>
  <c r="Y2511" i="1" s="1"/>
  <c r="Y2513" i="1" s="1"/>
  <c r="X2508" i="1"/>
  <c r="X2511" i="1" s="1"/>
  <c r="X2513" i="1" s="1"/>
  <c r="W2508" i="1"/>
  <c r="V2508" i="1"/>
  <c r="U2508" i="1"/>
  <c r="U2511" i="1" s="1"/>
  <c r="U2513" i="1" s="1"/>
  <c r="T2508" i="1"/>
  <c r="T2511" i="1" s="1"/>
  <c r="T2513" i="1" s="1"/>
  <c r="S2508" i="1"/>
  <c r="R2508" i="1"/>
  <c r="Q2508" i="1"/>
  <c r="Q2511" i="1" s="1"/>
  <c r="Q2513" i="1" s="1"/>
  <c r="P2508" i="1"/>
  <c r="P2511" i="1" s="1"/>
  <c r="P2513" i="1" s="1"/>
  <c r="O2508" i="1"/>
  <c r="N2508" i="1"/>
  <c r="M2508" i="1"/>
  <c r="M2511" i="1" s="1"/>
  <c r="M2513" i="1" s="1"/>
  <c r="L2508" i="1"/>
  <c r="L2511" i="1" s="1"/>
  <c r="L2513" i="1" s="1"/>
  <c r="K2508" i="1"/>
  <c r="J2508" i="1"/>
  <c r="I2508" i="1"/>
  <c r="I2511" i="1" s="1"/>
  <c r="I2513" i="1" s="1"/>
  <c r="H2508" i="1"/>
  <c r="H2511" i="1" s="1"/>
  <c r="H2513" i="1" s="1"/>
  <c r="G2508" i="1"/>
  <c r="F2508" i="1"/>
  <c r="E2508" i="1"/>
  <c r="E2511" i="1" s="1"/>
  <c r="E2513" i="1" s="1"/>
  <c r="D2508" i="1"/>
  <c r="D2511" i="1" s="1"/>
  <c r="D2513" i="1" s="1"/>
  <c r="C2508" i="1"/>
  <c r="B2508" i="1"/>
  <c r="AA2507" i="1"/>
  <c r="Z2507" i="1"/>
  <c r="AA2502" i="1"/>
  <c r="Z2502" i="1"/>
  <c r="X2501" i="1"/>
  <c r="X2503" i="1" s="1"/>
  <c r="W2501" i="1"/>
  <c r="W2503" i="1" s="1"/>
  <c r="T2501" i="1"/>
  <c r="T2503" i="1" s="1"/>
  <c r="S2501" i="1"/>
  <c r="S2503" i="1" s="1"/>
  <c r="P2501" i="1"/>
  <c r="P2503" i="1" s="1"/>
  <c r="O2501" i="1"/>
  <c r="O2503" i="1" s="1"/>
  <c r="L2501" i="1"/>
  <c r="L2503" i="1" s="1"/>
  <c r="K2501" i="1"/>
  <c r="K2503" i="1" s="1"/>
  <c r="H2501" i="1"/>
  <c r="H2503" i="1" s="1"/>
  <c r="G2501" i="1"/>
  <c r="G2503" i="1" s="1"/>
  <c r="D2501" i="1"/>
  <c r="D2503" i="1" s="1"/>
  <c r="C2501" i="1"/>
  <c r="C2503" i="1" s="1"/>
  <c r="Z2500" i="1"/>
  <c r="AA2500" i="1" s="1"/>
  <c r="AA2499" i="1"/>
  <c r="Z2499" i="1"/>
  <c r="Y2498" i="1"/>
  <c r="Y2501" i="1" s="1"/>
  <c r="Y2503" i="1" s="1"/>
  <c r="X2498" i="1"/>
  <c r="W2498" i="1"/>
  <c r="V2498" i="1"/>
  <c r="V2501" i="1" s="1"/>
  <c r="V2503" i="1" s="1"/>
  <c r="U2498" i="1"/>
  <c r="U2501" i="1" s="1"/>
  <c r="U2503" i="1" s="1"/>
  <c r="T2498" i="1"/>
  <c r="S2498" i="1"/>
  <c r="R2498" i="1"/>
  <c r="R2501" i="1" s="1"/>
  <c r="R2503" i="1" s="1"/>
  <c r="Q2498" i="1"/>
  <c r="Q2501" i="1" s="1"/>
  <c r="Q2503" i="1" s="1"/>
  <c r="P2498" i="1"/>
  <c r="O2498" i="1"/>
  <c r="N2498" i="1"/>
  <c r="Z2498" i="1" s="1"/>
  <c r="M2498" i="1"/>
  <c r="M2501" i="1" s="1"/>
  <c r="M2503" i="1" s="1"/>
  <c r="L2498" i="1"/>
  <c r="K2498" i="1"/>
  <c r="J2498" i="1"/>
  <c r="J2501" i="1" s="1"/>
  <c r="J2503" i="1" s="1"/>
  <c r="I2498" i="1"/>
  <c r="I2501" i="1" s="1"/>
  <c r="I2503" i="1" s="1"/>
  <c r="H2498" i="1"/>
  <c r="G2498" i="1"/>
  <c r="F2498" i="1"/>
  <c r="F2501" i="1" s="1"/>
  <c r="F2503" i="1" s="1"/>
  <c r="E2498" i="1"/>
  <c r="E2501" i="1" s="1"/>
  <c r="E2503" i="1" s="1"/>
  <c r="D2498" i="1"/>
  <c r="C2498" i="1"/>
  <c r="B2498" i="1"/>
  <c r="B2501" i="1" s="1"/>
  <c r="B2503" i="1" s="1"/>
  <c r="AA2497" i="1"/>
  <c r="Z2497" i="1"/>
  <c r="Z2492" i="1"/>
  <c r="AA2492" i="1" s="1"/>
  <c r="X2491" i="1"/>
  <c r="X2493" i="1" s="1"/>
  <c r="T2491" i="1"/>
  <c r="T2493" i="1" s="1"/>
  <c r="P2491" i="1"/>
  <c r="P2493" i="1" s="1"/>
  <c r="L2491" i="1"/>
  <c r="L2493" i="1" s="1"/>
  <c r="H2491" i="1"/>
  <c r="H2493" i="1" s="1"/>
  <c r="D2491" i="1"/>
  <c r="D2493" i="1" s="1"/>
  <c r="Y2490" i="1"/>
  <c r="Y2480" i="1" s="1"/>
  <c r="X2490" i="1"/>
  <c r="W2490" i="1"/>
  <c r="V2490" i="1"/>
  <c r="U2490" i="1"/>
  <c r="U2480" i="1" s="1"/>
  <c r="T2490" i="1"/>
  <c r="S2490" i="1"/>
  <c r="R2490" i="1"/>
  <c r="Q2490" i="1"/>
  <c r="Q2480" i="1" s="1"/>
  <c r="P2490" i="1"/>
  <c r="O2490" i="1"/>
  <c r="N2490" i="1"/>
  <c r="Z2490" i="1" s="1"/>
  <c r="AA2490" i="1" s="1"/>
  <c r="M2490" i="1"/>
  <c r="M2480" i="1" s="1"/>
  <c r="L2490" i="1"/>
  <c r="K2490" i="1"/>
  <c r="J2490" i="1"/>
  <c r="I2490" i="1"/>
  <c r="I2480" i="1" s="1"/>
  <c r="H2490" i="1"/>
  <c r="G2490" i="1"/>
  <c r="F2490" i="1"/>
  <c r="E2490" i="1"/>
  <c r="E2480" i="1" s="1"/>
  <c r="D2490" i="1"/>
  <c r="C2490" i="1"/>
  <c r="B2490" i="1"/>
  <c r="AA2489" i="1"/>
  <c r="Z2489" i="1"/>
  <c r="Y2488" i="1"/>
  <c r="X2488" i="1"/>
  <c r="W2488" i="1"/>
  <c r="W2491" i="1" s="1"/>
  <c r="W2493" i="1" s="1"/>
  <c r="V2488" i="1"/>
  <c r="V2491" i="1" s="1"/>
  <c r="V2493" i="1" s="1"/>
  <c r="U2488" i="1"/>
  <c r="T2488" i="1"/>
  <c r="S2488" i="1"/>
  <c r="S2491" i="1" s="1"/>
  <c r="S2493" i="1" s="1"/>
  <c r="R2488" i="1"/>
  <c r="R2491" i="1" s="1"/>
  <c r="R2493" i="1" s="1"/>
  <c r="Q2488" i="1"/>
  <c r="P2488" i="1"/>
  <c r="O2488" i="1"/>
  <c r="O2491" i="1" s="1"/>
  <c r="O2493" i="1" s="1"/>
  <c r="N2488" i="1"/>
  <c r="Z2488" i="1" s="1"/>
  <c r="M2488" i="1"/>
  <c r="L2488" i="1"/>
  <c r="K2488" i="1"/>
  <c r="K2491" i="1" s="1"/>
  <c r="K2493" i="1" s="1"/>
  <c r="J2488" i="1"/>
  <c r="J2491" i="1" s="1"/>
  <c r="J2493" i="1" s="1"/>
  <c r="I2488" i="1"/>
  <c r="H2488" i="1"/>
  <c r="G2488" i="1"/>
  <c r="G2491" i="1" s="1"/>
  <c r="G2493" i="1" s="1"/>
  <c r="F2488" i="1"/>
  <c r="F2491" i="1" s="1"/>
  <c r="F2493" i="1" s="1"/>
  <c r="E2488" i="1"/>
  <c r="D2488" i="1"/>
  <c r="C2488" i="1"/>
  <c r="C2491" i="1" s="1"/>
  <c r="C2493" i="1" s="1"/>
  <c r="B2488" i="1"/>
  <c r="B2491" i="1" s="1"/>
  <c r="B2493" i="1" s="1"/>
  <c r="Z2487" i="1"/>
  <c r="Z2491" i="1" s="1"/>
  <c r="Y2482" i="1"/>
  <c r="X2482" i="1"/>
  <c r="W2482" i="1"/>
  <c r="V2482" i="1"/>
  <c r="V2483" i="1" s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X2480" i="1"/>
  <c r="W2480" i="1"/>
  <c r="V2480" i="1"/>
  <c r="T2480" i="1"/>
  <c r="S2480" i="1"/>
  <c r="R2480" i="1"/>
  <c r="P2480" i="1"/>
  <c r="O2480" i="1"/>
  <c r="N2480" i="1"/>
  <c r="L2480" i="1"/>
  <c r="K2480" i="1"/>
  <c r="J2480" i="1"/>
  <c r="H2480" i="1"/>
  <c r="G2480" i="1"/>
  <c r="F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Z2479" i="1" s="1"/>
  <c r="L2479" i="1"/>
  <c r="K2479" i="1"/>
  <c r="J2479" i="1"/>
  <c r="I2479" i="1"/>
  <c r="H2479" i="1"/>
  <c r="G2479" i="1"/>
  <c r="F2479" i="1"/>
  <c r="E2479" i="1"/>
  <c r="D2479" i="1"/>
  <c r="AA2479" i="1" s="1"/>
  <c r="C2479" i="1"/>
  <c r="B2479" i="1"/>
  <c r="Y2478" i="1"/>
  <c r="X2478" i="1"/>
  <c r="X2481" i="1" s="1"/>
  <c r="X2483" i="1" s="1"/>
  <c r="W2478" i="1"/>
  <c r="V2478" i="1"/>
  <c r="U2478" i="1"/>
  <c r="T2478" i="1"/>
  <c r="T2481" i="1" s="1"/>
  <c r="T2483" i="1" s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V2481" i="1" s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69" i="1"/>
  <c r="Z2469" i="1"/>
  <c r="AA2469" i="1" s="1"/>
  <c r="AB2468" i="1"/>
  <c r="AA2468" i="1"/>
  <c r="Z2468" i="1"/>
  <c r="Z2467" i="1"/>
  <c r="AB2467" i="1" s="1"/>
  <c r="Y2463" i="1"/>
  <c r="V2463" i="1"/>
  <c r="U2463" i="1"/>
  <c r="R2463" i="1"/>
  <c r="Q2463" i="1"/>
  <c r="N2463" i="1"/>
  <c r="M2463" i="1"/>
  <c r="J2463" i="1"/>
  <c r="I2463" i="1"/>
  <c r="F2463" i="1"/>
  <c r="E2463" i="1"/>
  <c r="B2463" i="1"/>
  <c r="AB2462" i="1"/>
  <c r="Z2462" i="1"/>
  <c r="AA2462" i="1" s="1"/>
  <c r="Y2461" i="1"/>
  <c r="X2461" i="1"/>
  <c r="X2463" i="1" s="1"/>
  <c r="W2461" i="1"/>
  <c r="W2463" i="1" s="1"/>
  <c r="V2461" i="1"/>
  <c r="U2461" i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I2461" i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AA2460" i="1"/>
  <c r="Z2460" i="1"/>
  <c r="AB2460" i="1" s="1"/>
  <c r="Z2459" i="1"/>
  <c r="AB2458" i="1"/>
  <c r="Z2458" i="1"/>
  <c r="AA2458" i="1" s="1"/>
  <c r="AB2457" i="1"/>
  <c r="AA2457" i="1"/>
  <c r="Z2457" i="1"/>
  <c r="W2453" i="1"/>
  <c r="V2453" i="1"/>
  <c r="S2453" i="1"/>
  <c r="R2453" i="1"/>
  <c r="O2453" i="1"/>
  <c r="N2453" i="1"/>
  <c r="K2453" i="1"/>
  <c r="J2453" i="1"/>
  <c r="G2453" i="1"/>
  <c r="F2453" i="1"/>
  <c r="C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AA2450" i="1"/>
  <c r="Z2450" i="1"/>
  <c r="AA2449" i="1"/>
  <c r="Z2449" i="1"/>
  <c r="AB2449" i="1" s="1"/>
  <c r="Z2448" i="1"/>
  <c r="AB2447" i="1"/>
  <c r="Z2447" i="1"/>
  <c r="AA2447" i="1" s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AA2442" i="1"/>
  <c r="Z2442" i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Z2440" i="1"/>
  <c r="AA2440" i="1" s="1"/>
  <c r="AB2439" i="1"/>
  <c r="AA2439" i="1"/>
  <c r="Z2439" i="1"/>
  <c r="AA2438" i="1"/>
  <c r="Z2438" i="1"/>
  <c r="AB2438" i="1" s="1"/>
  <c r="Z2437" i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29" i="1"/>
  <c r="Z2429" i="1"/>
  <c r="AA2429" i="1" s="1"/>
  <c r="AB2428" i="1"/>
  <c r="AA2428" i="1"/>
  <c r="Z2428" i="1"/>
  <c r="Z2427" i="1"/>
  <c r="AB2427" i="1" s="1"/>
  <c r="Y2423" i="1"/>
  <c r="V2423" i="1"/>
  <c r="U2423" i="1"/>
  <c r="R2423" i="1"/>
  <c r="M2423" i="1"/>
  <c r="E2423" i="1"/>
  <c r="AB2422" i="1"/>
  <c r="Z2422" i="1"/>
  <c r="AA2422" i="1" s="1"/>
  <c r="Y2421" i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Q2423" i="1" s="1"/>
  <c r="P2421" i="1"/>
  <c r="P2423" i="1" s="1"/>
  <c r="O2421" i="1"/>
  <c r="O2423" i="1" s="1"/>
  <c r="N2421" i="1"/>
  <c r="N2423" i="1" s="1"/>
  <c r="M2421" i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D2421" i="1"/>
  <c r="D2423" i="1" s="1"/>
  <c r="C2421" i="1"/>
  <c r="C2423" i="1" s="1"/>
  <c r="B2421" i="1"/>
  <c r="B2423" i="1" s="1"/>
  <c r="Z2420" i="1"/>
  <c r="AB2420" i="1" s="1"/>
  <c r="AB2419" i="1"/>
  <c r="Z2419" i="1"/>
  <c r="AA2419" i="1" s="1"/>
  <c r="AB2418" i="1"/>
  <c r="AA2418" i="1"/>
  <c r="Z2418" i="1"/>
  <c r="AA2417" i="1"/>
  <c r="Z2417" i="1"/>
  <c r="AB2417" i="1" s="1"/>
  <c r="Y2413" i="1"/>
  <c r="V2413" i="1"/>
  <c r="U2413" i="1"/>
  <c r="R2413" i="1"/>
  <c r="Q2413" i="1"/>
  <c r="N2413" i="1"/>
  <c r="M2413" i="1"/>
  <c r="J2413" i="1"/>
  <c r="I2413" i="1"/>
  <c r="F2413" i="1"/>
  <c r="E2413" i="1"/>
  <c r="B2413" i="1"/>
  <c r="AB2412" i="1"/>
  <c r="Z2412" i="1"/>
  <c r="AA2412" i="1" s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AA2410" i="1"/>
  <c r="Z2410" i="1"/>
  <c r="AB2410" i="1" s="1"/>
  <c r="Z2409" i="1"/>
  <c r="AB2409" i="1" s="1"/>
  <c r="AB2408" i="1"/>
  <c r="Z2408" i="1"/>
  <c r="AA2408" i="1" s="1"/>
  <c r="AB2407" i="1"/>
  <c r="AA2407" i="1"/>
  <c r="Z2407" i="1"/>
  <c r="Z2411" i="1" s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Z2402" i="1"/>
  <c r="Z2403" i="1" s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AA2399" i="1"/>
  <c r="Z2399" i="1"/>
  <c r="AB2399" i="1" s="1"/>
  <c r="Z2398" i="1"/>
  <c r="AB2398" i="1" s="1"/>
  <c r="AB2397" i="1"/>
  <c r="AA2397" i="1"/>
  <c r="Z2397" i="1"/>
  <c r="Z2401" i="1" s="1"/>
  <c r="AB2401" i="1" s="1"/>
  <c r="AA2392" i="1"/>
  <c r="Z2392" i="1"/>
  <c r="Y2391" i="1"/>
  <c r="Y2393" i="1" s="1"/>
  <c r="V2391" i="1"/>
  <c r="V2393" i="1" s="1"/>
  <c r="U2391" i="1"/>
  <c r="U2393" i="1" s="1"/>
  <c r="R2391" i="1"/>
  <c r="R2393" i="1" s="1"/>
  <c r="Q2391" i="1"/>
  <c r="Q2393" i="1" s="1"/>
  <c r="N2391" i="1"/>
  <c r="N2393" i="1" s="1"/>
  <c r="M2391" i="1"/>
  <c r="M2393" i="1" s="1"/>
  <c r="J2391" i="1"/>
  <c r="J2393" i="1" s="1"/>
  <c r="I2391" i="1"/>
  <c r="I2393" i="1" s="1"/>
  <c r="F2391" i="1"/>
  <c r="F2393" i="1" s="1"/>
  <c r="E2391" i="1"/>
  <c r="E2393" i="1" s="1"/>
  <c r="B2391" i="1"/>
  <c r="B2393" i="1" s="1"/>
  <c r="AB2390" i="1"/>
  <c r="Z2390" i="1"/>
  <c r="AA2390" i="1" s="1"/>
  <c r="AB2389" i="1"/>
  <c r="AA2389" i="1"/>
  <c r="Z2389" i="1"/>
  <c r="Y2388" i="1"/>
  <c r="X2388" i="1"/>
  <c r="X2391" i="1" s="1"/>
  <c r="X2393" i="1" s="1"/>
  <c r="W2388" i="1"/>
  <c r="W2391" i="1" s="1"/>
  <c r="W2393" i="1" s="1"/>
  <c r="V2388" i="1"/>
  <c r="U2388" i="1"/>
  <c r="T2388" i="1"/>
  <c r="T2391" i="1" s="1"/>
  <c r="T2393" i="1" s="1"/>
  <c r="S2388" i="1"/>
  <c r="S2391" i="1" s="1"/>
  <c r="S2393" i="1" s="1"/>
  <c r="R2388" i="1"/>
  <c r="Q2388" i="1"/>
  <c r="P2388" i="1"/>
  <c r="P2391" i="1" s="1"/>
  <c r="P2393" i="1" s="1"/>
  <c r="O2388" i="1"/>
  <c r="O2391" i="1" s="1"/>
  <c r="O2393" i="1" s="1"/>
  <c r="N2388" i="1"/>
  <c r="Z2388" i="1" s="1"/>
  <c r="M2388" i="1"/>
  <c r="L2388" i="1"/>
  <c r="L2391" i="1" s="1"/>
  <c r="L2393" i="1" s="1"/>
  <c r="K2388" i="1"/>
  <c r="K2391" i="1" s="1"/>
  <c r="K2393" i="1" s="1"/>
  <c r="J2388" i="1"/>
  <c r="I2388" i="1"/>
  <c r="H2388" i="1"/>
  <c r="H2391" i="1" s="1"/>
  <c r="H2393" i="1" s="1"/>
  <c r="G2388" i="1"/>
  <c r="G2391" i="1" s="1"/>
  <c r="G2393" i="1" s="1"/>
  <c r="F2388" i="1"/>
  <c r="E2388" i="1"/>
  <c r="D2388" i="1"/>
  <c r="D2391" i="1" s="1"/>
  <c r="D2393" i="1" s="1"/>
  <c r="C2388" i="1"/>
  <c r="C2391" i="1" s="1"/>
  <c r="C2393" i="1" s="1"/>
  <c r="B2388" i="1"/>
  <c r="Z2387" i="1"/>
  <c r="AB2382" i="1"/>
  <c r="AA2382" i="1"/>
  <c r="Z2382" i="1"/>
  <c r="W2381" i="1"/>
  <c r="W2383" i="1" s="1"/>
  <c r="S2381" i="1"/>
  <c r="S2383" i="1" s="1"/>
  <c r="O2381" i="1"/>
  <c r="O2383" i="1" s="1"/>
  <c r="K2381" i="1"/>
  <c r="K2383" i="1" s="1"/>
  <c r="G2381" i="1"/>
  <c r="G2383" i="1" s="1"/>
  <c r="C2381" i="1"/>
  <c r="C2383" i="1" s="1"/>
  <c r="Z2380" i="1"/>
  <c r="AA2380" i="1" s="1"/>
  <c r="AA2379" i="1"/>
  <c r="Z2379" i="1"/>
  <c r="Z2378" i="1"/>
  <c r="Z2381" i="1" s="1"/>
  <c r="AB2381" i="1" s="1"/>
  <c r="Y2378" i="1"/>
  <c r="Y2381" i="1" s="1"/>
  <c r="Y2383" i="1" s="1"/>
  <c r="X2378" i="1"/>
  <c r="X2381" i="1" s="1"/>
  <c r="X2383" i="1" s="1"/>
  <c r="W2378" i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B2378" i="1"/>
  <c r="B2381" i="1" s="1"/>
  <c r="B2383" i="1" s="1"/>
  <c r="AA2377" i="1"/>
  <c r="Z2377" i="1"/>
  <c r="Z2372" i="1"/>
  <c r="AA2372" i="1" s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Z2370" i="1"/>
  <c r="AA2370" i="1" s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O2368" i="1"/>
  <c r="O2371" i="1" s="1"/>
  <c r="O2373" i="1" s="1"/>
  <c r="N2368" i="1"/>
  <c r="Z2368" i="1" s="1"/>
  <c r="M2368" i="1"/>
  <c r="M2371" i="1" s="1"/>
  <c r="M2373" i="1" s="1"/>
  <c r="L2368" i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C2368" i="1"/>
  <c r="C2371" i="1" s="1"/>
  <c r="C2373" i="1" s="1"/>
  <c r="B2368" i="1"/>
  <c r="B2371" i="1" s="1"/>
  <c r="B2373" i="1" s="1"/>
  <c r="Z2367" i="1"/>
  <c r="Z2362" i="1"/>
  <c r="Y2361" i="1"/>
  <c r="Y2363" i="1" s="1"/>
  <c r="U2361" i="1"/>
  <c r="U2363" i="1" s="1"/>
  <c r="Q2361" i="1"/>
  <c r="Q2363" i="1" s="1"/>
  <c r="M2361" i="1"/>
  <c r="M2363" i="1" s="1"/>
  <c r="I2361" i="1"/>
  <c r="I2363" i="1" s="1"/>
  <c r="E2361" i="1"/>
  <c r="E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A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Z2358" i="1" s="1"/>
  <c r="AB2358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D2358" i="1"/>
  <c r="D2361" i="1" s="1"/>
  <c r="D2363" i="1" s="1"/>
  <c r="C2358" i="1"/>
  <c r="C2361" i="1" s="1"/>
  <c r="C2363" i="1" s="1"/>
  <c r="B2358" i="1"/>
  <c r="B2361" i="1" s="1"/>
  <c r="B2363" i="1" s="1"/>
  <c r="Z2357" i="1"/>
  <c r="AA2352" i="1"/>
  <c r="Z2352" i="1"/>
  <c r="V2351" i="1"/>
  <c r="V2353" i="1" s="1"/>
  <c r="R2351" i="1"/>
  <c r="R2353" i="1" s="1"/>
  <c r="N2351" i="1"/>
  <c r="N2353" i="1" s="1"/>
  <c r="J2351" i="1"/>
  <c r="J2353" i="1" s="1"/>
  <c r="F2351" i="1"/>
  <c r="F2353" i="1" s="1"/>
  <c r="B2351" i="1"/>
  <c r="B2353" i="1" s="1"/>
  <c r="AA2350" i="1"/>
  <c r="Z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AA2347" i="1"/>
  <c r="Z2347" i="1"/>
  <c r="AB2342" i="1"/>
  <c r="Z2342" i="1"/>
  <c r="AA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C2341" i="1"/>
  <c r="C2343" i="1" s="1"/>
  <c r="Y2340" i="1"/>
  <c r="X2340" i="1"/>
  <c r="W2340" i="1"/>
  <c r="W2341" i="1" s="1"/>
  <c r="W2343" i="1" s="1"/>
  <c r="V2340" i="1"/>
  <c r="U2340" i="1"/>
  <c r="T2340" i="1"/>
  <c r="S2340" i="1"/>
  <c r="S2341" i="1" s="1"/>
  <c r="S2343" i="1" s="1"/>
  <c r="R2340" i="1"/>
  <c r="Q2340" i="1"/>
  <c r="P2340" i="1"/>
  <c r="O2340" i="1"/>
  <c r="O2341" i="1" s="1"/>
  <c r="O2343" i="1" s="1"/>
  <c r="N2340" i="1"/>
  <c r="Z2340" i="1" s="1"/>
  <c r="M2340" i="1"/>
  <c r="L2340" i="1"/>
  <c r="K2340" i="1"/>
  <c r="K2341" i="1" s="1"/>
  <c r="K2343" i="1" s="1"/>
  <c r="J2340" i="1"/>
  <c r="I2340" i="1"/>
  <c r="H2340" i="1"/>
  <c r="G2340" i="1"/>
  <c r="G2341" i="1" s="1"/>
  <c r="G2343" i="1" s="1"/>
  <c r="F2340" i="1"/>
  <c r="E2340" i="1"/>
  <c r="D2340" i="1"/>
  <c r="AA2339" i="1"/>
  <c r="Z2339" i="1"/>
  <c r="Y2338" i="1"/>
  <c r="Y2341" i="1" s="1"/>
  <c r="Y2343" i="1" s="1"/>
  <c r="X2338" i="1"/>
  <c r="W2338" i="1"/>
  <c r="V2338" i="1"/>
  <c r="V2341" i="1" s="1"/>
  <c r="V2343" i="1" s="1"/>
  <c r="U2338" i="1"/>
  <c r="U2341" i="1" s="1"/>
  <c r="U2343" i="1" s="1"/>
  <c r="T2338" i="1"/>
  <c r="S2338" i="1"/>
  <c r="R2338" i="1"/>
  <c r="R2341" i="1" s="1"/>
  <c r="R2343" i="1" s="1"/>
  <c r="Q2338" i="1"/>
  <c r="Q2341" i="1" s="1"/>
  <c r="Q2343" i="1" s="1"/>
  <c r="P2338" i="1"/>
  <c r="O2338" i="1"/>
  <c r="N2338" i="1"/>
  <c r="N2341" i="1" s="1"/>
  <c r="N2343" i="1" s="1"/>
  <c r="M2338" i="1"/>
  <c r="Z2338" i="1" s="1"/>
  <c r="AB2338" i="1" s="1"/>
  <c r="L2338" i="1"/>
  <c r="K2338" i="1"/>
  <c r="J2338" i="1"/>
  <c r="J2341" i="1" s="1"/>
  <c r="J2343" i="1" s="1"/>
  <c r="I2338" i="1"/>
  <c r="I2341" i="1" s="1"/>
  <c r="I2343" i="1" s="1"/>
  <c r="H2338" i="1"/>
  <c r="G2338" i="1"/>
  <c r="F2338" i="1"/>
  <c r="F2341" i="1" s="1"/>
  <c r="F2343" i="1" s="1"/>
  <c r="E2338" i="1"/>
  <c r="E2341" i="1" s="1"/>
  <c r="E2343" i="1" s="1"/>
  <c r="D2338" i="1"/>
  <c r="AA2338" i="1" s="1"/>
  <c r="C2338" i="1"/>
  <c r="B2338" i="1"/>
  <c r="B2341" i="1" s="1"/>
  <c r="B2343" i="1" s="1"/>
  <c r="AA2337" i="1"/>
  <c r="Z2337" i="1"/>
  <c r="Z2332" i="1"/>
  <c r="Y2331" i="1"/>
  <c r="Y2333" i="1" s="1"/>
  <c r="U2331" i="1"/>
  <c r="U2333" i="1" s="1"/>
  <c r="Q2331" i="1"/>
  <c r="Q2333" i="1" s="1"/>
  <c r="M2331" i="1"/>
  <c r="M2333" i="1" s="1"/>
  <c r="I2331" i="1"/>
  <c r="I2333" i="1" s="1"/>
  <c r="E2331" i="1"/>
  <c r="E2333" i="1" s="1"/>
  <c r="Z2330" i="1"/>
  <c r="AA2330" i="1" s="1"/>
  <c r="Z2329" i="1"/>
  <c r="AA2329" i="1" s="1"/>
  <c r="Y2328" i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Z2328" i="1" s="1"/>
  <c r="AB2328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D2328" i="1"/>
  <c r="D2331" i="1" s="1"/>
  <c r="D2333" i="1" s="1"/>
  <c r="C2328" i="1"/>
  <c r="C2331" i="1" s="1"/>
  <c r="C2333" i="1" s="1"/>
  <c r="B2328" i="1"/>
  <c r="B2331" i="1" s="1"/>
  <c r="B2333" i="1" s="1"/>
  <c r="Z2327" i="1"/>
  <c r="Z2331" i="1" s="1"/>
  <c r="AB2331" i="1" s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Z2322" i="1" s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AB2320" i="1" s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AA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Z2318" i="1" s="1"/>
  <c r="AB2318" i="1" s="1"/>
  <c r="M2318" i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Y2323" i="1" s="1"/>
  <c r="X2317" i="1"/>
  <c r="X2321" i="1" s="1"/>
  <c r="X2323" i="1" s="1"/>
  <c r="W2317" i="1"/>
  <c r="V2317" i="1"/>
  <c r="V2321" i="1" s="1"/>
  <c r="U2317" i="1"/>
  <c r="U2321" i="1" s="1"/>
  <c r="U2323" i="1" s="1"/>
  <c r="T2317" i="1"/>
  <c r="T2321" i="1" s="1"/>
  <c r="T2323" i="1" s="1"/>
  <c r="S2317" i="1"/>
  <c r="R2317" i="1"/>
  <c r="R2321" i="1" s="1"/>
  <c r="Q2317" i="1"/>
  <c r="Q2321" i="1" s="1"/>
  <c r="Q2323" i="1" s="1"/>
  <c r="P2317" i="1"/>
  <c r="P2321" i="1" s="1"/>
  <c r="P2323" i="1" s="1"/>
  <c r="O2317" i="1"/>
  <c r="N2317" i="1"/>
  <c r="Z2317" i="1" s="1"/>
  <c r="Z2321" i="1" s="1"/>
  <c r="AB2321" i="1" s="1"/>
  <c r="M2317" i="1"/>
  <c r="M2321" i="1" s="1"/>
  <c r="M2323" i="1" s="1"/>
  <c r="L2317" i="1"/>
  <c r="L2321" i="1" s="1"/>
  <c r="L2323" i="1" s="1"/>
  <c r="K2317" i="1"/>
  <c r="J2317" i="1"/>
  <c r="J2321" i="1" s="1"/>
  <c r="I2317" i="1"/>
  <c r="I2321" i="1" s="1"/>
  <c r="I2323" i="1" s="1"/>
  <c r="H2317" i="1"/>
  <c r="H2321" i="1" s="1"/>
  <c r="H2323" i="1" s="1"/>
  <c r="G2317" i="1"/>
  <c r="F2317" i="1"/>
  <c r="F2321" i="1" s="1"/>
  <c r="E2317" i="1"/>
  <c r="E2321" i="1" s="1"/>
  <c r="E2323" i="1" s="1"/>
  <c r="D2317" i="1"/>
  <c r="D2321" i="1" s="1"/>
  <c r="D2323" i="1" s="1"/>
  <c r="C2317" i="1"/>
  <c r="B2317" i="1"/>
  <c r="B2321" i="1" s="1"/>
  <c r="X2311" i="1"/>
  <c r="X2313" i="1" s="1"/>
  <c r="V2311" i="1"/>
  <c r="V2313" i="1" s="1"/>
  <c r="T2311" i="1"/>
  <c r="T2313" i="1" s="1"/>
  <c r="R2311" i="1"/>
  <c r="R2313" i="1" s="1"/>
  <c r="P2311" i="1"/>
  <c r="P2313" i="1" s="1"/>
  <c r="N2311" i="1"/>
  <c r="N2313" i="1" s="1"/>
  <c r="L2311" i="1"/>
  <c r="L2313" i="1" s="1"/>
  <c r="J2311" i="1"/>
  <c r="J2313" i="1" s="1"/>
  <c r="H2311" i="1"/>
  <c r="H2313" i="1" s="1"/>
  <c r="F2311" i="1"/>
  <c r="F2313" i="1" s="1"/>
  <c r="D2311" i="1"/>
  <c r="D2313" i="1" s="1"/>
  <c r="B2311" i="1"/>
  <c r="B2313" i="1" s="1"/>
  <c r="Y2308" i="1"/>
  <c r="Y2311" i="1" s="1"/>
  <c r="Y2313" i="1" s="1"/>
  <c r="X2308" i="1"/>
  <c r="W2308" i="1"/>
  <c r="W2311" i="1" s="1"/>
  <c r="W2313" i="1" s="1"/>
  <c r="V2308" i="1"/>
  <c r="U2308" i="1"/>
  <c r="U2311" i="1" s="1"/>
  <c r="U2313" i="1" s="1"/>
  <c r="T2308" i="1"/>
  <c r="S2308" i="1"/>
  <c r="S2311" i="1" s="1"/>
  <c r="S2313" i="1" s="1"/>
  <c r="R2308" i="1"/>
  <c r="Q2308" i="1"/>
  <c r="Q2311" i="1" s="1"/>
  <c r="Q2313" i="1" s="1"/>
  <c r="P2308" i="1"/>
  <c r="O2308" i="1"/>
  <c r="O2311" i="1" s="1"/>
  <c r="O2313" i="1" s="1"/>
  <c r="N2308" i="1"/>
  <c r="M2308" i="1"/>
  <c r="Z2308" i="1" s="1"/>
  <c r="L2308" i="1"/>
  <c r="K2308" i="1"/>
  <c r="K2311" i="1" s="1"/>
  <c r="K2313" i="1" s="1"/>
  <c r="J2308" i="1"/>
  <c r="I2308" i="1"/>
  <c r="I2311" i="1" s="1"/>
  <c r="I2313" i="1" s="1"/>
  <c r="H2308" i="1"/>
  <c r="G2308" i="1"/>
  <c r="G2311" i="1" s="1"/>
  <c r="G2313" i="1" s="1"/>
  <c r="F2308" i="1"/>
  <c r="E2308" i="1"/>
  <c r="E2311" i="1" s="1"/>
  <c r="E2313" i="1" s="1"/>
  <c r="D2308" i="1"/>
  <c r="C2308" i="1"/>
  <c r="C2311" i="1" s="1"/>
  <c r="C2313" i="1" s="1"/>
  <c r="B2308" i="1"/>
  <c r="Y2301" i="1"/>
  <c r="Y2303" i="1" s="1"/>
  <c r="W2301" i="1"/>
  <c r="W2303" i="1" s="1"/>
  <c r="U2301" i="1"/>
  <c r="U2303" i="1" s="1"/>
  <c r="S2301" i="1"/>
  <c r="S2303" i="1" s="1"/>
  <c r="Q2301" i="1"/>
  <c r="Q2303" i="1" s="1"/>
  <c r="O2301" i="1"/>
  <c r="O2303" i="1" s="1"/>
  <c r="M2301" i="1"/>
  <c r="M2303" i="1" s="1"/>
  <c r="K2301" i="1"/>
  <c r="K2303" i="1" s="1"/>
  <c r="I2301" i="1"/>
  <c r="I2303" i="1" s="1"/>
  <c r="G2301" i="1"/>
  <c r="G2303" i="1" s="1"/>
  <c r="E2301" i="1"/>
  <c r="E2303" i="1" s="1"/>
  <c r="C2301" i="1"/>
  <c r="C2303" i="1" s="1"/>
  <c r="Y2298" i="1"/>
  <c r="X2298" i="1"/>
  <c r="X2301" i="1" s="1"/>
  <c r="X2303" i="1" s="1"/>
  <c r="W2298" i="1"/>
  <c r="V2298" i="1"/>
  <c r="V2301" i="1" s="1"/>
  <c r="V2303" i="1" s="1"/>
  <c r="U2298" i="1"/>
  <c r="T2298" i="1"/>
  <c r="T2301" i="1" s="1"/>
  <c r="T2303" i="1" s="1"/>
  <c r="S2298" i="1"/>
  <c r="R2298" i="1"/>
  <c r="R2301" i="1" s="1"/>
  <c r="R2303" i="1" s="1"/>
  <c r="Q2298" i="1"/>
  <c r="P2298" i="1"/>
  <c r="P2301" i="1" s="1"/>
  <c r="P2303" i="1" s="1"/>
  <c r="O2298" i="1"/>
  <c r="N2298" i="1"/>
  <c r="Z2298" i="1" s="1"/>
  <c r="M2298" i="1"/>
  <c r="L2298" i="1"/>
  <c r="L2301" i="1" s="1"/>
  <c r="L2303" i="1" s="1"/>
  <c r="K2298" i="1"/>
  <c r="J2298" i="1"/>
  <c r="J2301" i="1" s="1"/>
  <c r="J2303" i="1" s="1"/>
  <c r="I2298" i="1"/>
  <c r="H2298" i="1"/>
  <c r="H2301" i="1" s="1"/>
  <c r="H2303" i="1" s="1"/>
  <c r="G2298" i="1"/>
  <c r="F2298" i="1"/>
  <c r="F2301" i="1" s="1"/>
  <c r="F2303" i="1" s="1"/>
  <c r="E2298" i="1"/>
  <c r="D2298" i="1"/>
  <c r="D2301" i="1" s="1"/>
  <c r="D2303" i="1" s="1"/>
  <c r="C2298" i="1"/>
  <c r="B2298" i="1"/>
  <c r="B2301" i="1" s="1"/>
  <c r="B2303" i="1" s="1"/>
  <c r="X2291" i="1"/>
  <c r="X2293" i="1" s="1"/>
  <c r="V2291" i="1"/>
  <c r="V2293" i="1" s="1"/>
  <c r="T2291" i="1"/>
  <c r="T2293" i="1" s="1"/>
  <c r="R2291" i="1"/>
  <c r="R2293" i="1" s="1"/>
  <c r="P2291" i="1"/>
  <c r="P2293" i="1" s="1"/>
  <c r="N2291" i="1"/>
  <c r="N2293" i="1" s="1"/>
  <c r="L2291" i="1"/>
  <c r="L2293" i="1" s="1"/>
  <c r="J2291" i="1"/>
  <c r="J2293" i="1" s="1"/>
  <c r="H2291" i="1"/>
  <c r="H2293" i="1" s="1"/>
  <c r="F2291" i="1"/>
  <c r="F2293" i="1" s="1"/>
  <c r="D2291" i="1"/>
  <c r="D2293" i="1" s="1"/>
  <c r="B2291" i="1"/>
  <c r="B2293" i="1" s="1"/>
  <c r="Y2288" i="1"/>
  <c r="Y2291" i="1" s="1"/>
  <c r="Y2293" i="1" s="1"/>
  <c r="X2288" i="1"/>
  <c r="W2288" i="1"/>
  <c r="W2291" i="1" s="1"/>
  <c r="W2293" i="1" s="1"/>
  <c r="V2288" i="1"/>
  <c r="U2288" i="1"/>
  <c r="U2291" i="1" s="1"/>
  <c r="U2293" i="1" s="1"/>
  <c r="T2288" i="1"/>
  <c r="S2288" i="1"/>
  <c r="S2291" i="1" s="1"/>
  <c r="S2293" i="1" s="1"/>
  <c r="R2288" i="1"/>
  <c r="Q2288" i="1"/>
  <c r="Q2291" i="1" s="1"/>
  <c r="Q2293" i="1" s="1"/>
  <c r="P2288" i="1"/>
  <c r="O2288" i="1"/>
  <c r="O2291" i="1" s="1"/>
  <c r="O2293" i="1" s="1"/>
  <c r="N2288" i="1"/>
  <c r="M2288" i="1"/>
  <c r="M2291" i="1" s="1"/>
  <c r="M2293" i="1" s="1"/>
  <c r="L2288" i="1"/>
  <c r="K2288" i="1"/>
  <c r="K2291" i="1" s="1"/>
  <c r="K2293" i="1" s="1"/>
  <c r="J2288" i="1"/>
  <c r="I2288" i="1"/>
  <c r="I2291" i="1" s="1"/>
  <c r="I2293" i="1" s="1"/>
  <c r="H2288" i="1"/>
  <c r="G2288" i="1"/>
  <c r="G2291" i="1" s="1"/>
  <c r="G2293" i="1" s="1"/>
  <c r="F2288" i="1"/>
  <c r="E2288" i="1"/>
  <c r="E2291" i="1" s="1"/>
  <c r="E2293" i="1" s="1"/>
  <c r="D2288" i="1"/>
  <c r="C2288" i="1"/>
  <c r="C2291" i="1" s="1"/>
  <c r="C2293" i="1" s="1"/>
  <c r="B2288" i="1"/>
  <c r="Y2281" i="1"/>
  <c r="Y2283" i="1" s="1"/>
  <c r="W2281" i="1"/>
  <c r="W2283" i="1" s="1"/>
  <c r="U2281" i="1"/>
  <c r="U2283" i="1" s="1"/>
  <c r="S2281" i="1"/>
  <c r="S2283" i="1" s="1"/>
  <c r="Q2281" i="1"/>
  <c r="Q2283" i="1" s="1"/>
  <c r="O2281" i="1"/>
  <c r="O2283" i="1" s="1"/>
  <c r="M2281" i="1"/>
  <c r="M2283" i="1" s="1"/>
  <c r="K2281" i="1"/>
  <c r="K2283" i="1" s="1"/>
  <c r="I2281" i="1"/>
  <c r="I2283" i="1" s="1"/>
  <c r="G2281" i="1"/>
  <c r="G2283" i="1" s="1"/>
  <c r="E2281" i="1"/>
  <c r="E2283" i="1" s="1"/>
  <c r="C2281" i="1"/>
  <c r="C2283" i="1" s="1"/>
  <c r="Y2278" i="1"/>
  <c r="X2278" i="1"/>
  <c r="X2281" i="1" s="1"/>
  <c r="X2283" i="1" s="1"/>
  <c r="W2278" i="1"/>
  <c r="V2278" i="1"/>
  <c r="V2281" i="1" s="1"/>
  <c r="V2283" i="1" s="1"/>
  <c r="U2278" i="1"/>
  <c r="T2278" i="1"/>
  <c r="T2281" i="1" s="1"/>
  <c r="T2283" i="1" s="1"/>
  <c r="S2278" i="1"/>
  <c r="R2278" i="1"/>
  <c r="R2281" i="1" s="1"/>
  <c r="R2283" i="1" s="1"/>
  <c r="Q2278" i="1"/>
  <c r="P2278" i="1"/>
  <c r="P2281" i="1" s="1"/>
  <c r="P2283" i="1" s="1"/>
  <c r="O2278" i="1"/>
  <c r="N2278" i="1"/>
  <c r="Z2278" i="1" s="1"/>
  <c r="M2278" i="1"/>
  <c r="L2278" i="1"/>
  <c r="L2281" i="1" s="1"/>
  <c r="L2283" i="1" s="1"/>
  <c r="K2278" i="1"/>
  <c r="J2278" i="1"/>
  <c r="J2281" i="1" s="1"/>
  <c r="J2283" i="1" s="1"/>
  <c r="I2278" i="1"/>
  <c r="H2278" i="1"/>
  <c r="H2281" i="1" s="1"/>
  <c r="H2283" i="1" s="1"/>
  <c r="G2278" i="1"/>
  <c r="F2278" i="1"/>
  <c r="F2281" i="1" s="1"/>
  <c r="F2283" i="1" s="1"/>
  <c r="E2278" i="1"/>
  <c r="D2278" i="1"/>
  <c r="D2281" i="1" s="1"/>
  <c r="D2283" i="1" s="1"/>
  <c r="C2278" i="1"/>
  <c r="B2278" i="1"/>
  <c r="B2281" i="1" s="1"/>
  <c r="B2283" i="1" s="1"/>
  <c r="AA2272" i="1"/>
  <c r="Z2272" i="1"/>
  <c r="Y2272" i="1"/>
  <c r="X2272" i="1"/>
  <c r="W2272" i="1"/>
  <c r="W2262" i="1" s="1"/>
  <c r="V2272" i="1"/>
  <c r="U2272" i="1"/>
  <c r="T2272" i="1"/>
  <c r="S2272" i="1"/>
  <c r="S2262" i="1" s="1"/>
  <c r="R2272" i="1"/>
  <c r="Q2272" i="1"/>
  <c r="P2272" i="1"/>
  <c r="O2272" i="1"/>
  <c r="O2262" i="1" s="1"/>
  <c r="N2272" i="1"/>
  <c r="M2272" i="1"/>
  <c r="L2272" i="1"/>
  <c r="K2272" i="1"/>
  <c r="K2262" i="1" s="1"/>
  <c r="J2272" i="1"/>
  <c r="I2272" i="1"/>
  <c r="H2272" i="1"/>
  <c r="G2272" i="1"/>
  <c r="G2262" i="1" s="1"/>
  <c r="F2272" i="1"/>
  <c r="E2272" i="1"/>
  <c r="D2272" i="1"/>
  <c r="C2272" i="1"/>
  <c r="C2262" i="1" s="1"/>
  <c r="B2272" i="1"/>
  <c r="Y2270" i="1"/>
  <c r="X2270" i="1"/>
  <c r="X2260" i="1" s="1"/>
  <c r="W2270" i="1"/>
  <c r="V2270" i="1"/>
  <c r="V2260" i="1" s="1"/>
  <c r="U2270" i="1"/>
  <c r="T2270" i="1"/>
  <c r="T2260" i="1" s="1"/>
  <c r="S2270" i="1"/>
  <c r="R2270" i="1"/>
  <c r="R2260" i="1" s="1"/>
  <c r="Q2270" i="1"/>
  <c r="P2270" i="1"/>
  <c r="P2260" i="1" s="1"/>
  <c r="O2270" i="1"/>
  <c r="N2270" i="1"/>
  <c r="Z2270" i="1" s="1"/>
  <c r="Z2260" i="1" s="1"/>
  <c r="M2270" i="1"/>
  <c r="L2270" i="1"/>
  <c r="L2260" i="1" s="1"/>
  <c r="K2270" i="1"/>
  <c r="J2270" i="1"/>
  <c r="J2260" i="1" s="1"/>
  <c r="I2270" i="1"/>
  <c r="H2270" i="1"/>
  <c r="H2260" i="1" s="1"/>
  <c r="G2270" i="1"/>
  <c r="F2270" i="1"/>
  <c r="F2260" i="1" s="1"/>
  <c r="E2270" i="1"/>
  <c r="D2270" i="1"/>
  <c r="AA2270" i="1" s="1"/>
  <c r="C2270" i="1"/>
  <c r="B2270" i="1"/>
  <c r="B2260" i="1" s="1"/>
  <c r="Y2269" i="1"/>
  <c r="X2269" i="1"/>
  <c r="X2271" i="1" s="1"/>
  <c r="W2269" i="1"/>
  <c r="V2269" i="1"/>
  <c r="V2271" i="1" s="1"/>
  <c r="U2269" i="1"/>
  <c r="T2269" i="1"/>
  <c r="T2271" i="1" s="1"/>
  <c r="S2269" i="1"/>
  <c r="R2269" i="1"/>
  <c r="R2271" i="1" s="1"/>
  <c r="Q2269" i="1"/>
  <c r="P2269" i="1"/>
  <c r="P2271" i="1" s="1"/>
  <c r="O2269" i="1"/>
  <c r="N2269" i="1"/>
  <c r="N2271" i="1" s="1"/>
  <c r="M2269" i="1"/>
  <c r="L2269" i="1"/>
  <c r="L2271" i="1" s="1"/>
  <c r="K2269" i="1"/>
  <c r="J2269" i="1"/>
  <c r="J2271" i="1" s="1"/>
  <c r="I2269" i="1"/>
  <c r="H2269" i="1"/>
  <c r="H2271" i="1" s="1"/>
  <c r="G2269" i="1"/>
  <c r="F2269" i="1"/>
  <c r="F2271" i="1" s="1"/>
  <c r="E2269" i="1"/>
  <c r="D2269" i="1"/>
  <c r="D2271" i="1" s="1"/>
  <c r="C2269" i="1"/>
  <c r="B2269" i="1"/>
  <c r="B2271" i="1" s="1"/>
  <c r="Y2268" i="1"/>
  <c r="Y2258" i="1" s="1"/>
  <c r="X2268" i="1"/>
  <c r="W2268" i="1"/>
  <c r="W2258" i="1" s="1"/>
  <c r="V2268" i="1"/>
  <c r="U2268" i="1"/>
  <c r="U2258" i="1" s="1"/>
  <c r="T2268" i="1"/>
  <c r="S2268" i="1"/>
  <c r="S2258" i="1" s="1"/>
  <c r="R2268" i="1"/>
  <c r="Q2268" i="1"/>
  <c r="Q2258" i="1" s="1"/>
  <c r="P2268" i="1"/>
  <c r="O2268" i="1"/>
  <c r="O2258" i="1" s="1"/>
  <c r="N2268" i="1"/>
  <c r="M2268" i="1"/>
  <c r="M2258" i="1" s="1"/>
  <c r="L2268" i="1"/>
  <c r="K2268" i="1"/>
  <c r="K2258" i="1" s="1"/>
  <c r="J2268" i="1"/>
  <c r="I2268" i="1"/>
  <c r="I2258" i="1" s="1"/>
  <c r="H2268" i="1"/>
  <c r="G2268" i="1"/>
  <c r="G2258" i="1" s="1"/>
  <c r="F2268" i="1"/>
  <c r="E2268" i="1"/>
  <c r="E2258" i="1" s="1"/>
  <c r="D2268" i="1"/>
  <c r="C2268" i="1"/>
  <c r="C2258" i="1" s="1"/>
  <c r="B2268" i="1"/>
  <c r="Y2267" i="1"/>
  <c r="Y2271" i="1" s="1"/>
  <c r="X2267" i="1"/>
  <c r="W2267" i="1"/>
  <c r="W2257" i="1" s="1"/>
  <c r="V2267" i="1"/>
  <c r="U2267" i="1"/>
  <c r="U2271" i="1" s="1"/>
  <c r="T2267" i="1"/>
  <c r="S2267" i="1"/>
  <c r="S2257" i="1" s="1"/>
  <c r="R2267" i="1"/>
  <c r="Q2267" i="1"/>
  <c r="Q2271" i="1" s="1"/>
  <c r="P2267" i="1"/>
  <c r="O2267" i="1"/>
  <c r="O2257" i="1" s="1"/>
  <c r="N2267" i="1"/>
  <c r="M2267" i="1"/>
  <c r="M2271" i="1" s="1"/>
  <c r="L2267" i="1"/>
  <c r="K2267" i="1"/>
  <c r="K2257" i="1" s="1"/>
  <c r="J2267" i="1"/>
  <c r="I2267" i="1"/>
  <c r="I2271" i="1" s="1"/>
  <c r="H2267" i="1"/>
  <c r="G2267" i="1"/>
  <c r="G2257" i="1" s="1"/>
  <c r="F2267" i="1"/>
  <c r="E2267" i="1"/>
  <c r="E2271" i="1" s="1"/>
  <c r="D2267" i="1"/>
  <c r="C2267" i="1"/>
  <c r="C2257" i="1" s="1"/>
  <c r="B2267" i="1"/>
  <c r="Z2262" i="1"/>
  <c r="X2262" i="1"/>
  <c r="V2262" i="1"/>
  <c r="T2262" i="1"/>
  <c r="R2262" i="1"/>
  <c r="P2262" i="1"/>
  <c r="N2262" i="1"/>
  <c r="L2262" i="1"/>
  <c r="J2262" i="1"/>
  <c r="H2262" i="1"/>
  <c r="F2262" i="1"/>
  <c r="D2262" i="1"/>
  <c r="B2262" i="1"/>
  <c r="Y2260" i="1"/>
  <c r="W2260" i="1"/>
  <c r="U2260" i="1"/>
  <c r="S2260" i="1"/>
  <c r="Q2260" i="1"/>
  <c r="O2260" i="1"/>
  <c r="M2260" i="1"/>
  <c r="K2260" i="1"/>
  <c r="I2260" i="1"/>
  <c r="G2260" i="1"/>
  <c r="E2260" i="1"/>
  <c r="C2260" i="1"/>
  <c r="Y2259" i="1"/>
  <c r="W2259" i="1"/>
  <c r="W2261" i="1" s="1"/>
  <c r="U2259" i="1"/>
  <c r="S2259" i="1"/>
  <c r="S2261" i="1" s="1"/>
  <c r="Q2259" i="1"/>
  <c r="O2259" i="1"/>
  <c r="O2261" i="1" s="1"/>
  <c r="M2259" i="1"/>
  <c r="K2259" i="1"/>
  <c r="K2261" i="1" s="1"/>
  <c r="I2259" i="1"/>
  <c r="G2259" i="1"/>
  <c r="G2261" i="1" s="1"/>
  <c r="E2259" i="1"/>
  <c r="C2259" i="1"/>
  <c r="C2261" i="1" s="1"/>
  <c r="X2258" i="1"/>
  <c r="V2258" i="1"/>
  <c r="T2258" i="1"/>
  <c r="R2258" i="1"/>
  <c r="P2258" i="1"/>
  <c r="N2258" i="1"/>
  <c r="L2258" i="1"/>
  <c r="J2258" i="1"/>
  <c r="H2258" i="1"/>
  <c r="F2258" i="1"/>
  <c r="D2258" i="1"/>
  <c r="B2258" i="1"/>
  <c r="X2257" i="1"/>
  <c r="V2257" i="1"/>
  <c r="T2257" i="1"/>
  <c r="R2257" i="1"/>
  <c r="P2257" i="1"/>
  <c r="N2257" i="1"/>
  <c r="L2257" i="1"/>
  <c r="J2257" i="1"/>
  <c r="H2257" i="1"/>
  <c r="F2257" i="1"/>
  <c r="D2257" i="1"/>
  <c r="B2257" i="1"/>
  <c r="W2253" i="1"/>
  <c r="S2253" i="1"/>
  <c r="O2253" i="1"/>
  <c r="K2253" i="1"/>
  <c r="G2253" i="1"/>
  <c r="C2253" i="1"/>
  <c r="Z2252" i="1"/>
  <c r="AB2252" i="1" s="1"/>
  <c r="Y2251" i="1"/>
  <c r="Y2253" i="1" s="1"/>
  <c r="W2251" i="1"/>
  <c r="U2251" i="1"/>
  <c r="U2253" i="1" s="1"/>
  <c r="S2251" i="1"/>
  <c r="Q2251" i="1"/>
  <c r="Q2253" i="1" s="1"/>
  <c r="O2251" i="1"/>
  <c r="M2251" i="1"/>
  <c r="M2253" i="1" s="1"/>
  <c r="K2251" i="1"/>
  <c r="I2251" i="1"/>
  <c r="I2253" i="1" s="1"/>
  <c r="G2251" i="1"/>
  <c r="E2251" i="1"/>
  <c r="E2253" i="1" s="1"/>
  <c r="C2251" i="1"/>
  <c r="AA2250" i="1"/>
  <c r="Z2250" i="1"/>
  <c r="AA2249" i="1"/>
  <c r="Z2249" i="1"/>
  <c r="AA2248" i="1"/>
  <c r="Z2248" i="1"/>
  <c r="Y2247" i="1"/>
  <c r="X2247" i="1"/>
  <c r="X2251" i="1" s="1"/>
  <c r="X2253" i="1" s="1"/>
  <c r="W2247" i="1"/>
  <c r="V2247" i="1"/>
  <c r="V2251" i="1" s="1"/>
  <c r="V2253" i="1" s="1"/>
  <c r="U2247" i="1"/>
  <c r="T2247" i="1"/>
  <c r="T2251" i="1" s="1"/>
  <c r="T2253" i="1" s="1"/>
  <c r="S2247" i="1"/>
  <c r="R2247" i="1"/>
  <c r="R2251" i="1" s="1"/>
  <c r="R2253" i="1" s="1"/>
  <c r="Q2247" i="1"/>
  <c r="P2247" i="1"/>
  <c r="P2251" i="1" s="1"/>
  <c r="P2253" i="1" s="1"/>
  <c r="O2247" i="1"/>
  <c r="N2247" i="1"/>
  <c r="N2251" i="1" s="1"/>
  <c r="N2253" i="1" s="1"/>
  <c r="M2247" i="1"/>
  <c r="L2247" i="1"/>
  <c r="L2251" i="1" s="1"/>
  <c r="L2253" i="1" s="1"/>
  <c r="K2247" i="1"/>
  <c r="J2247" i="1"/>
  <c r="J2251" i="1" s="1"/>
  <c r="J2253" i="1" s="1"/>
  <c r="I2247" i="1"/>
  <c r="H2247" i="1"/>
  <c r="H2251" i="1" s="1"/>
  <c r="H2253" i="1" s="1"/>
  <c r="G2247" i="1"/>
  <c r="F2247" i="1"/>
  <c r="F2251" i="1" s="1"/>
  <c r="F2253" i="1" s="1"/>
  <c r="E2247" i="1"/>
  <c r="D2247" i="1"/>
  <c r="C2247" i="1"/>
  <c r="B2247" i="1"/>
  <c r="B2251" i="1" s="1"/>
  <c r="B2253" i="1" s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B2238" i="1"/>
  <c r="Z2238" i="1"/>
  <c r="AA2238" i="1" s="1"/>
  <c r="AA2237" i="1"/>
  <c r="Z2237" i="1"/>
  <c r="AB2237" i="1" s="1"/>
  <c r="AB2236" i="1"/>
  <c r="Z2236" i="1"/>
  <c r="AA2236" i="1" s="1"/>
  <c r="AA2235" i="1"/>
  <c r="AA2239" i="1" s="1"/>
  <c r="Z2235" i="1"/>
  <c r="Z2239" i="1" s="1"/>
  <c r="AB2239" i="1" s="1"/>
  <c r="X2231" i="1"/>
  <c r="V2231" i="1"/>
  <c r="T2231" i="1"/>
  <c r="P2231" i="1"/>
  <c r="N2231" i="1"/>
  <c r="L2231" i="1"/>
  <c r="H2231" i="1"/>
  <c r="F2231" i="1"/>
  <c r="D2231" i="1"/>
  <c r="AA2230" i="1"/>
  <c r="Z2230" i="1"/>
  <c r="AB2230" i="1" s="1"/>
  <c r="Y2229" i="1"/>
  <c r="Y2231" i="1" s="1"/>
  <c r="X2229" i="1"/>
  <c r="W2229" i="1"/>
  <c r="W2231" i="1" s="1"/>
  <c r="V2229" i="1"/>
  <c r="U2229" i="1"/>
  <c r="U2231" i="1" s="1"/>
  <c r="T2229" i="1"/>
  <c r="S2229" i="1"/>
  <c r="S2231" i="1" s="1"/>
  <c r="R2229" i="1"/>
  <c r="R2231" i="1" s="1"/>
  <c r="Q2229" i="1"/>
  <c r="Q2231" i="1" s="1"/>
  <c r="P2229" i="1"/>
  <c r="O2229" i="1"/>
  <c r="O2231" i="1" s="1"/>
  <c r="N2229" i="1"/>
  <c r="M2229" i="1"/>
  <c r="M2231" i="1" s="1"/>
  <c r="L2229" i="1"/>
  <c r="K2229" i="1"/>
  <c r="K2231" i="1" s="1"/>
  <c r="J2229" i="1"/>
  <c r="J2231" i="1" s="1"/>
  <c r="I2229" i="1"/>
  <c r="I2231" i="1" s="1"/>
  <c r="H2229" i="1"/>
  <c r="G2229" i="1"/>
  <c r="G2231" i="1" s="1"/>
  <c r="F2229" i="1"/>
  <c r="E2229" i="1"/>
  <c r="E2231" i="1" s="1"/>
  <c r="D2229" i="1"/>
  <c r="C2229" i="1"/>
  <c r="C2231" i="1" s="1"/>
  <c r="B2229" i="1"/>
  <c r="B2231" i="1" s="1"/>
  <c r="AA2228" i="1"/>
  <c r="Z2228" i="1"/>
  <c r="AB2228" i="1" s="1"/>
  <c r="AB2227" i="1"/>
  <c r="Z2227" i="1"/>
  <c r="AA2227" i="1" s="1"/>
  <c r="AA2226" i="1"/>
  <c r="Z2226" i="1"/>
  <c r="AB2226" i="1" s="1"/>
  <c r="AB2225" i="1"/>
  <c r="Z2225" i="1"/>
  <c r="AA2225" i="1" s="1"/>
  <c r="J2221" i="1"/>
  <c r="F2221" i="1"/>
  <c r="B2221" i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I2219" i="1"/>
  <c r="I2221" i="1" s="1"/>
  <c r="H2219" i="1"/>
  <c r="H2221" i="1" s="1"/>
  <c r="G2219" i="1"/>
  <c r="G2221" i="1" s="1"/>
  <c r="F2219" i="1"/>
  <c r="E2219" i="1"/>
  <c r="E2221" i="1" s="1"/>
  <c r="D2219" i="1"/>
  <c r="D2221" i="1" s="1"/>
  <c r="C2219" i="1"/>
  <c r="C2221" i="1" s="1"/>
  <c r="B2219" i="1"/>
  <c r="Z2218" i="1"/>
  <c r="AB2218" i="1" s="1"/>
  <c r="AA2217" i="1"/>
  <c r="Z2217" i="1"/>
  <c r="AB2217" i="1" s="1"/>
  <c r="Z2216" i="1"/>
  <c r="AB2216" i="1" s="1"/>
  <c r="AB2215" i="1"/>
  <c r="AA2215" i="1"/>
  <c r="Z2215" i="1"/>
  <c r="Z2219" i="1" s="1"/>
  <c r="AB2219" i="1" s="1"/>
  <c r="W2211" i="1"/>
  <c r="S2211" i="1"/>
  <c r="O2211" i="1"/>
  <c r="K2211" i="1"/>
  <c r="G2211" i="1"/>
  <c r="C2211" i="1"/>
  <c r="AA2210" i="1"/>
  <c r="Z2210" i="1"/>
  <c r="AB2210" i="1" s="1"/>
  <c r="Y2209" i="1"/>
  <c r="Y2211" i="1" s="1"/>
  <c r="X2209" i="1"/>
  <c r="X2211" i="1" s="1"/>
  <c r="W2209" i="1"/>
  <c r="V2209" i="1"/>
  <c r="V2211" i="1" s="1"/>
  <c r="U2209" i="1"/>
  <c r="U2211" i="1" s="1"/>
  <c r="T2209" i="1"/>
  <c r="T2211" i="1" s="1"/>
  <c r="S2209" i="1"/>
  <c r="R2209" i="1"/>
  <c r="R2211" i="1" s="1"/>
  <c r="Q2209" i="1"/>
  <c r="Q2211" i="1" s="1"/>
  <c r="P2209" i="1"/>
  <c r="P2211" i="1" s="1"/>
  <c r="O2209" i="1"/>
  <c r="N2209" i="1"/>
  <c r="N2211" i="1" s="1"/>
  <c r="M2209" i="1"/>
  <c r="M2211" i="1" s="1"/>
  <c r="L2209" i="1"/>
  <c r="L2211" i="1" s="1"/>
  <c r="K2209" i="1"/>
  <c r="J2209" i="1"/>
  <c r="J2211" i="1" s="1"/>
  <c r="I2209" i="1"/>
  <c r="I2211" i="1" s="1"/>
  <c r="H2209" i="1"/>
  <c r="H2211" i="1" s="1"/>
  <c r="G2209" i="1"/>
  <c r="F2209" i="1"/>
  <c r="F2211" i="1" s="1"/>
  <c r="E2209" i="1"/>
  <c r="E2211" i="1" s="1"/>
  <c r="D2209" i="1"/>
  <c r="D2211" i="1" s="1"/>
  <c r="C2209" i="1"/>
  <c r="B2209" i="1"/>
  <c r="B2211" i="1" s="1"/>
  <c r="AB2208" i="1"/>
  <c r="AA2208" i="1"/>
  <c r="Z2208" i="1"/>
  <c r="Z2207" i="1"/>
  <c r="AB2207" i="1" s="1"/>
  <c r="AA2206" i="1"/>
  <c r="Z2206" i="1"/>
  <c r="AB2206" i="1" s="1"/>
  <c r="Z2205" i="1"/>
  <c r="Z2209" i="1" s="1"/>
  <c r="Z2200" i="1"/>
  <c r="AB2200" i="1" s="1"/>
  <c r="Z2198" i="1"/>
  <c r="AB2198" i="1" s="1"/>
  <c r="AB2197" i="1"/>
  <c r="AA2197" i="1"/>
  <c r="Z2197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AA2190" i="1"/>
  <c r="Z2190" i="1"/>
  <c r="AB2190" i="1" s="1"/>
  <c r="AA2188" i="1"/>
  <c r="Z2188" i="1"/>
  <c r="AB2188" i="1" s="1"/>
  <c r="Z2187" i="1"/>
  <c r="AB2187" i="1" s="1"/>
  <c r="AA2186" i="1"/>
  <c r="Z2186" i="1"/>
  <c r="AB2186" i="1" s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AA2180" i="1"/>
  <c r="Z2180" i="1"/>
  <c r="X2179" i="1"/>
  <c r="X2181" i="1" s="1"/>
  <c r="V2179" i="1"/>
  <c r="V2181" i="1" s="1"/>
  <c r="T2179" i="1"/>
  <c r="T2181" i="1" s="1"/>
  <c r="R2179" i="1"/>
  <c r="R2181" i="1" s="1"/>
  <c r="P2179" i="1"/>
  <c r="P2181" i="1" s="1"/>
  <c r="N2179" i="1"/>
  <c r="N2181" i="1" s="1"/>
  <c r="L2179" i="1"/>
  <c r="L2181" i="1" s="1"/>
  <c r="J2179" i="1"/>
  <c r="J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U2175" i="1"/>
  <c r="U2179" i="1" s="1"/>
  <c r="U2181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M2175" i="1"/>
  <c r="M2179" i="1" s="1"/>
  <c r="M2181" i="1" s="1"/>
  <c r="L2175" i="1"/>
  <c r="K2175" i="1"/>
  <c r="K2179" i="1" s="1"/>
  <c r="K2181" i="1" s="1"/>
  <c r="J2175" i="1"/>
  <c r="I2175" i="1"/>
  <c r="I2179" i="1" s="1"/>
  <c r="I2181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Z2170" i="1"/>
  <c r="Y2169" i="1"/>
  <c r="Y2171" i="1" s="1"/>
  <c r="W2169" i="1"/>
  <c r="W2171" i="1" s="1"/>
  <c r="U2169" i="1"/>
  <c r="U2171" i="1" s="1"/>
  <c r="S2169" i="1"/>
  <c r="S2171" i="1" s="1"/>
  <c r="Q2169" i="1"/>
  <c r="Q2171" i="1" s="1"/>
  <c r="O2169" i="1"/>
  <c r="O2171" i="1" s="1"/>
  <c r="M2169" i="1"/>
  <c r="M2171" i="1" s="1"/>
  <c r="K2169" i="1"/>
  <c r="K2171" i="1" s="1"/>
  <c r="I2169" i="1"/>
  <c r="I2171" i="1" s="1"/>
  <c r="G2169" i="1"/>
  <c r="G2171" i="1" s="1"/>
  <c r="E2169" i="1"/>
  <c r="E2171" i="1" s="1"/>
  <c r="C2169" i="1"/>
  <c r="C2171" i="1" s="1"/>
  <c r="AA2168" i="1"/>
  <c r="Z2168" i="1"/>
  <c r="AA2167" i="1"/>
  <c r="Z2167" i="1"/>
  <c r="AA2166" i="1"/>
  <c r="Z2166" i="1"/>
  <c r="Y2165" i="1"/>
  <c r="X2165" i="1"/>
  <c r="X2169" i="1" s="1"/>
  <c r="X2171" i="1" s="1"/>
  <c r="W2165" i="1"/>
  <c r="V2165" i="1"/>
  <c r="V2169" i="1" s="1"/>
  <c r="V2171" i="1" s="1"/>
  <c r="U2165" i="1"/>
  <c r="T2165" i="1"/>
  <c r="T2169" i="1" s="1"/>
  <c r="T2171" i="1" s="1"/>
  <c r="S2165" i="1"/>
  <c r="R2165" i="1"/>
  <c r="R2169" i="1" s="1"/>
  <c r="R2171" i="1" s="1"/>
  <c r="Q2165" i="1"/>
  <c r="P2165" i="1"/>
  <c r="P2169" i="1" s="1"/>
  <c r="P2171" i="1" s="1"/>
  <c r="O2165" i="1"/>
  <c r="N2165" i="1"/>
  <c r="Z2165" i="1" s="1"/>
  <c r="M2165" i="1"/>
  <c r="L2165" i="1"/>
  <c r="L2169" i="1" s="1"/>
  <c r="L2171" i="1" s="1"/>
  <c r="K2165" i="1"/>
  <c r="J2165" i="1"/>
  <c r="J2169" i="1" s="1"/>
  <c r="J2171" i="1" s="1"/>
  <c r="I2165" i="1"/>
  <c r="H2165" i="1"/>
  <c r="H2169" i="1" s="1"/>
  <c r="H2171" i="1" s="1"/>
  <c r="G2165" i="1"/>
  <c r="F2165" i="1"/>
  <c r="F2169" i="1" s="1"/>
  <c r="F2171" i="1" s="1"/>
  <c r="E2165" i="1"/>
  <c r="D2165" i="1"/>
  <c r="D2169" i="1" s="1"/>
  <c r="D2171" i="1" s="1"/>
  <c r="C2165" i="1"/>
  <c r="B2165" i="1"/>
  <c r="B2169" i="1" s="1"/>
  <c r="B2171" i="1" s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Z2156" i="1"/>
  <c r="AA2156" i="1" s="1"/>
  <c r="Y2155" i="1"/>
  <c r="Y2159" i="1" s="1"/>
  <c r="Y2161" i="1" s="1"/>
  <c r="X2155" i="1"/>
  <c r="W2155" i="1"/>
  <c r="W2159" i="1" s="1"/>
  <c r="W2161" i="1" s="1"/>
  <c r="V2155" i="1"/>
  <c r="U2155" i="1"/>
  <c r="U2159" i="1" s="1"/>
  <c r="U2161" i="1" s="1"/>
  <c r="T2155" i="1"/>
  <c r="S2155" i="1"/>
  <c r="S2159" i="1" s="1"/>
  <c r="S2161" i="1" s="1"/>
  <c r="R2155" i="1"/>
  <c r="Q2155" i="1"/>
  <c r="Q2159" i="1" s="1"/>
  <c r="Q2161" i="1" s="1"/>
  <c r="P2155" i="1"/>
  <c r="O2155" i="1"/>
  <c r="O2159" i="1" s="1"/>
  <c r="O2161" i="1" s="1"/>
  <c r="N2155" i="1"/>
  <c r="M2155" i="1"/>
  <c r="M2159" i="1" s="1"/>
  <c r="M2161" i="1" s="1"/>
  <c r="L2155" i="1"/>
  <c r="K2155" i="1"/>
  <c r="K2159" i="1" s="1"/>
  <c r="K2161" i="1" s="1"/>
  <c r="J2155" i="1"/>
  <c r="I2155" i="1"/>
  <c r="I2159" i="1" s="1"/>
  <c r="I2161" i="1" s="1"/>
  <c r="H2155" i="1"/>
  <c r="G2155" i="1"/>
  <c r="G2159" i="1" s="1"/>
  <c r="G2161" i="1" s="1"/>
  <c r="F2155" i="1"/>
  <c r="E2155" i="1"/>
  <c r="E2159" i="1" s="1"/>
  <c r="E2161" i="1" s="1"/>
  <c r="D2155" i="1"/>
  <c r="C2155" i="1"/>
  <c r="C2159" i="1" s="1"/>
  <c r="C2161" i="1" s="1"/>
  <c r="B2155" i="1"/>
  <c r="Z2150" i="1"/>
  <c r="Y2149" i="1"/>
  <c r="Y2151" i="1" s="1"/>
  <c r="W2149" i="1"/>
  <c r="W2151" i="1" s="1"/>
  <c r="U2149" i="1"/>
  <c r="U2151" i="1" s="1"/>
  <c r="S2149" i="1"/>
  <c r="S2151" i="1" s="1"/>
  <c r="Q2149" i="1"/>
  <c r="Q2151" i="1" s="1"/>
  <c r="O2149" i="1"/>
  <c r="O2151" i="1" s="1"/>
  <c r="M2149" i="1"/>
  <c r="M2151" i="1" s="1"/>
  <c r="K2149" i="1"/>
  <c r="K2151" i="1" s="1"/>
  <c r="I2149" i="1"/>
  <c r="I2151" i="1" s="1"/>
  <c r="G2149" i="1"/>
  <c r="G2151" i="1" s="1"/>
  <c r="E2149" i="1"/>
  <c r="E2151" i="1" s="1"/>
  <c r="C2149" i="1"/>
  <c r="C2151" i="1" s="1"/>
  <c r="AA2148" i="1"/>
  <c r="Z2148" i="1"/>
  <c r="AA2147" i="1"/>
  <c r="Z2147" i="1"/>
  <c r="AA2146" i="1"/>
  <c r="Z2146" i="1"/>
  <c r="Y2145" i="1"/>
  <c r="X2145" i="1"/>
  <c r="X2149" i="1" s="1"/>
  <c r="X2151" i="1" s="1"/>
  <c r="W2145" i="1"/>
  <c r="V2145" i="1"/>
  <c r="V2149" i="1" s="1"/>
  <c r="V2151" i="1" s="1"/>
  <c r="U2145" i="1"/>
  <c r="T2145" i="1"/>
  <c r="T2149" i="1" s="1"/>
  <c r="T2151" i="1" s="1"/>
  <c r="S2145" i="1"/>
  <c r="R2145" i="1"/>
  <c r="R2149" i="1" s="1"/>
  <c r="R2151" i="1" s="1"/>
  <c r="Q2145" i="1"/>
  <c r="P2145" i="1"/>
  <c r="P2149" i="1" s="1"/>
  <c r="P2151" i="1" s="1"/>
  <c r="O2145" i="1"/>
  <c r="N2145" i="1"/>
  <c r="N2149" i="1" s="1"/>
  <c r="N2151" i="1" s="1"/>
  <c r="M2145" i="1"/>
  <c r="L2145" i="1"/>
  <c r="L2149" i="1" s="1"/>
  <c r="L2151" i="1" s="1"/>
  <c r="K2145" i="1"/>
  <c r="J2145" i="1"/>
  <c r="J2149" i="1" s="1"/>
  <c r="J2151" i="1" s="1"/>
  <c r="I2145" i="1"/>
  <c r="H2145" i="1"/>
  <c r="H2149" i="1" s="1"/>
  <c r="H2151" i="1" s="1"/>
  <c r="G2145" i="1"/>
  <c r="F2145" i="1"/>
  <c r="F2149" i="1" s="1"/>
  <c r="F2151" i="1" s="1"/>
  <c r="E2145" i="1"/>
  <c r="D2145" i="1"/>
  <c r="C2145" i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Z2138" i="1" s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Z2136" i="1" s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D2139" i="1" s="1"/>
  <c r="C2135" i="1"/>
  <c r="C2139" i="1" s="1"/>
  <c r="B2135" i="1"/>
  <c r="B2139" i="1" s="1"/>
  <c r="AB2117" i="1"/>
  <c r="AA2117" i="1"/>
  <c r="W2116" i="1"/>
  <c r="W2118" i="1" s="1"/>
  <c r="S2116" i="1"/>
  <c r="S2118" i="1" s="1"/>
  <c r="O2116" i="1"/>
  <c r="O2118" i="1" s="1"/>
  <c r="K2116" i="1"/>
  <c r="K2118" i="1" s="1"/>
  <c r="G2116" i="1"/>
  <c r="G2118" i="1" s="1"/>
  <c r="C2116" i="1"/>
  <c r="C2118" i="1" s="1"/>
  <c r="AA2115" i="1"/>
  <c r="AA2114" i="1"/>
  <c r="Y2113" i="1"/>
  <c r="Y2116" i="1" s="1"/>
  <c r="Y2118" i="1" s="1"/>
  <c r="X2113" i="1"/>
  <c r="W2113" i="1"/>
  <c r="V2113" i="1"/>
  <c r="U2113" i="1"/>
  <c r="T2113" i="1"/>
  <c r="S2113" i="1"/>
  <c r="R2113" i="1"/>
  <c r="Q2113" i="1"/>
  <c r="Q2116" i="1" s="1"/>
  <c r="Q2118" i="1" s="1"/>
  <c r="P2113" i="1"/>
  <c r="O2113" i="1"/>
  <c r="N2113" i="1"/>
  <c r="M2113" i="1"/>
  <c r="L2113" i="1"/>
  <c r="K2113" i="1"/>
  <c r="J2113" i="1"/>
  <c r="I2113" i="1"/>
  <c r="I2116" i="1" s="1"/>
  <c r="I2118" i="1" s="1"/>
  <c r="H2113" i="1"/>
  <c r="G2113" i="1"/>
  <c r="F2113" i="1"/>
  <c r="E2113" i="1"/>
  <c r="D2113" i="1"/>
  <c r="C2113" i="1"/>
  <c r="B2113" i="1"/>
  <c r="B2123" i="1" s="1"/>
  <c r="AA2112" i="1"/>
  <c r="V2108" i="1"/>
  <c r="R2108" i="1"/>
  <c r="N2108" i="1"/>
  <c r="J2108" i="1"/>
  <c r="F2108" i="1"/>
  <c r="B2108" i="1"/>
  <c r="Z2107" i="1"/>
  <c r="Y2107" i="1"/>
  <c r="Y2108" i="1" s="1"/>
  <c r="X2107" i="1"/>
  <c r="X2108" i="1" s="1"/>
  <c r="W2107" i="1"/>
  <c r="W2108" i="1" s="1"/>
  <c r="V2107" i="1"/>
  <c r="U2107" i="1"/>
  <c r="U2108" i="1" s="1"/>
  <c r="T2107" i="1"/>
  <c r="T2108" i="1" s="1"/>
  <c r="S2107" i="1"/>
  <c r="S2108" i="1" s="1"/>
  <c r="R2107" i="1"/>
  <c r="Q2107" i="1"/>
  <c r="Q2108" i="1" s="1"/>
  <c r="P2107" i="1"/>
  <c r="P2108" i="1" s="1"/>
  <c r="O2107" i="1"/>
  <c r="O2108" i="1" s="1"/>
  <c r="N2107" i="1"/>
  <c r="M2107" i="1"/>
  <c r="M2108" i="1" s="1"/>
  <c r="L2107" i="1"/>
  <c r="L2108" i="1" s="1"/>
  <c r="K2107" i="1"/>
  <c r="K2108" i="1" s="1"/>
  <c r="J2107" i="1"/>
  <c r="I2107" i="1"/>
  <c r="I2108" i="1" s="1"/>
  <c r="H2107" i="1"/>
  <c r="H2108" i="1" s="1"/>
  <c r="G2107" i="1"/>
  <c r="G2108" i="1" s="1"/>
  <c r="F2107" i="1"/>
  <c r="E2107" i="1"/>
  <c r="E2108" i="1" s="1"/>
  <c r="D2107" i="1"/>
  <c r="AB2107" i="1" s="1"/>
  <c r="C2107" i="1"/>
  <c r="C2108" i="1" s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Z2108" i="1" s="1"/>
  <c r="V2098" i="1"/>
  <c r="R2098" i="1"/>
  <c r="N2098" i="1"/>
  <c r="J2098" i="1"/>
  <c r="F2098" i="1"/>
  <c r="B2098" i="1"/>
  <c r="Y2097" i="1"/>
  <c r="Y2098" i="1" s="1"/>
  <c r="X2097" i="1"/>
  <c r="X2098" i="1" s="1"/>
  <c r="W2097" i="1"/>
  <c r="W2098" i="1" s="1"/>
  <c r="V2097" i="1"/>
  <c r="U2097" i="1"/>
  <c r="U2098" i="1" s="1"/>
  <c r="T2097" i="1"/>
  <c r="T2098" i="1" s="1"/>
  <c r="S2097" i="1"/>
  <c r="S2098" i="1" s="1"/>
  <c r="R2097" i="1"/>
  <c r="Q2097" i="1"/>
  <c r="Q2098" i="1" s="1"/>
  <c r="P2097" i="1"/>
  <c r="P2098" i="1" s="1"/>
  <c r="O2097" i="1"/>
  <c r="O2098" i="1" s="1"/>
  <c r="N2097" i="1"/>
  <c r="M2097" i="1"/>
  <c r="M2098" i="1" s="1"/>
  <c r="L2097" i="1"/>
  <c r="L2098" i="1" s="1"/>
  <c r="K2097" i="1"/>
  <c r="K2098" i="1" s="1"/>
  <c r="J2097" i="1"/>
  <c r="I2097" i="1"/>
  <c r="I2098" i="1" s="1"/>
  <c r="H2097" i="1"/>
  <c r="H2098" i="1" s="1"/>
  <c r="G2097" i="1"/>
  <c r="G2098" i="1" s="1"/>
  <c r="F2097" i="1"/>
  <c r="E2097" i="1"/>
  <c r="E2098" i="1" s="1"/>
  <c r="D2097" i="1"/>
  <c r="D2098" i="1" s="1"/>
  <c r="C2097" i="1"/>
  <c r="C2098" i="1" s="1"/>
  <c r="B2097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Z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Y2122" i="1" s="1"/>
  <c r="X2082" i="1"/>
  <c r="X2122" i="1" s="1"/>
  <c r="W2082" i="1"/>
  <c r="V2082" i="1"/>
  <c r="V2122" i="1" s="1"/>
  <c r="U2082" i="1"/>
  <c r="U2122" i="1" s="1"/>
  <c r="T2082" i="1"/>
  <c r="T2122" i="1" s="1"/>
  <c r="S2082" i="1"/>
  <c r="R2082" i="1"/>
  <c r="R2122" i="1" s="1"/>
  <c r="Q2082" i="1"/>
  <c r="Q2122" i="1" s="1"/>
  <c r="P2082" i="1"/>
  <c r="P2122" i="1" s="1"/>
  <c r="O2082" i="1"/>
  <c r="N2082" i="1"/>
  <c r="N2122" i="1" s="1"/>
  <c r="M2082" i="1"/>
  <c r="M2122" i="1" s="1"/>
  <c r="L2082" i="1"/>
  <c r="L2122" i="1" s="1"/>
  <c r="K2082" i="1"/>
  <c r="J2082" i="1"/>
  <c r="J2122" i="1" s="1"/>
  <c r="I2082" i="1"/>
  <c r="I2122" i="1" s="1"/>
  <c r="H2082" i="1"/>
  <c r="H2122" i="1" s="1"/>
  <c r="G2082" i="1"/>
  <c r="F2082" i="1"/>
  <c r="F2122" i="1" s="1"/>
  <c r="E2082" i="1"/>
  <c r="E2122" i="1" s="1"/>
  <c r="D2082" i="1"/>
  <c r="D2122" i="1" s="1"/>
  <c r="C2082" i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R2054" i="1"/>
  <c r="R2056" i="1" s="1"/>
  <c r="N2054" i="1"/>
  <c r="N2056" i="1" s="1"/>
  <c r="J2054" i="1"/>
  <c r="J2056" i="1" s="1"/>
  <c r="F2054" i="1"/>
  <c r="F2056" i="1" s="1"/>
  <c r="B2054" i="1"/>
  <c r="B2056" i="1" s="1"/>
  <c r="AA2053" i="1"/>
  <c r="AA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45" i="1"/>
  <c r="Y2044" i="1"/>
  <c r="Y2046" i="1" s="1"/>
  <c r="U2044" i="1"/>
  <c r="U2046" i="1" s="1"/>
  <c r="Q2044" i="1"/>
  <c r="Q2046" i="1" s="1"/>
  <c r="M2044" i="1"/>
  <c r="M2046" i="1" s="1"/>
  <c r="I2044" i="1"/>
  <c r="I2046" i="1" s="1"/>
  <c r="E2044" i="1"/>
  <c r="E2046" i="1" s="1"/>
  <c r="Z2043" i="1"/>
  <c r="AA2043" i="1" s="1"/>
  <c r="Z2042" i="1"/>
  <c r="AA2042" i="1" s="1"/>
  <c r="Y2041" i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Z2041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Z2044" i="1" s="1"/>
  <c r="AB2044" i="1" s="1"/>
  <c r="Z2035" i="1"/>
  <c r="AA2035" i="1" s="1"/>
  <c r="V2034" i="1"/>
  <c r="V2036" i="1" s="1"/>
  <c r="R2034" i="1"/>
  <c r="R2036" i="1" s="1"/>
  <c r="N2034" i="1"/>
  <c r="N2036" i="1" s="1"/>
  <c r="J2034" i="1"/>
  <c r="J2036" i="1" s="1"/>
  <c r="F2034" i="1"/>
  <c r="F2036" i="1" s="1"/>
  <c r="B2034" i="1"/>
  <c r="B2036" i="1" s="1"/>
  <c r="AA2033" i="1"/>
  <c r="Z2033" i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M2031" i="1"/>
  <c r="M2034" i="1" s="1"/>
  <c r="M2036" i="1" s="1"/>
  <c r="L2031" i="1"/>
  <c r="L2034" i="1" s="1"/>
  <c r="L2036" i="1" s="1"/>
  <c r="K2031" i="1"/>
  <c r="K2034" i="1" s="1"/>
  <c r="K2036" i="1" s="1"/>
  <c r="J2031" i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E2031" i="1"/>
  <c r="E2034" i="1" s="1"/>
  <c r="E2036" i="1" s="1"/>
  <c r="D2031" i="1"/>
  <c r="D2034" i="1" s="1"/>
  <c r="D2036" i="1" s="1"/>
  <c r="C2031" i="1"/>
  <c r="C2034" i="1" s="1"/>
  <c r="C2036" i="1" s="1"/>
  <c r="B2031" i="1"/>
  <c r="Z2030" i="1"/>
  <c r="AA2025" i="1"/>
  <c r="Z2025" i="1"/>
  <c r="W2024" i="1"/>
  <c r="W2026" i="1" s="1"/>
  <c r="S2024" i="1"/>
  <c r="S2026" i="1" s="1"/>
  <c r="O2024" i="1"/>
  <c r="O2026" i="1" s="1"/>
  <c r="K2024" i="1"/>
  <c r="K2026" i="1" s="1"/>
  <c r="G2024" i="1"/>
  <c r="G2026" i="1" s="1"/>
  <c r="C2024" i="1"/>
  <c r="C2026" i="1" s="1"/>
  <c r="Z2023" i="1"/>
  <c r="AA2023" i="1" s="1"/>
  <c r="Z2022" i="1"/>
  <c r="AA2022" i="1" s="1"/>
  <c r="Y2021" i="1"/>
  <c r="Y2024" i="1" s="1"/>
  <c r="Y2026" i="1" s="1"/>
  <c r="X2021" i="1"/>
  <c r="X2024" i="1" s="1"/>
  <c r="X2026" i="1" s="1"/>
  <c r="W2021" i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N2021" i="1"/>
  <c r="N2024" i="1" s="1"/>
  <c r="N2026" i="1" s="1"/>
  <c r="M2021" i="1"/>
  <c r="Z2021" i="1" s="1"/>
  <c r="L2021" i="1"/>
  <c r="L2024" i="1" s="1"/>
  <c r="L2026" i="1" s="1"/>
  <c r="K2021" i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B2021" i="1"/>
  <c r="B2024" i="1" s="1"/>
  <c r="B2026" i="1" s="1"/>
  <c r="AB2020" i="1"/>
  <c r="Z2020" i="1"/>
  <c r="AA2020" i="1" s="1"/>
  <c r="Z2015" i="1"/>
  <c r="Z2016" i="1" s="1"/>
  <c r="Y2014" i="1"/>
  <c r="Y2016" i="1" s="1"/>
  <c r="U2014" i="1"/>
  <c r="U2016" i="1" s="1"/>
  <c r="Q2014" i="1"/>
  <c r="Q2016" i="1" s="1"/>
  <c r="M2014" i="1"/>
  <c r="M2016" i="1" s="1"/>
  <c r="I2014" i="1"/>
  <c r="I2016" i="1" s="1"/>
  <c r="E2014" i="1"/>
  <c r="E2016" i="1" s="1"/>
  <c r="Z2013" i="1"/>
  <c r="AA2013" i="1" s="1"/>
  <c r="Z2012" i="1"/>
  <c r="AA2012" i="1" s="1"/>
  <c r="Y2011" i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Z2011" i="1" s="1"/>
  <c r="AB2011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D2011" i="1"/>
  <c r="D2014" i="1" s="1"/>
  <c r="D2016" i="1" s="1"/>
  <c r="C2011" i="1"/>
  <c r="C2014" i="1" s="1"/>
  <c r="C2016" i="1" s="1"/>
  <c r="B2011" i="1"/>
  <c r="B2014" i="1" s="1"/>
  <c r="B2016" i="1" s="1"/>
  <c r="Z2010" i="1"/>
  <c r="Z2014" i="1" s="1"/>
  <c r="Z2005" i="1"/>
  <c r="AA2005" i="1" s="1"/>
  <c r="V2004" i="1"/>
  <c r="V2006" i="1" s="1"/>
  <c r="R2004" i="1"/>
  <c r="R2006" i="1" s="1"/>
  <c r="N2004" i="1"/>
  <c r="N2006" i="1" s="1"/>
  <c r="J2004" i="1"/>
  <c r="J2006" i="1" s="1"/>
  <c r="F2004" i="1"/>
  <c r="F2006" i="1" s="1"/>
  <c r="B2004" i="1"/>
  <c r="B2006" i="1" s="1"/>
  <c r="AA2003" i="1"/>
  <c r="Z2003" i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M2001" i="1"/>
  <c r="M2004" i="1" s="1"/>
  <c r="M2006" i="1" s="1"/>
  <c r="L2001" i="1"/>
  <c r="L2004" i="1" s="1"/>
  <c r="L2006" i="1" s="1"/>
  <c r="K2001" i="1"/>
  <c r="K2004" i="1" s="1"/>
  <c r="K2006" i="1" s="1"/>
  <c r="J2001" i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E2001" i="1"/>
  <c r="E2004" i="1" s="1"/>
  <c r="E2006" i="1" s="1"/>
  <c r="D2001" i="1"/>
  <c r="D2004" i="1" s="1"/>
  <c r="D2006" i="1" s="1"/>
  <c r="C2001" i="1"/>
  <c r="C2004" i="1" s="1"/>
  <c r="C2006" i="1" s="1"/>
  <c r="B2001" i="1"/>
  <c r="Z2000" i="1"/>
  <c r="AA1995" i="1"/>
  <c r="Z1995" i="1"/>
  <c r="W1994" i="1"/>
  <c r="W1996" i="1" s="1"/>
  <c r="S1994" i="1"/>
  <c r="S1996" i="1" s="1"/>
  <c r="O1994" i="1"/>
  <c r="O1996" i="1" s="1"/>
  <c r="K1994" i="1"/>
  <c r="K1996" i="1" s="1"/>
  <c r="G1994" i="1"/>
  <c r="G1996" i="1" s="1"/>
  <c r="C1994" i="1"/>
  <c r="C1996" i="1" s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N1991" i="1"/>
  <c r="N1994" i="1" s="1"/>
  <c r="N1996" i="1" s="1"/>
  <c r="M1991" i="1"/>
  <c r="Z1991" i="1" s="1"/>
  <c r="L1991" i="1"/>
  <c r="L1994" i="1" s="1"/>
  <c r="L1996" i="1" s="1"/>
  <c r="K1991" i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B1991" i="1"/>
  <c r="B1994" i="1" s="1"/>
  <c r="B1996" i="1" s="1"/>
  <c r="AA1990" i="1"/>
  <c r="Z1990" i="1"/>
  <c r="Z1985" i="1"/>
  <c r="AA1985" i="1" s="1"/>
  <c r="X1984" i="1"/>
  <c r="X1986" i="1" s="1"/>
  <c r="T1984" i="1"/>
  <c r="T1986" i="1" s="1"/>
  <c r="P1984" i="1"/>
  <c r="P1986" i="1" s="1"/>
  <c r="L1984" i="1"/>
  <c r="L1986" i="1" s="1"/>
  <c r="H1984" i="1"/>
  <c r="H1986" i="1" s="1"/>
  <c r="D1984" i="1"/>
  <c r="D1986" i="1" s="1"/>
  <c r="Z1983" i="1"/>
  <c r="AA1983" i="1" s="1"/>
  <c r="AA1982" i="1"/>
  <c r="Z1982" i="1"/>
  <c r="Z1981" i="1"/>
  <c r="AA1981" i="1" s="1"/>
  <c r="AA1984" i="1" s="1"/>
  <c r="Y1981" i="1"/>
  <c r="Y1984" i="1" s="1"/>
  <c r="Y1986" i="1" s="1"/>
  <c r="X1981" i="1"/>
  <c r="W1981" i="1"/>
  <c r="W1984" i="1" s="1"/>
  <c r="W1986" i="1" s="1"/>
  <c r="V1981" i="1"/>
  <c r="V1984" i="1" s="1"/>
  <c r="V1986" i="1" s="1"/>
  <c r="U1981" i="1"/>
  <c r="U1984" i="1" s="1"/>
  <c r="U1986" i="1" s="1"/>
  <c r="T1981" i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O1981" i="1"/>
  <c r="O1984" i="1" s="1"/>
  <c r="O1986" i="1" s="1"/>
  <c r="N1981" i="1"/>
  <c r="N1984" i="1" s="1"/>
  <c r="N1986" i="1" s="1"/>
  <c r="M1981" i="1"/>
  <c r="M1984" i="1" s="1"/>
  <c r="M1986" i="1" s="1"/>
  <c r="L1981" i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G1981" i="1"/>
  <c r="G1984" i="1" s="1"/>
  <c r="G1986" i="1" s="1"/>
  <c r="F1981" i="1"/>
  <c r="F1984" i="1" s="1"/>
  <c r="F1986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AA1980" i="1"/>
  <c r="Z1980" i="1"/>
  <c r="Z1984" i="1" s="1"/>
  <c r="Z1975" i="1"/>
  <c r="Y1974" i="1"/>
  <c r="Y1976" i="1" s="1"/>
  <c r="X1974" i="1"/>
  <c r="X1976" i="1" s="1"/>
  <c r="U1974" i="1"/>
  <c r="U1976" i="1" s="1"/>
  <c r="T1974" i="1"/>
  <c r="T1976" i="1" s="1"/>
  <c r="Q1974" i="1"/>
  <c r="Q1976" i="1" s="1"/>
  <c r="P1974" i="1"/>
  <c r="P1976" i="1" s="1"/>
  <c r="M1974" i="1"/>
  <c r="M1976" i="1" s="1"/>
  <c r="L1974" i="1"/>
  <c r="L1976" i="1" s="1"/>
  <c r="I1974" i="1"/>
  <c r="I1976" i="1" s="1"/>
  <c r="H1974" i="1"/>
  <c r="H1976" i="1" s="1"/>
  <c r="E1974" i="1"/>
  <c r="E1976" i="1" s="1"/>
  <c r="D1974" i="1"/>
  <c r="D1976" i="1" s="1"/>
  <c r="Z1973" i="1"/>
  <c r="AA1973" i="1" s="1"/>
  <c r="Z1972" i="1"/>
  <c r="AA1972" i="1" s="1"/>
  <c r="Y1971" i="1"/>
  <c r="X1971" i="1"/>
  <c r="W1971" i="1"/>
  <c r="W1974" i="1" s="1"/>
  <c r="W1976" i="1" s="1"/>
  <c r="V1971" i="1"/>
  <c r="V1974" i="1" s="1"/>
  <c r="V1976" i="1" s="1"/>
  <c r="U1971" i="1"/>
  <c r="T1971" i="1"/>
  <c r="S1971" i="1"/>
  <c r="S1974" i="1" s="1"/>
  <c r="S1976" i="1" s="1"/>
  <c r="R1971" i="1"/>
  <c r="R1974" i="1" s="1"/>
  <c r="R1976" i="1" s="1"/>
  <c r="Q1971" i="1"/>
  <c r="P1971" i="1"/>
  <c r="O1971" i="1"/>
  <c r="O1974" i="1" s="1"/>
  <c r="O1976" i="1" s="1"/>
  <c r="N1971" i="1"/>
  <c r="N1974" i="1" s="1"/>
  <c r="N1976" i="1" s="1"/>
  <c r="M1971" i="1"/>
  <c r="Z1971" i="1" s="1"/>
  <c r="AB1971" i="1" s="1"/>
  <c r="L1971" i="1"/>
  <c r="K1971" i="1"/>
  <c r="K1974" i="1" s="1"/>
  <c r="K1976" i="1" s="1"/>
  <c r="J1971" i="1"/>
  <c r="J1974" i="1" s="1"/>
  <c r="J1976" i="1" s="1"/>
  <c r="I1971" i="1"/>
  <c r="H1971" i="1"/>
  <c r="G1971" i="1"/>
  <c r="G1974" i="1" s="1"/>
  <c r="G1976" i="1" s="1"/>
  <c r="F1971" i="1"/>
  <c r="F1974" i="1" s="1"/>
  <c r="F1976" i="1" s="1"/>
  <c r="E1971" i="1"/>
  <c r="D1971" i="1"/>
  <c r="C1971" i="1"/>
  <c r="C1974" i="1" s="1"/>
  <c r="C1976" i="1" s="1"/>
  <c r="B1971" i="1"/>
  <c r="B1974" i="1" s="1"/>
  <c r="B1976" i="1" s="1"/>
  <c r="Z1970" i="1"/>
  <c r="Z1974" i="1" s="1"/>
  <c r="AB1974" i="1" s="1"/>
  <c r="Z1965" i="1"/>
  <c r="Y1964" i="1"/>
  <c r="Y1966" i="1" s="1"/>
  <c r="V1964" i="1"/>
  <c r="V1966" i="1" s="1"/>
  <c r="U1964" i="1"/>
  <c r="U1966" i="1" s="1"/>
  <c r="R1964" i="1"/>
  <c r="R1966" i="1" s="1"/>
  <c r="Q1964" i="1"/>
  <c r="Q1966" i="1" s="1"/>
  <c r="N1964" i="1"/>
  <c r="N1966" i="1" s="1"/>
  <c r="M1964" i="1"/>
  <c r="M1966" i="1" s="1"/>
  <c r="J1964" i="1"/>
  <c r="J1966" i="1" s="1"/>
  <c r="I1964" i="1"/>
  <c r="I1966" i="1" s="1"/>
  <c r="F1964" i="1"/>
  <c r="F1966" i="1" s="1"/>
  <c r="E1964" i="1"/>
  <c r="E1966" i="1" s="1"/>
  <c r="B1964" i="1"/>
  <c r="B1966" i="1" s="1"/>
  <c r="AA1963" i="1"/>
  <c r="Z1963" i="1"/>
  <c r="Z1962" i="1"/>
  <c r="AA1962" i="1" s="1"/>
  <c r="Y1961" i="1"/>
  <c r="X1961" i="1"/>
  <c r="X1964" i="1" s="1"/>
  <c r="X1966" i="1" s="1"/>
  <c r="W1961" i="1"/>
  <c r="W1964" i="1" s="1"/>
  <c r="W1966" i="1" s="1"/>
  <c r="V1961" i="1"/>
  <c r="U1961" i="1"/>
  <c r="T1961" i="1"/>
  <c r="T1964" i="1" s="1"/>
  <c r="T1966" i="1" s="1"/>
  <c r="S1961" i="1"/>
  <c r="S1964" i="1" s="1"/>
  <c r="S1966" i="1" s="1"/>
  <c r="R1961" i="1"/>
  <c r="Q1961" i="1"/>
  <c r="P1961" i="1"/>
  <c r="P1964" i="1" s="1"/>
  <c r="P1966" i="1" s="1"/>
  <c r="O1961" i="1"/>
  <c r="O1964" i="1" s="1"/>
  <c r="O1966" i="1" s="1"/>
  <c r="N1961" i="1"/>
  <c r="M1961" i="1"/>
  <c r="Z1961" i="1" s="1"/>
  <c r="Z1964" i="1" s="1"/>
  <c r="L1961" i="1"/>
  <c r="L1964" i="1" s="1"/>
  <c r="L1966" i="1" s="1"/>
  <c r="K1961" i="1"/>
  <c r="K1964" i="1" s="1"/>
  <c r="K1966" i="1" s="1"/>
  <c r="J1961" i="1"/>
  <c r="I1961" i="1"/>
  <c r="H1961" i="1"/>
  <c r="H1964" i="1" s="1"/>
  <c r="H1966" i="1" s="1"/>
  <c r="G1961" i="1"/>
  <c r="G1964" i="1" s="1"/>
  <c r="G1966" i="1" s="1"/>
  <c r="F1961" i="1"/>
  <c r="E1961" i="1"/>
  <c r="D1961" i="1"/>
  <c r="C1961" i="1"/>
  <c r="C1964" i="1" s="1"/>
  <c r="C1966" i="1" s="1"/>
  <c r="B1961" i="1"/>
  <c r="AB1960" i="1"/>
  <c r="AA1960" i="1"/>
  <c r="Z1960" i="1"/>
  <c r="Z1955" i="1"/>
  <c r="AA1955" i="1" s="1"/>
  <c r="X1954" i="1"/>
  <c r="X1956" i="1" s="1"/>
  <c r="W1954" i="1"/>
  <c r="W1956" i="1" s="1"/>
  <c r="T1954" i="1"/>
  <c r="T1956" i="1" s="1"/>
  <c r="S1954" i="1"/>
  <c r="S1956" i="1" s="1"/>
  <c r="P1954" i="1"/>
  <c r="P1956" i="1" s="1"/>
  <c r="O1954" i="1"/>
  <c r="O1956" i="1" s="1"/>
  <c r="L1954" i="1"/>
  <c r="L1956" i="1" s="1"/>
  <c r="K1954" i="1"/>
  <c r="K1956" i="1" s="1"/>
  <c r="H1954" i="1"/>
  <c r="H1956" i="1" s="1"/>
  <c r="G1954" i="1"/>
  <c r="G1956" i="1" s="1"/>
  <c r="D1954" i="1"/>
  <c r="D1956" i="1" s="1"/>
  <c r="C1954" i="1"/>
  <c r="C1956" i="1" s="1"/>
  <c r="Z1953" i="1"/>
  <c r="AA1953" i="1" s="1"/>
  <c r="AA1952" i="1"/>
  <c r="Z1952" i="1"/>
  <c r="Z1951" i="1"/>
  <c r="Y1951" i="1"/>
  <c r="Y1954" i="1" s="1"/>
  <c r="Y1956" i="1" s="1"/>
  <c r="X1951" i="1"/>
  <c r="W1951" i="1"/>
  <c r="V1951" i="1"/>
  <c r="V1954" i="1" s="1"/>
  <c r="V1956" i="1" s="1"/>
  <c r="U1951" i="1"/>
  <c r="U1954" i="1" s="1"/>
  <c r="U1956" i="1" s="1"/>
  <c r="T1951" i="1"/>
  <c r="S1951" i="1"/>
  <c r="R1951" i="1"/>
  <c r="R1954" i="1" s="1"/>
  <c r="R1956" i="1" s="1"/>
  <c r="Q1951" i="1"/>
  <c r="Q1954" i="1" s="1"/>
  <c r="Q1956" i="1" s="1"/>
  <c r="P1951" i="1"/>
  <c r="O1951" i="1"/>
  <c r="N1951" i="1"/>
  <c r="N1954" i="1" s="1"/>
  <c r="N1956" i="1" s="1"/>
  <c r="M1951" i="1"/>
  <c r="M1954" i="1" s="1"/>
  <c r="M1956" i="1" s="1"/>
  <c r="L1951" i="1"/>
  <c r="K1951" i="1"/>
  <c r="J1951" i="1"/>
  <c r="J1954" i="1" s="1"/>
  <c r="J1956" i="1" s="1"/>
  <c r="I1951" i="1"/>
  <c r="I1954" i="1" s="1"/>
  <c r="I1956" i="1" s="1"/>
  <c r="H1951" i="1"/>
  <c r="G1951" i="1"/>
  <c r="F1951" i="1"/>
  <c r="F1954" i="1" s="1"/>
  <c r="F1956" i="1" s="1"/>
  <c r="E1951" i="1"/>
  <c r="E1954" i="1" s="1"/>
  <c r="E1956" i="1" s="1"/>
  <c r="D1951" i="1"/>
  <c r="C1951" i="1"/>
  <c r="B1951" i="1"/>
  <c r="B1954" i="1" s="1"/>
  <c r="B1956" i="1" s="1"/>
  <c r="Z1950" i="1"/>
  <c r="T1946" i="1"/>
  <c r="P1946" i="1"/>
  <c r="L1946" i="1"/>
  <c r="Z1945" i="1"/>
  <c r="Y1944" i="1"/>
  <c r="Y1946" i="1" s="1"/>
  <c r="V1944" i="1"/>
  <c r="V1946" i="1" s="1"/>
  <c r="U1944" i="1"/>
  <c r="U1946" i="1" s="1"/>
  <c r="R1944" i="1"/>
  <c r="R1946" i="1" s="1"/>
  <c r="Q1944" i="1"/>
  <c r="Q1946" i="1" s="1"/>
  <c r="N1944" i="1"/>
  <c r="N1946" i="1" s="1"/>
  <c r="M1944" i="1"/>
  <c r="M1946" i="1" s="1"/>
  <c r="J1944" i="1"/>
  <c r="J1946" i="1" s="1"/>
  <c r="I1944" i="1"/>
  <c r="I1946" i="1" s="1"/>
  <c r="F1944" i="1"/>
  <c r="F1946" i="1" s="1"/>
  <c r="E1944" i="1"/>
  <c r="E1946" i="1" s="1"/>
  <c r="B1944" i="1"/>
  <c r="B1946" i="1" s="1"/>
  <c r="AA1943" i="1"/>
  <c r="Z1943" i="1"/>
  <c r="Z1942" i="1"/>
  <c r="AA1942" i="1" s="1"/>
  <c r="Y1941" i="1"/>
  <c r="X1941" i="1"/>
  <c r="X1944" i="1" s="1"/>
  <c r="X1946" i="1" s="1"/>
  <c r="W1941" i="1"/>
  <c r="W1944" i="1" s="1"/>
  <c r="W1946" i="1" s="1"/>
  <c r="V1941" i="1"/>
  <c r="U1941" i="1"/>
  <c r="T1941" i="1"/>
  <c r="T1944" i="1" s="1"/>
  <c r="S1941" i="1"/>
  <c r="S1944" i="1" s="1"/>
  <c r="S1946" i="1" s="1"/>
  <c r="R1941" i="1"/>
  <c r="Q1941" i="1"/>
  <c r="P1941" i="1"/>
  <c r="P1944" i="1" s="1"/>
  <c r="O1941" i="1"/>
  <c r="O1944" i="1" s="1"/>
  <c r="O1946" i="1" s="1"/>
  <c r="N1941" i="1"/>
  <c r="M1941" i="1"/>
  <c r="Z1941" i="1" s="1"/>
  <c r="Z1944" i="1" s="1"/>
  <c r="L1941" i="1"/>
  <c r="L1944" i="1" s="1"/>
  <c r="K1941" i="1"/>
  <c r="K1944" i="1" s="1"/>
  <c r="K1946" i="1" s="1"/>
  <c r="J1941" i="1"/>
  <c r="I1941" i="1"/>
  <c r="H1941" i="1"/>
  <c r="H1944" i="1" s="1"/>
  <c r="H1946" i="1" s="1"/>
  <c r="G1941" i="1"/>
  <c r="G1944" i="1" s="1"/>
  <c r="G1946" i="1" s="1"/>
  <c r="F1941" i="1"/>
  <c r="E1941" i="1"/>
  <c r="D1941" i="1"/>
  <c r="C1941" i="1"/>
  <c r="C1944" i="1" s="1"/>
  <c r="C1946" i="1" s="1"/>
  <c r="B1941" i="1"/>
  <c r="AB1940" i="1"/>
  <c r="AA1940" i="1"/>
  <c r="Z1940" i="1"/>
  <c r="V1936" i="1"/>
  <c r="N1936" i="1"/>
  <c r="F1936" i="1"/>
  <c r="Z1935" i="1"/>
  <c r="AA1935" i="1" s="1"/>
  <c r="X1934" i="1"/>
  <c r="X1936" i="1" s="1"/>
  <c r="W1934" i="1"/>
  <c r="W1936" i="1" s="1"/>
  <c r="T1934" i="1"/>
  <c r="T1936" i="1" s="1"/>
  <c r="S1934" i="1"/>
  <c r="S1936" i="1" s="1"/>
  <c r="P1934" i="1"/>
  <c r="P1936" i="1" s="1"/>
  <c r="O1934" i="1"/>
  <c r="O1936" i="1" s="1"/>
  <c r="L1934" i="1"/>
  <c r="L1936" i="1" s="1"/>
  <c r="K1934" i="1"/>
  <c r="K1936" i="1" s="1"/>
  <c r="H1934" i="1"/>
  <c r="H1936" i="1" s="1"/>
  <c r="G1934" i="1"/>
  <c r="G1936" i="1" s="1"/>
  <c r="D1934" i="1"/>
  <c r="D1936" i="1" s="1"/>
  <c r="C1934" i="1"/>
  <c r="C1936" i="1" s="1"/>
  <c r="Z1933" i="1"/>
  <c r="AA1933" i="1" s="1"/>
  <c r="AA1932" i="1"/>
  <c r="Z1932" i="1"/>
  <c r="Z1931" i="1"/>
  <c r="Y1931" i="1"/>
  <c r="Y1934" i="1" s="1"/>
  <c r="Y1936" i="1" s="1"/>
  <c r="X1931" i="1"/>
  <c r="W1931" i="1"/>
  <c r="V1931" i="1"/>
  <c r="V1934" i="1" s="1"/>
  <c r="U1931" i="1"/>
  <c r="U1934" i="1" s="1"/>
  <c r="U1936" i="1" s="1"/>
  <c r="T1931" i="1"/>
  <c r="S1931" i="1"/>
  <c r="R1931" i="1"/>
  <c r="R1934" i="1" s="1"/>
  <c r="R1936" i="1" s="1"/>
  <c r="Q1931" i="1"/>
  <c r="Q1934" i="1" s="1"/>
  <c r="Q1936" i="1" s="1"/>
  <c r="P1931" i="1"/>
  <c r="O1931" i="1"/>
  <c r="N1931" i="1"/>
  <c r="N1934" i="1" s="1"/>
  <c r="M1931" i="1"/>
  <c r="M1934" i="1" s="1"/>
  <c r="M1936" i="1" s="1"/>
  <c r="L1931" i="1"/>
  <c r="K1931" i="1"/>
  <c r="J1931" i="1"/>
  <c r="J1934" i="1" s="1"/>
  <c r="J1936" i="1" s="1"/>
  <c r="I1931" i="1"/>
  <c r="I1934" i="1" s="1"/>
  <c r="I1936" i="1" s="1"/>
  <c r="H1931" i="1"/>
  <c r="G1931" i="1"/>
  <c r="F1931" i="1"/>
  <c r="F1934" i="1" s="1"/>
  <c r="E1931" i="1"/>
  <c r="E1934" i="1" s="1"/>
  <c r="E1936" i="1" s="1"/>
  <c r="D1931" i="1"/>
  <c r="C1931" i="1"/>
  <c r="B1931" i="1"/>
  <c r="B1934" i="1" s="1"/>
  <c r="B1936" i="1" s="1"/>
  <c r="Z1930" i="1"/>
  <c r="Z1934" i="1" s="1"/>
  <c r="AB1934" i="1" s="1"/>
  <c r="Z1925" i="1"/>
  <c r="Y1924" i="1"/>
  <c r="Y1926" i="1" s="1"/>
  <c r="V1924" i="1"/>
  <c r="V1926" i="1" s="1"/>
  <c r="U1924" i="1"/>
  <c r="U1926" i="1" s="1"/>
  <c r="R1924" i="1"/>
  <c r="R1926" i="1" s="1"/>
  <c r="Q1924" i="1"/>
  <c r="Q1926" i="1" s="1"/>
  <c r="N1924" i="1"/>
  <c r="N1926" i="1" s="1"/>
  <c r="M1924" i="1"/>
  <c r="M1926" i="1" s="1"/>
  <c r="J1924" i="1"/>
  <c r="J1926" i="1" s="1"/>
  <c r="I1924" i="1"/>
  <c r="I1926" i="1" s="1"/>
  <c r="F1924" i="1"/>
  <c r="F1926" i="1" s="1"/>
  <c r="E1924" i="1"/>
  <c r="E1926" i="1" s="1"/>
  <c r="B1924" i="1"/>
  <c r="B1926" i="1" s="1"/>
  <c r="AA1923" i="1"/>
  <c r="Z1923" i="1"/>
  <c r="Z1922" i="1"/>
  <c r="AA1922" i="1" s="1"/>
  <c r="Y1921" i="1"/>
  <c r="X1921" i="1"/>
  <c r="X1924" i="1" s="1"/>
  <c r="X1926" i="1" s="1"/>
  <c r="W1921" i="1"/>
  <c r="W1924" i="1" s="1"/>
  <c r="W1926" i="1" s="1"/>
  <c r="V1921" i="1"/>
  <c r="U1921" i="1"/>
  <c r="T1921" i="1"/>
  <c r="T1924" i="1" s="1"/>
  <c r="T1926" i="1" s="1"/>
  <c r="S1921" i="1"/>
  <c r="S1924" i="1" s="1"/>
  <c r="S1926" i="1" s="1"/>
  <c r="R1921" i="1"/>
  <c r="Q1921" i="1"/>
  <c r="P1921" i="1"/>
  <c r="P1924" i="1" s="1"/>
  <c r="P1926" i="1" s="1"/>
  <c r="O1921" i="1"/>
  <c r="O1924" i="1" s="1"/>
  <c r="O1926" i="1" s="1"/>
  <c r="N1921" i="1"/>
  <c r="M1921" i="1"/>
  <c r="Z1921" i="1" s="1"/>
  <c r="Z1924" i="1" s="1"/>
  <c r="L1921" i="1"/>
  <c r="L1924" i="1" s="1"/>
  <c r="L1926" i="1" s="1"/>
  <c r="K1921" i="1"/>
  <c r="K1924" i="1" s="1"/>
  <c r="K1926" i="1" s="1"/>
  <c r="J1921" i="1"/>
  <c r="I1921" i="1"/>
  <c r="H1921" i="1"/>
  <c r="H1924" i="1" s="1"/>
  <c r="H1926" i="1" s="1"/>
  <c r="G1921" i="1"/>
  <c r="G1924" i="1" s="1"/>
  <c r="G1926" i="1" s="1"/>
  <c r="F1921" i="1"/>
  <c r="E1921" i="1"/>
  <c r="D1921" i="1"/>
  <c r="AB1921" i="1" s="1"/>
  <c r="C1921" i="1"/>
  <c r="C1924" i="1" s="1"/>
  <c r="C1926" i="1" s="1"/>
  <c r="B1921" i="1"/>
  <c r="AB1920" i="1"/>
  <c r="AA1920" i="1"/>
  <c r="Z1920" i="1"/>
  <c r="Z1915" i="1"/>
  <c r="AA1915" i="1" s="1"/>
  <c r="X1914" i="1"/>
  <c r="X1916" i="1" s="1"/>
  <c r="W1914" i="1"/>
  <c r="W1916" i="1" s="1"/>
  <c r="T1914" i="1"/>
  <c r="T1916" i="1" s="1"/>
  <c r="S1914" i="1"/>
  <c r="S1916" i="1" s="1"/>
  <c r="P1914" i="1"/>
  <c r="P1916" i="1" s="1"/>
  <c r="O1914" i="1"/>
  <c r="O1916" i="1" s="1"/>
  <c r="L1914" i="1"/>
  <c r="L1916" i="1" s="1"/>
  <c r="K1914" i="1"/>
  <c r="K1916" i="1" s="1"/>
  <c r="H1914" i="1"/>
  <c r="H1916" i="1" s="1"/>
  <c r="G1914" i="1"/>
  <c r="G1916" i="1" s="1"/>
  <c r="D1914" i="1"/>
  <c r="D1916" i="1" s="1"/>
  <c r="C1914" i="1"/>
  <c r="C1916" i="1" s="1"/>
  <c r="Z1913" i="1"/>
  <c r="AA1913" i="1" s="1"/>
  <c r="AA1912" i="1"/>
  <c r="Z1912" i="1"/>
  <c r="Z1911" i="1"/>
  <c r="Y1911" i="1"/>
  <c r="Y1914" i="1" s="1"/>
  <c r="Y1916" i="1" s="1"/>
  <c r="X1911" i="1"/>
  <c r="W1911" i="1"/>
  <c r="V1911" i="1"/>
  <c r="V1914" i="1" s="1"/>
  <c r="V1916" i="1" s="1"/>
  <c r="U1911" i="1"/>
  <c r="U1914" i="1" s="1"/>
  <c r="U1916" i="1" s="1"/>
  <c r="T1911" i="1"/>
  <c r="S1911" i="1"/>
  <c r="R1911" i="1"/>
  <c r="R1914" i="1" s="1"/>
  <c r="R1916" i="1" s="1"/>
  <c r="Q1911" i="1"/>
  <c r="Q1914" i="1" s="1"/>
  <c r="Q1916" i="1" s="1"/>
  <c r="P1911" i="1"/>
  <c r="O1911" i="1"/>
  <c r="N1911" i="1"/>
  <c r="N1914" i="1" s="1"/>
  <c r="N1916" i="1" s="1"/>
  <c r="M1911" i="1"/>
  <c r="M1914" i="1" s="1"/>
  <c r="M1916" i="1" s="1"/>
  <c r="L1911" i="1"/>
  <c r="K1911" i="1"/>
  <c r="J1911" i="1"/>
  <c r="J1914" i="1" s="1"/>
  <c r="J1916" i="1" s="1"/>
  <c r="I1911" i="1"/>
  <c r="I1914" i="1" s="1"/>
  <c r="I1916" i="1" s="1"/>
  <c r="H1911" i="1"/>
  <c r="G1911" i="1"/>
  <c r="F1911" i="1"/>
  <c r="F1914" i="1" s="1"/>
  <c r="F1916" i="1" s="1"/>
  <c r="E1911" i="1"/>
  <c r="E1914" i="1" s="1"/>
  <c r="E1916" i="1" s="1"/>
  <c r="D1911" i="1"/>
  <c r="C1911" i="1"/>
  <c r="B1911" i="1"/>
  <c r="B1914" i="1" s="1"/>
  <c r="B1916" i="1" s="1"/>
  <c r="Z1910" i="1"/>
  <c r="T1906" i="1"/>
  <c r="L1906" i="1"/>
  <c r="Z1905" i="1"/>
  <c r="Y1904" i="1"/>
  <c r="Y1906" i="1" s="1"/>
  <c r="V1904" i="1"/>
  <c r="V1906" i="1" s="1"/>
  <c r="U1904" i="1"/>
  <c r="U1906" i="1" s="1"/>
  <c r="R1904" i="1"/>
  <c r="R1906" i="1" s="1"/>
  <c r="Q1904" i="1"/>
  <c r="Q1906" i="1" s="1"/>
  <c r="N1904" i="1"/>
  <c r="N1906" i="1" s="1"/>
  <c r="M1904" i="1"/>
  <c r="M1906" i="1" s="1"/>
  <c r="J1904" i="1"/>
  <c r="J1906" i="1" s="1"/>
  <c r="I1904" i="1"/>
  <c r="I1906" i="1" s="1"/>
  <c r="F1904" i="1"/>
  <c r="F1906" i="1" s="1"/>
  <c r="E1904" i="1"/>
  <c r="E1906" i="1" s="1"/>
  <c r="B1904" i="1"/>
  <c r="B1906" i="1" s="1"/>
  <c r="AA1903" i="1"/>
  <c r="Z1903" i="1"/>
  <c r="Z1902" i="1"/>
  <c r="AA1902" i="1" s="1"/>
  <c r="Y1901" i="1"/>
  <c r="X1901" i="1"/>
  <c r="X1904" i="1" s="1"/>
  <c r="X1906" i="1" s="1"/>
  <c r="W1901" i="1"/>
  <c r="W1904" i="1" s="1"/>
  <c r="W1906" i="1" s="1"/>
  <c r="V1901" i="1"/>
  <c r="U1901" i="1"/>
  <c r="T1901" i="1"/>
  <c r="T1904" i="1" s="1"/>
  <c r="S1901" i="1"/>
  <c r="S1904" i="1" s="1"/>
  <c r="S1906" i="1" s="1"/>
  <c r="R1901" i="1"/>
  <c r="Q1901" i="1"/>
  <c r="P1901" i="1"/>
  <c r="P1904" i="1" s="1"/>
  <c r="P1906" i="1" s="1"/>
  <c r="O1901" i="1"/>
  <c r="O1904" i="1" s="1"/>
  <c r="O1906" i="1" s="1"/>
  <c r="N1901" i="1"/>
  <c r="M1901" i="1"/>
  <c r="Z1901" i="1" s="1"/>
  <c r="Z1904" i="1" s="1"/>
  <c r="L1901" i="1"/>
  <c r="L1904" i="1" s="1"/>
  <c r="K1901" i="1"/>
  <c r="K1904" i="1" s="1"/>
  <c r="K1906" i="1" s="1"/>
  <c r="J1901" i="1"/>
  <c r="I1901" i="1"/>
  <c r="H1901" i="1"/>
  <c r="H1904" i="1" s="1"/>
  <c r="H1906" i="1" s="1"/>
  <c r="G1901" i="1"/>
  <c r="G1904" i="1" s="1"/>
  <c r="G1906" i="1" s="1"/>
  <c r="F1901" i="1"/>
  <c r="E1901" i="1"/>
  <c r="D1901" i="1"/>
  <c r="C1901" i="1"/>
  <c r="C1904" i="1" s="1"/>
  <c r="C1906" i="1" s="1"/>
  <c r="B1901" i="1"/>
  <c r="AB1900" i="1"/>
  <c r="AA1900" i="1"/>
  <c r="Z1900" i="1"/>
  <c r="Y1895" i="1"/>
  <c r="Y1896" i="1" s="1"/>
  <c r="X1895" i="1"/>
  <c r="W1895" i="1"/>
  <c r="V1895" i="1"/>
  <c r="U1895" i="1"/>
  <c r="U1896" i="1" s="1"/>
  <c r="T1895" i="1"/>
  <c r="S1895" i="1"/>
  <c r="R1895" i="1"/>
  <c r="Q1895" i="1"/>
  <c r="Q1896" i="1" s="1"/>
  <c r="P1895" i="1"/>
  <c r="O1895" i="1"/>
  <c r="N1895" i="1"/>
  <c r="M1895" i="1"/>
  <c r="L1895" i="1"/>
  <c r="K1895" i="1"/>
  <c r="J1895" i="1"/>
  <c r="I1895" i="1"/>
  <c r="I1896" i="1" s="1"/>
  <c r="H1895" i="1"/>
  <c r="G1895" i="1"/>
  <c r="F1895" i="1"/>
  <c r="E1895" i="1"/>
  <c r="E1896" i="1" s="1"/>
  <c r="D1895" i="1"/>
  <c r="C1895" i="1"/>
  <c r="B1895" i="1"/>
  <c r="X1894" i="1"/>
  <c r="W1894" i="1"/>
  <c r="W1896" i="1" s="1"/>
  <c r="T1894" i="1"/>
  <c r="P1894" i="1"/>
  <c r="O1894" i="1"/>
  <c r="O1896" i="1" s="1"/>
  <c r="L1894" i="1"/>
  <c r="H1894" i="1"/>
  <c r="G1894" i="1"/>
  <c r="G1896" i="1" s="1"/>
  <c r="D1894" i="1"/>
  <c r="Z1893" i="1"/>
  <c r="AA1893" i="1" s="1"/>
  <c r="AA1892" i="1"/>
  <c r="Z1892" i="1"/>
  <c r="Z1891" i="1"/>
  <c r="AB1891" i="1" s="1"/>
  <c r="Y1891" i="1"/>
  <c r="Y1894" i="1" s="1"/>
  <c r="X1891" i="1"/>
  <c r="W1891" i="1"/>
  <c r="V1891" i="1"/>
  <c r="V1894" i="1" s="1"/>
  <c r="V1896" i="1" s="1"/>
  <c r="U1891" i="1"/>
  <c r="U1894" i="1" s="1"/>
  <c r="T1891" i="1"/>
  <c r="S1891" i="1"/>
  <c r="S1894" i="1" s="1"/>
  <c r="S1896" i="1" s="1"/>
  <c r="R1891" i="1"/>
  <c r="R1894" i="1" s="1"/>
  <c r="R1896" i="1" s="1"/>
  <c r="Q1891" i="1"/>
  <c r="Q1894" i="1" s="1"/>
  <c r="P1891" i="1"/>
  <c r="O1891" i="1"/>
  <c r="N1891" i="1"/>
  <c r="N1894" i="1" s="1"/>
  <c r="N1896" i="1" s="1"/>
  <c r="M1891" i="1"/>
  <c r="M1894" i="1" s="1"/>
  <c r="L1891" i="1"/>
  <c r="K1891" i="1"/>
  <c r="K1894" i="1" s="1"/>
  <c r="K1896" i="1" s="1"/>
  <c r="J1891" i="1"/>
  <c r="J1894" i="1" s="1"/>
  <c r="J1896" i="1" s="1"/>
  <c r="I1891" i="1"/>
  <c r="I1894" i="1" s="1"/>
  <c r="H1891" i="1"/>
  <c r="G1891" i="1"/>
  <c r="F1891" i="1"/>
  <c r="F1894" i="1" s="1"/>
  <c r="F1896" i="1" s="1"/>
  <c r="E1891" i="1"/>
  <c r="E1894" i="1" s="1"/>
  <c r="D1891" i="1"/>
  <c r="C1891" i="1"/>
  <c r="C1894" i="1" s="1"/>
  <c r="C1896" i="1" s="1"/>
  <c r="B1891" i="1"/>
  <c r="B1894" i="1" s="1"/>
  <c r="B1896" i="1" s="1"/>
  <c r="Z1890" i="1"/>
  <c r="X1886" i="1"/>
  <c r="T1886" i="1"/>
  <c r="P1886" i="1"/>
  <c r="L1886" i="1"/>
  <c r="H1886" i="1"/>
  <c r="D1886" i="1"/>
  <c r="Z1885" i="1"/>
  <c r="Y1884" i="1"/>
  <c r="Y1886" i="1" s="1"/>
  <c r="X1884" i="1"/>
  <c r="U1884" i="1"/>
  <c r="U1886" i="1" s="1"/>
  <c r="T1884" i="1"/>
  <c r="Q1884" i="1"/>
  <c r="Q1886" i="1" s="1"/>
  <c r="P1884" i="1"/>
  <c r="M1884" i="1"/>
  <c r="M1886" i="1" s="1"/>
  <c r="L1884" i="1"/>
  <c r="I1884" i="1"/>
  <c r="I1886" i="1" s="1"/>
  <c r="H1884" i="1"/>
  <c r="E1884" i="1"/>
  <c r="E1886" i="1" s="1"/>
  <c r="D1884" i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Z1881" i="1"/>
  <c r="AB1881" i="1" s="1"/>
  <c r="Y1881" i="1"/>
  <c r="X1881" i="1"/>
  <c r="W1881" i="1"/>
  <c r="W1884" i="1" s="1"/>
  <c r="W1886" i="1" s="1"/>
  <c r="V1881" i="1"/>
  <c r="V1884" i="1" s="1"/>
  <c r="V1886" i="1" s="1"/>
  <c r="U1881" i="1"/>
  <c r="T1881" i="1"/>
  <c r="S1881" i="1"/>
  <c r="S1884" i="1" s="1"/>
  <c r="S1886" i="1" s="1"/>
  <c r="R1881" i="1"/>
  <c r="R1884" i="1" s="1"/>
  <c r="R1886" i="1" s="1"/>
  <c r="Q1881" i="1"/>
  <c r="P1881" i="1"/>
  <c r="O1881" i="1"/>
  <c r="O1884" i="1" s="1"/>
  <c r="O1886" i="1" s="1"/>
  <c r="N1881" i="1"/>
  <c r="N1884" i="1" s="1"/>
  <c r="N1886" i="1" s="1"/>
  <c r="M1881" i="1"/>
  <c r="L1881" i="1"/>
  <c r="K1881" i="1"/>
  <c r="K1884" i="1" s="1"/>
  <c r="K1886" i="1" s="1"/>
  <c r="J1881" i="1"/>
  <c r="J1884" i="1" s="1"/>
  <c r="J1886" i="1" s="1"/>
  <c r="I1881" i="1"/>
  <c r="H1881" i="1"/>
  <c r="G1881" i="1"/>
  <c r="G1884" i="1" s="1"/>
  <c r="G1886" i="1" s="1"/>
  <c r="F1881" i="1"/>
  <c r="F1884" i="1" s="1"/>
  <c r="F1886" i="1" s="1"/>
  <c r="E1881" i="1"/>
  <c r="D1881" i="1"/>
  <c r="C1881" i="1"/>
  <c r="C1884" i="1" s="1"/>
  <c r="C1886" i="1" s="1"/>
  <c r="B1881" i="1"/>
  <c r="B1884" i="1" s="1"/>
  <c r="B1886" i="1" s="1"/>
  <c r="AA1880" i="1"/>
  <c r="Z1880" i="1"/>
  <c r="W1876" i="1"/>
  <c r="S1876" i="1"/>
  <c r="O1876" i="1"/>
  <c r="K1876" i="1"/>
  <c r="G1876" i="1"/>
  <c r="C1876" i="1"/>
  <c r="Y1875" i="1"/>
  <c r="X1875" i="1"/>
  <c r="W1875" i="1"/>
  <c r="V1875" i="1"/>
  <c r="U1875" i="1"/>
  <c r="T1875" i="1"/>
  <c r="S1875" i="1"/>
  <c r="R1875" i="1"/>
  <c r="R1876" i="1" s="1"/>
  <c r="Q1875" i="1"/>
  <c r="P1875" i="1"/>
  <c r="O1875" i="1"/>
  <c r="N1875" i="1"/>
  <c r="M1875" i="1"/>
  <c r="L1875" i="1"/>
  <c r="K1875" i="1"/>
  <c r="J1875" i="1"/>
  <c r="J1876" i="1" s="1"/>
  <c r="I1875" i="1"/>
  <c r="H1875" i="1"/>
  <c r="G1875" i="1"/>
  <c r="F1875" i="1"/>
  <c r="E1875" i="1"/>
  <c r="D1875" i="1"/>
  <c r="C1875" i="1"/>
  <c r="B1875" i="1"/>
  <c r="B1876" i="1" s="1"/>
  <c r="R1874" i="1"/>
  <c r="J1874" i="1"/>
  <c r="B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Y1874" i="1" s="1"/>
  <c r="X1872" i="1"/>
  <c r="W1872" i="1"/>
  <c r="V1872" i="1"/>
  <c r="V1874" i="1" s="1"/>
  <c r="U1872" i="1"/>
  <c r="U1874" i="1" s="1"/>
  <c r="T1872" i="1"/>
  <c r="S1872" i="1"/>
  <c r="R1872" i="1"/>
  <c r="Q1872" i="1"/>
  <c r="Q1874" i="1" s="1"/>
  <c r="P1872" i="1"/>
  <c r="O1872" i="1"/>
  <c r="N1872" i="1"/>
  <c r="N1874" i="1" s="1"/>
  <c r="M1872" i="1"/>
  <c r="M1874" i="1" s="1"/>
  <c r="L1872" i="1"/>
  <c r="K1872" i="1"/>
  <c r="J1872" i="1"/>
  <c r="I1872" i="1"/>
  <c r="I1874" i="1" s="1"/>
  <c r="H1872" i="1"/>
  <c r="G1872" i="1"/>
  <c r="F1872" i="1"/>
  <c r="F1874" i="1" s="1"/>
  <c r="E1872" i="1"/>
  <c r="E1874" i="1" s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X1874" i="1" s="1"/>
  <c r="X1876" i="1" s="1"/>
  <c r="W1870" i="1"/>
  <c r="W1874" i="1" s="1"/>
  <c r="V1870" i="1"/>
  <c r="U1870" i="1"/>
  <c r="T1870" i="1"/>
  <c r="T1874" i="1" s="1"/>
  <c r="T1876" i="1" s="1"/>
  <c r="S1870" i="1"/>
  <c r="S1874" i="1" s="1"/>
  <c r="R1870" i="1"/>
  <c r="Q1870" i="1"/>
  <c r="P1870" i="1"/>
  <c r="P1874" i="1" s="1"/>
  <c r="P1876" i="1" s="1"/>
  <c r="O1870" i="1"/>
  <c r="O1874" i="1" s="1"/>
  <c r="N1870" i="1"/>
  <c r="M1870" i="1"/>
  <c r="L1870" i="1"/>
  <c r="L1874" i="1" s="1"/>
  <c r="L1876" i="1" s="1"/>
  <c r="K1870" i="1"/>
  <c r="K1874" i="1" s="1"/>
  <c r="J1870" i="1"/>
  <c r="I1870" i="1"/>
  <c r="H1870" i="1"/>
  <c r="H1874" i="1" s="1"/>
  <c r="H1876" i="1" s="1"/>
  <c r="G1870" i="1"/>
  <c r="G1874" i="1" s="1"/>
  <c r="F1870" i="1"/>
  <c r="E1870" i="1"/>
  <c r="D1870" i="1"/>
  <c r="D1874" i="1" s="1"/>
  <c r="D1876" i="1" s="1"/>
  <c r="C1870" i="1"/>
  <c r="C1874" i="1" s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W1860" i="1"/>
  <c r="W1864" i="1" s="1"/>
  <c r="W1866" i="1" s="1"/>
  <c r="V1860" i="1"/>
  <c r="V1864" i="1" s="1"/>
  <c r="U1860" i="1"/>
  <c r="U1864" i="1" s="1"/>
  <c r="T1860" i="1"/>
  <c r="T1864" i="1" s="1"/>
  <c r="S1860" i="1"/>
  <c r="S1864" i="1" s="1"/>
  <c r="S1866" i="1" s="1"/>
  <c r="R1860" i="1"/>
  <c r="R1864" i="1" s="1"/>
  <c r="Q1860" i="1"/>
  <c r="Q1864" i="1" s="1"/>
  <c r="Q1866" i="1" s="1"/>
  <c r="P1860" i="1"/>
  <c r="P1864" i="1" s="1"/>
  <c r="O1860" i="1"/>
  <c r="O1864" i="1" s="1"/>
  <c r="O1866" i="1" s="1"/>
  <c r="N1860" i="1"/>
  <c r="N1864" i="1" s="1"/>
  <c r="M1860" i="1"/>
  <c r="M1864" i="1" s="1"/>
  <c r="M1866" i="1" s="1"/>
  <c r="L1860" i="1"/>
  <c r="L1864" i="1" s="1"/>
  <c r="K1860" i="1"/>
  <c r="K1864" i="1" s="1"/>
  <c r="K1866" i="1" s="1"/>
  <c r="J1860" i="1"/>
  <c r="J1864" i="1" s="1"/>
  <c r="I1860" i="1"/>
  <c r="I1864" i="1" s="1"/>
  <c r="I1866" i="1" s="1"/>
  <c r="H1860" i="1"/>
  <c r="H1864" i="1" s="1"/>
  <c r="G1860" i="1"/>
  <c r="G1864" i="1" s="1"/>
  <c r="G1866" i="1" s="1"/>
  <c r="F1860" i="1"/>
  <c r="F1864" i="1" s="1"/>
  <c r="E1860" i="1"/>
  <c r="E1864" i="1" s="1"/>
  <c r="E1866" i="1" s="1"/>
  <c r="D1860" i="1"/>
  <c r="D1864" i="1" s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X1856" i="1" s="1"/>
  <c r="W1850" i="1"/>
  <c r="W1854" i="1" s="1"/>
  <c r="V1850" i="1"/>
  <c r="V1854" i="1" s="1"/>
  <c r="V1856" i="1" s="1"/>
  <c r="U1850" i="1"/>
  <c r="U1854" i="1" s="1"/>
  <c r="T1850" i="1"/>
  <c r="T1854" i="1" s="1"/>
  <c r="T1856" i="1" s="1"/>
  <c r="S1850" i="1"/>
  <c r="S1854" i="1" s="1"/>
  <c r="R1850" i="1"/>
  <c r="R1854" i="1" s="1"/>
  <c r="R1856" i="1" s="1"/>
  <c r="Q1850" i="1"/>
  <c r="Q1854" i="1" s="1"/>
  <c r="P1850" i="1"/>
  <c r="P1854" i="1" s="1"/>
  <c r="P1856" i="1" s="1"/>
  <c r="O1850" i="1"/>
  <c r="O1854" i="1" s="1"/>
  <c r="N1850" i="1"/>
  <c r="Z1850" i="1" s="1"/>
  <c r="M1850" i="1"/>
  <c r="M1854" i="1" s="1"/>
  <c r="L1850" i="1"/>
  <c r="L1854" i="1" s="1"/>
  <c r="L1856" i="1" s="1"/>
  <c r="K1850" i="1"/>
  <c r="K1854" i="1" s="1"/>
  <c r="J1850" i="1"/>
  <c r="J1854" i="1" s="1"/>
  <c r="J1856" i="1" s="1"/>
  <c r="I1850" i="1"/>
  <c r="I1854" i="1" s="1"/>
  <c r="H1850" i="1"/>
  <c r="H1854" i="1" s="1"/>
  <c r="H1856" i="1" s="1"/>
  <c r="G1850" i="1"/>
  <c r="G1854" i="1" s="1"/>
  <c r="F1850" i="1"/>
  <c r="F1854" i="1" s="1"/>
  <c r="F1856" i="1" s="1"/>
  <c r="E1850" i="1"/>
  <c r="E1854" i="1" s="1"/>
  <c r="D1850" i="1"/>
  <c r="D1854" i="1" s="1"/>
  <c r="D1856" i="1" s="1"/>
  <c r="C1850" i="1"/>
  <c r="C1854" i="1" s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AA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Y1846" i="1" s="1"/>
  <c r="X1840" i="1"/>
  <c r="X1844" i="1" s="1"/>
  <c r="W1840" i="1"/>
  <c r="W1844" i="1" s="1"/>
  <c r="W1846" i="1" s="1"/>
  <c r="V1840" i="1"/>
  <c r="V1844" i="1" s="1"/>
  <c r="U1840" i="1"/>
  <c r="U1844" i="1" s="1"/>
  <c r="U1846" i="1" s="1"/>
  <c r="T1840" i="1"/>
  <c r="T1844" i="1" s="1"/>
  <c r="S1840" i="1"/>
  <c r="S1844" i="1" s="1"/>
  <c r="S1846" i="1" s="1"/>
  <c r="R1840" i="1"/>
  <c r="R1844" i="1" s="1"/>
  <c r="Q1840" i="1"/>
  <c r="Q1844" i="1" s="1"/>
  <c r="Q1846" i="1" s="1"/>
  <c r="P1840" i="1"/>
  <c r="P1844" i="1" s="1"/>
  <c r="O1840" i="1"/>
  <c r="O1844" i="1" s="1"/>
  <c r="O1846" i="1" s="1"/>
  <c r="N1840" i="1"/>
  <c r="N1844" i="1" s="1"/>
  <c r="M1840" i="1"/>
  <c r="M1844" i="1" s="1"/>
  <c r="M1846" i="1" s="1"/>
  <c r="L1840" i="1"/>
  <c r="L1844" i="1" s="1"/>
  <c r="K1840" i="1"/>
  <c r="K1844" i="1" s="1"/>
  <c r="K1846" i="1" s="1"/>
  <c r="J1840" i="1"/>
  <c r="J1844" i="1" s="1"/>
  <c r="I1840" i="1"/>
  <c r="I1844" i="1" s="1"/>
  <c r="I1846" i="1" s="1"/>
  <c r="H1840" i="1"/>
  <c r="H1844" i="1" s="1"/>
  <c r="G1840" i="1"/>
  <c r="G1844" i="1" s="1"/>
  <c r="G1846" i="1" s="1"/>
  <c r="F1840" i="1"/>
  <c r="F1844" i="1" s="1"/>
  <c r="E1840" i="1"/>
  <c r="E1844" i="1" s="1"/>
  <c r="E1846" i="1" s="1"/>
  <c r="D1840" i="1"/>
  <c r="D1844" i="1" s="1"/>
  <c r="C1840" i="1"/>
  <c r="C1844" i="1" s="1"/>
  <c r="C1846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X1836" i="1" s="1"/>
  <c r="W1830" i="1"/>
  <c r="W1834" i="1" s="1"/>
  <c r="V1830" i="1"/>
  <c r="V1834" i="1" s="1"/>
  <c r="V1836" i="1" s="1"/>
  <c r="U1830" i="1"/>
  <c r="U1834" i="1" s="1"/>
  <c r="T1830" i="1"/>
  <c r="T1834" i="1" s="1"/>
  <c r="T1836" i="1" s="1"/>
  <c r="S1830" i="1"/>
  <c r="S1834" i="1" s="1"/>
  <c r="R1830" i="1"/>
  <c r="R1834" i="1" s="1"/>
  <c r="R1836" i="1" s="1"/>
  <c r="Q1830" i="1"/>
  <c r="Q1834" i="1" s="1"/>
  <c r="P1830" i="1"/>
  <c r="P1834" i="1" s="1"/>
  <c r="P1836" i="1" s="1"/>
  <c r="O1830" i="1"/>
  <c r="O1834" i="1" s="1"/>
  <c r="N1830" i="1"/>
  <c r="N1834" i="1" s="1"/>
  <c r="N1836" i="1" s="1"/>
  <c r="M1830" i="1"/>
  <c r="M1834" i="1" s="1"/>
  <c r="L1830" i="1"/>
  <c r="L1834" i="1" s="1"/>
  <c r="L1836" i="1" s="1"/>
  <c r="K1830" i="1"/>
  <c r="K1834" i="1" s="1"/>
  <c r="J1830" i="1"/>
  <c r="J1834" i="1" s="1"/>
  <c r="J1836" i="1" s="1"/>
  <c r="I1830" i="1"/>
  <c r="I1834" i="1" s="1"/>
  <c r="H1830" i="1"/>
  <c r="H1834" i="1" s="1"/>
  <c r="H1836" i="1" s="1"/>
  <c r="G1830" i="1"/>
  <c r="G1834" i="1" s="1"/>
  <c r="F1830" i="1"/>
  <c r="F1834" i="1" s="1"/>
  <c r="F1836" i="1" s="1"/>
  <c r="E1830" i="1"/>
  <c r="E1834" i="1" s="1"/>
  <c r="D1830" i="1"/>
  <c r="C1830" i="1"/>
  <c r="C1834" i="1" s="1"/>
  <c r="B1830" i="1"/>
  <c r="B1834" i="1" s="1"/>
  <c r="B1836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X1824" i="1" s="1"/>
  <c r="W1820" i="1"/>
  <c r="W1824" i="1" s="1"/>
  <c r="W1826" i="1" s="1"/>
  <c r="V1820" i="1"/>
  <c r="V1824" i="1" s="1"/>
  <c r="U1820" i="1"/>
  <c r="U1824" i="1" s="1"/>
  <c r="U1826" i="1" s="1"/>
  <c r="T1820" i="1"/>
  <c r="T1824" i="1" s="1"/>
  <c r="S1820" i="1"/>
  <c r="S1824" i="1" s="1"/>
  <c r="S1826" i="1" s="1"/>
  <c r="R1820" i="1"/>
  <c r="R1824" i="1" s="1"/>
  <c r="Q1820" i="1"/>
  <c r="Q1824" i="1" s="1"/>
  <c r="Q1826" i="1" s="1"/>
  <c r="P1820" i="1"/>
  <c r="P1824" i="1" s="1"/>
  <c r="O1820" i="1"/>
  <c r="O1824" i="1" s="1"/>
  <c r="O1826" i="1" s="1"/>
  <c r="N1820" i="1"/>
  <c r="N1824" i="1" s="1"/>
  <c r="M1820" i="1"/>
  <c r="M1824" i="1" s="1"/>
  <c r="M1826" i="1" s="1"/>
  <c r="L1820" i="1"/>
  <c r="L1824" i="1" s="1"/>
  <c r="K1820" i="1"/>
  <c r="K1824" i="1" s="1"/>
  <c r="K1826" i="1" s="1"/>
  <c r="J1820" i="1"/>
  <c r="J1824" i="1" s="1"/>
  <c r="I1820" i="1"/>
  <c r="I1824" i="1" s="1"/>
  <c r="I1826" i="1" s="1"/>
  <c r="H1820" i="1"/>
  <c r="H1824" i="1" s="1"/>
  <c r="G1820" i="1"/>
  <c r="G1824" i="1" s="1"/>
  <c r="G1826" i="1" s="1"/>
  <c r="F1820" i="1"/>
  <c r="F1824" i="1" s="1"/>
  <c r="E1820" i="1"/>
  <c r="E1824" i="1" s="1"/>
  <c r="E1826" i="1" s="1"/>
  <c r="D1820" i="1"/>
  <c r="D1824" i="1" s="1"/>
  <c r="C1820" i="1"/>
  <c r="C1824" i="1" s="1"/>
  <c r="C1826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X1814" i="1" s="1"/>
  <c r="X1816" i="1" s="1"/>
  <c r="W1810" i="1"/>
  <c r="W1814" i="1" s="1"/>
  <c r="V1810" i="1"/>
  <c r="V1814" i="1" s="1"/>
  <c r="V1816" i="1" s="1"/>
  <c r="U1810" i="1"/>
  <c r="U1814" i="1" s="1"/>
  <c r="T1810" i="1"/>
  <c r="T1814" i="1" s="1"/>
  <c r="T1816" i="1" s="1"/>
  <c r="S1810" i="1"/>
  <c r="S1814" i="1" s="1"/>
  <c r="R1810" i="1"/>
  <c r="R1814" i="1" s="1"/>
  <c r="R1816" i="1" s="1"/>
  <c r="Q1810" i="1"/>
  <c r="Q1814" i="1" s="1"/>
  <c r="P1810" i="1"/>
  <c r="P1814" i="1" s="1"/>
  <c r="P1816" i="1" s="1"/>
  <c r="O1810" i="1"/>
  <c r="O1814" i="1" s="1"/>
  <c r="N1810" i="1"/>
  <c r="Z1810" i="1" s="1"/>
  <c r="M1810" i="1"/>
  <c r="M1814" i="1" s="1"/>
  <c r="L1810" i="1"/>
  <c r="L1814" i="1" s="1"/>
  <c r="L1816" i="1" s="1"/>
  <c r="K1810" i="1"/>
  <c r="K1814" i="1" s="1"/>
  <c r="J1810" i="1"/>
  <c r="J1814" i="1" s="1"/>
  <c r="J1816" i="1" s="1"/>
  <c r="I1810" i="1"/>
  <c r="I1814" i="1" s="1"/>
  <c r="H1810" i="1"/>
  <c r="H1814" i="1" s="1"/>
  <c r="H1816" i="1" s="1"/>
  <c r="G1810" i="1"/>
  <c r="G1814" i="1" s="1"/>
  <c r="F1810" i="1"/>
  <c r="F1814" i="1" s="1"/>
  <c r="F1816" i="1" s="1"/>
  <c r="E1810" i="1"/>
  <c r="E1814" i="1" s="1"/>
  <c r="D1810" i="1"/>
  <c r="D1814" i="1" s="1"/>
  <c r="D1816" i="1" s="1"/>
  <c r="C1810" i="1"/>
  <c r="C1814" i="1" s="1"/>
  <c r="B1810" i="1"/>
  <c r="B1814" i="1" s="1"/>
  <c r="B1816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AA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AA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Y1806" i="1" s="1"/>
  <c r="X1800" i="1"/>
  <c r="X1804" i="1" s="1"/>
  <c r="W1800" i="1"/>
  <c r="W1804" i="1" s="1"/>
  <c r="W1806" i="1" s="1"/>
  <c r="V1800" i="1"/>
  <c r="V1804" i="1" s="1"/>
  <c r="U1800" i="1"/>
  <c r="U1804" i="1" s="1"/>
  <c r="U1806" i="1" s="1"/>
  <c r="T1800" i="1"/>
  <c r="T1804" i="1" s="1"/>
  <c r="S1800" i="1"/>
  <c r="S1804" i="1" s="1"/>
  <c r="S1806" i="1" s="1"/>
  <c r="R1800" i="1"/>
  <c r="R1804" i="1" s="1"/>
  <c r="Q1800" i="1"/>
  <c r="Q1804" i="1" s="1"/>
  <c r="Q1806" i="1" s="1"/>
  <c r="P1800" i="1"/>
  <c r="P1804" i="1" s="1"/>
  <c r="O1800" i="1"/>
  <c r="O1804" i="1" s="1"/>
  <c r="O1806" i="1" s="1"/>
  <c r="N1800" i="1"/>
  <c r="N1804" i="1" s="1"/>
  <c r="M1800" i="1"/>
  <c r="M1804" i="1" s="1"/>
  <c r="M1806" i="1" s="1"/>
  <c r="L1800" i="1"/>
  <c r="L1804" i="1" s="1"/>
  <c r="K1800" i="1"/>
  <c r="K1804" i="1" s="1"/>
  <c r="K1806" i="1" s="1"/>
  <c r="J1800" i="1"/>
  <c r="J1804" i="1" s="1"/>
  <c r="I1800" i="1"/>
  <c r="I1804" i="1" s="1"/>
  <c r="I1806" i="1" s="1"/>
  <c r="H1800" i="1"/>
  <c r="H1804" i="1" s="1"/>
  <c r="G1800" i="1"/>
  <c r="G1804" i="1" s="1"/>
  <c r="G1806" i="1" s="1"/>
  <c r="F1800" i="1"/>
  <c r="F1804" i="1" s="1"/>
  <c r="E1800" i="1"/>
  <c r="E1804" i="1" s="1"/>
  <c r="E1806" i="1" s="1"/>
  <c r="D1800" i="1"/>
  <c r="D1804" i="1" s="1"/>
  <c r="C1800" i="1"/>
  <c r="C1804" i="1" s="1"/>
  <c r="C1806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X1796" i="1" s="1"/>
  <c r="W1790" i="1"/>
  <c r="W1794" i="1" s="1"/>
  <c r="V1790" i="1"/>
  <c r="V1794" i="1" s="1"/>
  <c r="V1796" i="1" s="1"/>
  <c r="U1790" i="1"/>
  <c r="U1794" i="1" s="1"/>
  <c r="T1790" i="1"/>
  <c r="T1794" i="1" s="1"/>
  <c r="T1796" i="1" s="1"/>
  <c r="S1790" i="1"/>
  <c r="S1794" i="1" s="1"/>
  <c r="R1790" i="1"/>
  <c r="R1794" i="1" s="1"/>
  <c r="R1796" i="1" s="1"/>
  <c r="Q1790" i="1"/>
  <c r="Q1794" i="1" s="1"/>
  <c r="P1790" i="1"/>
  <c r="P1794" i="1" s="1"/>
  <c r="P1796" i="1" s="1"/>
  <c r="O1790" i="1"/>
  <c r="O1794" i="1" s="1"/>
  <c r="N1790" i="1"/>
  <c r="N1794" i="1" s="1"/>
  <c r="N1796" i="1" s="1"/>
  <c r="M1790" i="1"/>
  <c r="M1794" i="1" s="1"/>
  <c r="L1790" i="1"/>
  <c r="L1794" i="1" s="1"/>
  <c r="L1796" i="1" s="1"/>
  <c r="K1790" i="1"/>
  <c r="K1794" i="1" s="1"/>
  <c r="J1790" i="1"/>
  <c r="J1794" i="1" s="1"/>
  <c r="J1796" i="1" s="1"/>
  <c r="I1790" i="1"/>
  <c r="I1794" i="1" s="1"/>
  <c r="H1790" i="1"/>
  <c r="H1794" i="1" s="1"/>
  <c r="H1796" i="1" s="1"/>
  <c r="G1790" i="1"/>
  <c r="G1794" i="1" s="1"/>
  <c r="F1790" i="1"/>
  <c r="F1794" i="1" s="1"/>
  <c r="F1796" i="1" s="1"/>
  <c r="E1790" i="1"/>
  <c r="E1794" i="1" s="1"/>
  <c r="D1790" i="1"/>
  <c r="C1790" i="1"/>
  <c r="C1794" i="1" s="1"/>
  <c r="B1790" i="1"/>
  <c r="B1794" i="1" s="1"/>
  <c r="B1796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Z1785" i="1" s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W1784" i="1" s="1"/>
  <c r="W1786" i="1" s="1"/>
  <c r="V1780" i="1"/>
  <c r="V1784" i="1" s="1"/>
  <c r="U1780" i="1"/>
  <c r="U1784" i="1" s="1"/>
  <c r="U1786" i="1" s="1"/>
  <c r="T1780" i="1"/>
  <c r="T1784" i="1" s="1"/>
  <c r="S1780" i="1"/>
  <c r="S1784" i="1" s="1"/>
  <c r="S1786" i="1" s="1"/>
  <c r="R1780" i="1"/>
  <c r="R1784" i="1" s="1"/>
  <c r="Q1780" i="1"/>
  <c r="Q1784" i="1" s="1"/>
  <c r="Q1786" i="1" s="1"/>
  <c r="P1780" i="1"/>
  <c r="P1784" i="1" s="1"/>
  <c r="O1780" i="1"/>
  <c r="O1784" i="1" s="1"/>
  <c r="O1786" i="1" s="1"/>
  <c r="N1780" i="1"/>
  <c r="N1784" i="1" s="1"/>
  <c r="M1780" i="1"/>
  <c r="M1784" i="1" s="1"/>
  <c r="M1786" i="1" s="1"/>
  <c r="L1780" i="1"/>
  <c r="L1784" i="1" s="1"/>
  <c r="K1780" i="1"/>
  <c r="K1784" i="1" s="1"/>
  <c r="K1786" i="1" s="1"/>
  <c r="J1780" i="1"/>
  <c r="J1784" i="1" s="1"/>
  <c r="I1780" i="1"/>
  <c r="I1784" i="1" s="1"/>
  <c r="I1786" i="1" s="1"/>
  <c r="H1780" i="1"/>
  <c r="H1784" i="1" s="1"/>
  <c r="G1780" i="1"/>
  <c r="G1784" i="1" s="1"/>
  <c r="G1786" i="1" s="1"/>
  <c r="F1780" i="1"/>
  <c r="F1784" i="1" s="1"/>
  <c r="E1780" i="1"/>
  <c r="E1784" i="1" s="1"/>
  <c r="E1786" i="1" s="1"/>
  <c r="D1780" i="1"/>
  <c r="D1784" i="1" s="1"/>
  <c r="C1780" i="1"/>
  <c r="C1784" i="1" s="1"/>
  <c r="C1786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X1776" i="1" s="1"/>
  <c r="W1770" i="1"/>
  <c r="W1774" i="1" s="1"/>
  <c r="V1770" i="1"/>
  <c r="V1774" i="1" s="1"/>
  <c r="V1776" i="1" s="1"/>
  <c r="U1770" i="1"/>
  <c r="U1774" i="1" s="1"/>
  <c r="T1770" i="1"/>
  <c r="T1774" i="1" s="1"/>
  <c r="T1776" i="1" s="1"/>
  <c r="S1770" i="1"/>
  <c r="S1774" i="1" s="1"/>
  <c r="R1770" i="1"/>
  <c r="R1774" i="1" s="1"/>
  <c r="R1776" i="1" s="1"/>
  <c r="Q1770" i="1"/>
  <c r="Q1774" i="1" s="1"/>
  <c r="P1770" i="1"/>
  <c r="P1774" i="1" s="1"/>
  <c r="P1776" i="1" s="1"/>
  <c r="O1770" i="1"/>
  <c r="O1774" i="1" s="1"/>
  <c r="N1770" i="1"/>
  <c r="Z1770" i="1" s="1"/>
  <c r="M1770" i="1"/>
  <c r="M1774" i="1" s="1"/>
  <c r="L1770" i="1"/>
  <c r="L1774" i="1" s="1"/>
  <c r="L1776" i="1" s="1"/>
  <c r="K1770" i="1"/>
  <c r="K1774" i="1" s="1"/>
  <c r="J1770" i="1"/>
  <c r="J1774" i="1" s="1"/>
  <c r="J1776" i="1" s="1"/>
  <c r="I1770" i="1"/>
  <c r="I1774" i="1" s="1"/>
  <c r="H1770" i="1"/>
  <c r="H1774" i="1" s="1"/>
  <c r="H1776" i="1" s="1"/>
  <c r="G1770" i="1"/>
  <c r="G1774" i="1" s="1"/>
  <c r="F1770" i="1"/>
  <c r="F1774" i="1" s="1"/>
  <c r="F1776" i="1" s="1"/>
  <c r="E1770" i="1"/>
  <c r="E1774" i="1" s="1"/>
  <c r="D1770" i="1"/>
  <c r="D1774" i="1" s="1"/>
  <c r="D1776" i="1" s="1"/>
  <c r="C1770" i="1"/>
  <c r="C1774" i="1" s="1"/>
  <c r="B1770" i="1"/>
  <c r="B1774" i="1" s="1"/>
  <c r="B1776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X1764" i="1" s="1"/>
  <c r="W1760" i="1"/>
  <c r="W1764" i="1" s="1"/>
  <c r="W1766" i="1" s="1"/>
  <c r="V1760" i="1"/>
  <c r="V1764" i="1" s="1"/>
  <c r="U1760" i="1"/>
  <c r="U1764" i="1" s="1"/>
  <c r="U1766" i="1" s="1"/>
  <c r="T1760" i="1"/>
  <c r="T1764" i="1" s="1"/>
  <c r="S1760" i="1"/>
  <c r="S1764" i="1" s="1"/>
  <c r="S1766" i="1" s="1"/>
  <c r="R1760" i="1"/>
  <c r="R1764" i="1" s="1"/>
  <c r="Q1760" i="1"/>
  <c r="Q1764" i="1" s="1"/>
  <c r="Q1766" i="1" s="1"/>
  <c r="P1760" i="1"/>
  <c r="P1764" i="1" s="1"/>
  <c r="O1760" i="1"/>
  <c r="O1764" i="1" s="1"/>
  <c r="O1766" i="1" s="1"/>
  <c r="N1760" i="1"/>
  <c r="N1764" i="1" s="1"/>
  <c r="M1760" i="1"/>
  <c r="M1764" i="1" s="1"/>
  <c r="M1766" i="1" s="1"/>
  <c r="L1760" i="1"/>
  <c r="L1764" i="1" s="1"/>
  <c r="K1760" i="1"/>
  <c r="K1764" i="1" s="1"/>
  <c r="K1766" i="1" s="1"/>
  <c r="J1760" i="1"/>
  <c r="J1764" i="1" s="1"/>
  <c r="I1760" i="1"/>
  <c r="I1764" i="1" s="1"/>
  <c r="I1766" i="1" s="1"/>
  <c r="H1760" i="1"/>
  <c r="H1764" i="1" s="1"/>
  <c r="G1760" i="1"/>
  <c r="G1764" i="1" s="1"/>
  <c r="G1766" i="1" s="1"/>
  <c r="F1760" i="1"/>
  <c r="F1764" i="1" s="1"/>
  <c r="E1760" i="1"/>
  <c r="E1764" i="1" s="1"/>
  <c r="E1766" i="1" s="1"/>
  <c r="D1760" i="1"/>
  <c r="D1764" i="1" s="1"/>
  <c r="C1760" i="1"/>
  <c r="C1764" i="1" s="1"/>
  <c r="C1766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X1756" i="1" s="1"/>
  <c r="W1750" i="1"/>
  <c r="W1754" i="1" s="1"/>
  <c r="V1750" i="1"/>
  <c r="V1754" i="1" s="1"/>
  <c r="V1756" i="1" s="1"/>
  <c r="U1750" i="1"/>
  <c r="U1754" i="1" s="1"/>
  <c r="T1750" i="1"/>
  <c r="T1754" i="1" s="1"/>
  <c r="T1756" i="1" s="1"/>
  <c r="S1750" i="1"/>
  <c r="S1754" i="1" s="1"/>
  <c r="R1750" i="1"/>
  <c r="R1754" i="1" s="1"/>
  <c r="R1756" i="1" s="1"/>
  <c r="Q1750" i="1"/>
  <c r="Q1754" i="1" s="1"/>
  <c r="P1750" i="1"/>
  <c r="P1754" i="1" s="1"/>
  <c r="P1756" i="1" s="1"/>
  <c r="O1750" i="1"/>
  <c r="O1754" i="1" s="1"/>
  <c r="N1750" i="1"/>
  <c r="N1754" i="1" s="1"/>
  <c r="N1756" i="1" s="1"/>
  <c r="M1750" i="1"/>
  <c r="M1754" i="1" s="1"/>
  <c r="L1750" i="1"/>
  <c r="L1754" i="1" s="1"/>
  <c r="L1756" i="1" s="1"/>
  <c r="K1750" i="1"/>
  <c r="K1754" i="1" s="1"/>
  <c r="J1750" i="1"/>
  <c r="J1754" i="1" s="1"/>
  <c r="J1756" i="1" s="1"/>
  <c r="I1750" i="1"/>
  <c r="I1754" i="1" s="1"/>
  <c r="H1750" i="1"/>
  <c r="H1754" i="1" s="1"/>
  <c r="H1756" i="1" s="1"/>
  <c r="G1750" i="1"/>
  <c r="G1754" i="1" s="1"/>
  <c r="F1750" i="1"/>
  <c r="F1754" i="1" s="1"/>
  <c r="F1756" i="1" s="1"/>
  <c r="E1750" i="1"/>
  <c r="E1754" i="1" s="1"/>
  <c r="D1750" i="1"/>
  <c r="C1750" i="1"/>
  <c r="C1754" i="1" s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Z1745" i="1" s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AA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Y1746" i="1" s="1"/>
  <c r="X1740" i="1"/>
  <c r="X1744" i="1" s="1"/>
  <c r="W1740" i="1"/>
  <c r="W1744" i="1" s="1"/>
  <c r="W1746" i="1" s="1"/>
  <c r="V1740" i="1"/>
  <c r="V1744" i="1" s="1"/>
  <c r="U1740" i="1"/>
  <c r="U1744" i="1" s="1"/>
  <c r="U1746" i="1" s="1"/>
  <c r="T1740" i="1"/>
  <c r="T1744" i="1" s="1"/>
  <c r="S1740" i="1"/>
  <c r="S1744" i="1" s="1"/>
  <c r="S1746" i="1" s="1"/>
  <c r="R1740" i="1"/>
  <c r="R1744" i="1" s="1"/>
  <c r="Q1740" i="1"/>
  <c r="Q1744" i="1" s="1"/>
  <c r="Q1746" i="1" s="1"/>
  <c r="P1740" i="1"/>
  <c r="P1744" i="1" s="1"/>
  <c r="O1740" i="1"/>
  <c r="O1744" i="1" s="1"/>
  <c r="O1746" i="1" s="1"/>
  <c r="N1740" i="1"/>
  <c r="N1744" i="1" s="1"/>
  <c r="M1740" i="1"/>
  <c r="M1744" i="1" s="1"/>
  <c r="M1746" i="1" s="1"/>
  <c r="L1740" i="1"/>
  <c r="L1744" i="1" s="1"/>
  <c r="K1740" i="1"/>
  <c r="K1744" i="1" s="1"/>
  <c r="K1746" i="1" s="1"/>
  <c r="J1740" i="1"/>
  <c r="J1744" i="1" s="1"/>
  <c r="I1740" i="1"/>
  <c r="I1744" i="1" s="1"/>
  <c r="I1746" i="1" s="1"/>
  <c r="H1740" i="1"/>
  <c r="H1744" i="1" s="1"/>
  <c r="G1740" i="1"/>
  <c r="G1744" i="1" s="1"/>
  <c r="G1746" i="1" s="1"/>
  <c r="F1740" i="1"/>
  <c r="F1744" i="1" s="1"/>
  <c r="E1740" i="1"/>
  <c r="E1744" i="1" s="1"/>
  <c r="E1746" i="1" s="1"/>
  <c r="D1740" i="1"/>
  <c r="D1744" i="1" s="1"/>
  <c r="C1740" i="1"/>
  <c r="C1744" i="1" s="1"/>
  <c r="C1746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Z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X1736" i="1" s="1"/>
  <c r="W1730" i="1"/>
  <c r="W1734" i="1" s="1"/>
  <c r="V1730" i="1"/>
  <c r="V1734" i="1" s="1"/>
  <c r="V1736" i="1" s="1"/>
  <c r="U1730" i="1"/>
  <c r="U1734" i="1" s="1"/>
  <c r="T1730" i="1"/>
  <c r="T1734" i="1" s="1"/>
  <c r="T1736" i="1" s="1"/>
  <c r="S1730" i="1"/>
  <c r="S1734" i="1" s="1"/>
  <c r="R1730" i="1"/>
  <c r="R1734" i="1" s="1"/>
  <c r="R1736" i="1" s="1"/>
  <c r="Q1730" i="1"/>
  <c r="Q1734" i="1" s="1"/>
  <c r="P1730" i="1"/>
  <c r="P1734" i="1" s="1"/>
  <c r="P1736" i="1" s="1"/>
  <c r="O1730" i="1"/>
  <c r="O1734" i="1" s="1"/>
  <c r="N1730" i="1"/>
  <c r="Z1730" i="1" s="1"/>
  <c r="M1730" i="1"/>
  <c r="M1734" i="1" s="1"/>
  <c r="L1730" i="1"/>
  <c r="L1734" i="1" s="1"/>
  <c r="L1736" i="1" s="1"/>
  <c r="K1730" i="1"/>
  <c r="K1734" i="1" s="1"/>
  <c r="J1730" i="1"/>
  <c r="J1734" i="1" s="1"/>
  <c r="J1736" i="1" s="1"/>
  <c r="I1730" i="1"/>
  <c r="I1734" i="1" s="1"/>
  <c r="H1730" i="1"/>
  <c r="H1734" i="1" s="1"/>
  <c r="H1736" i="1" s="1"/>
  <c r="G1730" i="1"/>
  <c r="G1734" i="1" s="1"/>
  <c r="F1730" i="1"/>
  <c r="F1734" i="1" s="1"/>
  <c r="F1736" i="1" s="1"/>
  <c r="E1730" i="1"/>
  <c r="E1734" i="1" s="1"/>
  <c r="D1730" i="1"/>
  <c r="D1734" i="1" s="1"/>
  <c r="D1736" i="1" s="1"/>
  <c r="C1730" i="1"/>
  <c r="C1734" i="1" s="1"/>
  <c r="B1730" i="1"/>
  <c r="B1734" i="1" s="1"/>
  <c r="B1736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Z1725" i="1" s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AA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Z1721" i="1" s="1"/>
  <c r="AB172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X1724" i="1" s="1"/>
  <c r="W1720" i="1"/>
  <c r="W1724" i="1" s="1"/>
  <c r="W1726" i="1" s="1"/>
  <c r="V1720" i="1"/>
  <c r="V1724" i="1" s="1"/>
  <c r="U1720" i="1"/>
  <c r="U1724" i="1" s="1"/>
  <c r="U1726" i="1" s="1"/>
  <c r="T1720" i="1"/>
  <c r="T1724" i="1" s="1"/>
  <c r="S1720" i="1"/>
  <c r="S1724" i="1" s="1"/>
  <c r="S1726" i="1" s="1"/>
  <c r="R1720" i="1"/>
  <c r="R1724" i="1" s="1"/>
  <c r="Q1720" i="1"/>
  <c r="Q1724" i="1" s="1"/>
  <c r="Q1726" i="1" s="1"/>
  <c r="P1720" i="1"/>
  <c r="P1724" i="1" s="1"/>
  <c r="O1720" i="1"/>
  <c r="O1724" i="1" s="1"/>
  <c r="O1726" i="1" s="1"/>
  <c r="N1720" i="1"/>
  <c r="N1724" i="1" s="1"/>
  <c r="M1720" i="1"/>
  <c r="M1724" i="1" s="1"/>
  <c r="M1726" i="1" s="1"/>
  <c r="L1720" i="1"/>
  <c r="L1724" i="1" s="1"/>
  <c r="K1720" i="1"/>
  <c r="K1724" i="1" s="1"/>
  <c r="K1726" i="1" s="1"/>
  <c r="J1720" i="1"/>
  <c r="J1724" i="1" s="1"/>
  <c r="I1720" i="1"/>
  <c r="I1724" i="1" s="1"/>
  <c r="I1726" i="1" s="1"/>
  <c r="H1720" i="1"/>
  <c r="H1724" i="1" s="1"/>
  <c r="G1720" i="1"/>
  <c r="G1724" i="1" s="1"/>
  <c r="G1726" i="1" s="1"/>
  <c r="F1720" i="1"/>
  <c r="F1724" i="1" s="1"/>
  <c r="E1720" i="1"/>
  <c r="E1724" i="1" s="1"/>
  <c r="E1726" i="1" s="1"/>
  <c r="D1720" i="1"/>
  <c r="D1724" i="1" s="1"/>
  <c r="C1720" i="1"/>
  <c r="C1724" i="1" s="1"/>
  <c r="C1726" i="1" s="1"/>
  <c r="B1720" i="1"/>
  <c r="B1724" i="1" s="1"/>
  <c r="Z1718" i="1"/>
  <c r="Y1715" i="1"/>
  <c r="X1715" i="1"/>
  <c r="W1715" i="1"/>
  <c r="V1715" i="1"/>
  <c r="V1716" i="1" s="1"/>
  <c r="U1715" i="1"/>
  <c r="T1715" i="1"/>
  <c r="S1715" i="1"/>
  <c r="R1715" i="1"/>
  <c r="R1716" i="1" s="1"/>
  <c r="Q1715" i="1"/>
  <c r="P1715" i="1"/>
  <c r="O1715" i="1"/>
  <c r="N1715" i="1"/>
  <c r="Z1715" i="1" s="1"/>
  <c r="M1715" i="1"/>
  <c r="L1715" i="1"/>
  <c r="K1715" i="1"/>
  <c r="J1715" i="1"/>
  <c r="J1716" i="1" s="1"/>
  <c r="I1715" i="1"/>
  <c r="H1715" i="1"/>
  <c r="G1715" i="1"/>
  <c r="F1715" i="1"/>
  <c r="F1716" i="1" s="1"/>
  <c r="E1715" i="1"/>
  <c r="D1715" i="1"/>
  <c r="C1715" i="1"/>
  <c r="B1715" i="1"/>
  <c r="B1716" i="1" s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AA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AA1712" i="1" s="1"/>
  <c r="L1712" i="1"/>
  <c r="K1712" i="1"/>
  <c r="J1712" i="1"/>
  <c r="I1712" i="1"/>
  <c r="H1712" i="1"/>
  <c r="G1712" i="1"/>
  <c r="G1714" i="1" s="1"/>
  <c r="G1716" i="1" s="1"/>
  <c r="F1712" i="1"/>
  <c r="E1712" i="1"/>
  <c r="E1714" i="1" s="1"/>
  <c r="E1716" i="1" s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Z1711" i="1" s="1"/>
  <c r="AB1711" i="1" s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X1710" i="1"/>
  <c r="X1714" i="1" s="1"/>
  <c r="W1710" i="1"/>
  <c r="V1710" i="1"/>
  <c r="V1714" i="1" s="1"/>
  <c r="U1710" i="1"/>
  <c r="T1710" i="1"/>
  <c r="T1714" i="1" s="1"/>
  <c r="S1710" i="1"/>
  <c r="R1710" i="1"/>
  <c r="R1714" i="1" s="1"/>
  <c r="Q1710" i="1"/>
  <c r="P1710" i="1"/>
  <c r="P1714" i="1" s="1"/>
  <c r="O1710" i="1"/>
  <c r="N1710" i="1"/>
  <c r="N1714" i="1" s="1"/>
  <c r="M1710" i="1"/>
  <c r="L1710" i="1"/>
  <c r="L1714" i="1" s="1"/>
  <c r="K1710" i="1"/>
  <c r="K1714" i="1" s="1"/>
  <c r="K1716" i="1" s="1"/>
  <c r="J1710" i="1"/>
  <c r="J1714" i="1" s="1"/>
  <c r="I1710" i="1"/>
  <c r="I1714" i="1" s="1"/>
  <c r="I1716" i="1" s="1"/>
  <c r="H1710" i="1"/>
  <c r="H1714" i="1" s="1"/>
  <c r="G1710" i="1"/>
  <c r="F1710" i="1"/>
  <c r="F1714" i="1" s="1"/>
  <c r="E1710" i="1"/>
  <c r="D1710" i="1"/>
  <c r="D1714" i="1" s="1"/>
  <c r="C1710" i="1"/>
  <c r="C1714" i="1" s="1"/>
  <c r="C1716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O1706" i="1" s="1"/>
  <c r="N1705" i="1"/>
  <c r="M1705" i="1"/>
  <c r="L1705" i="1"/>
  <c r="K1705" i="1"/>
  <c r="K1706" i="1" s="1"/>
  <c r="J1705" i="1"/>
  <c r="I1705" i="1"/>
  <c r="H1705" i="1"/>
  <c r="G1705" i="1"/>
  <c r="G1706" i="1" s="1"/>
  <c r="F1705" i="1"/>
  <c r="E1705" i="1"/>
  <c r="D1705" i="1"/>
  <c r="C1705" i="1"/>
  <c r="C1706" i="1" s="1"/>
  <c r="B1705" i="1"/>
  <c r="X1704" i="1"/>
  <c r="X1706" i="1" s="1"/>
  <c r="P1704" i="1"/>
  <c r="P1706" i="1" s="1"/>
  <c r="H1704" i="1"/>
  <c r="H1706" i="1" s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Z1703" i="1" s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Z1702" i="1" s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AA1701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X1700" i="1"/>
  <c r="W1700" i="1"/>
  <c r="W1704" i="1" s="1"/>
  <c r="V1700" i="1"/>
  <c r="V1704" i="1" s="1"/>
  <c r="V1706" i="1" s="1"/>
  <c r="U1700" i="1"/>
  <c r="T1700" i="1"/>
  <c r="T1704" i="1" s="1"/>
  <c r="T1706" i="1" s="1"/>
  <c r="S1700" i="1"/>
  <c r="S1704" i="1" s="1"/>
  <c r="R1700" i="1"/>
  <c r="R1704" i="1" s="1"/>
  <c r="R1706" i="1" s="1"/>
  <c r="Q1700" i="1"/>
  <c r="P1700" i="1"/>
  <c r="O1700" i="1"/>
  <c r="O1704" i="1" s="1"/>
  <c r="N1700" i="1"/>
  <c r="Z1700" i="1" s="1"/>
  <c r="M1700" i="1"/>
  <c r="L1700" i="1"/>
  <c r="L1704" i="1" s="1"/>
  <c r="L1706" i="1" s="1"/>
  <c r="K1700" i="1"/>
  <c r="K1704" i="1" s="1"/>
  <c r="J1700" i="1"/>
  <c r="J1704" i="1" s="1"/>
  <c r="J1706" i="1" s="1"/>
  <c r="I1700" i="1"/>
  <c r="H1700" i="1"/>
  <c r="G1700" i="1"/>
  <c r="G1704" i="1" s="1"/>
  <c r="F1700" i="1"/>
  <c r="F1704" i="1" s="1"/>
  <c r="F1706" i="1" s="1"/>
  <c r="E1700" i="1"/>
  <c r="D1700" i="1"/>
  <c r="C1700" i="1"/>
  <c r="C1704" i="1" s="1"/>
  <c r="B1700" i="1"/>
  <c r="B1704" i="1" s="1"/>
  <c r="B1706" i="1" s="1"/>
  <c r="X1695" i="1"/>
  <c r="V1695" i="1"/>
  <c r="T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Z1693" i="1" s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AA1692" i="1" s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AA1691" i="1" s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M1694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C1690" i="1"/>
  <c r="C1694" i="1" s="1"/>
  <c r="B1690" i="1"/>
  <c r="B1694" i="1" s="1"/>
  <c r="X1685" i="1"/>
  <c r="V1685" i="1"/>
  <c r="T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AA1683" i="1" s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AA1682" i="1" s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Z1681" i="1" s="1"/>
  <c r="AB1681" i="1" s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Y1684" i="1" s="1"/>
  <c r="X1680" i="1"/>
  <c r="X1684" i="1" s="1"/>
  <c r="W1680" i="1"/>
  <c r="W1684" i="1" s="1"/>
  <c r="V1680" i="1"/>
  <c r="V1684" i="1" s="1"/>
  <c r="U1680" i="1"/>
  <c r="U1684" i="1" s="1"/>
  <c r="T1680" i="1"/>
  <c r="T1684" i="1" s="1"/>
  <c r="S1680" i="1"/>
  <c r="S1684" i="1" s="1"/>
  <c r="R1680" i="1"/>
  <c r="R1684" i="1" s="1"/>
  <c r="Q1680" i="1"/>
  <c r="Q1684" i="1" s="1"/>
  <c r="Q1686" i="1" s="1"/>
  <c r="P1680" i="1"/>
  <c r="P1684" i="1" s="1"/>
  <c r="O1680" i="1"/>
  <c r="O1684" i="1" s="1"/>
  <c r="O1686" i="1" s="1"/>
  <c r="N1680" i="1"/>
  <c r="N1684" i="1" s="1"/>
  <c r="M1680" i="1"/>
  <c r="M1684" i="1" s="1"/>
  <c r="M1686" i="1" s="1"/>
  <c r="L1680" i="1"/>
  <c r="L1684" i="1" s="1"/>
  <c r="K1680" i="1"/>
  <c r="K1684" i="1" s="1"/>
  <c r="K1686" i="1" s="1"/>
  <c r="J1680" i="1"/>
  <c r="J1684" i="1" s="1"/>
  <c r="I1680" i="1"/>
  <c r="I1684" i="1" s="1"/>
  <c r="I1686" i="1" s="1"/>
  <c r="H1680" i="1"/>
  <c r="H1684" i="1" s="1"/>
  <c r="G1680" i="1"/>
  <c r="G1684" i="1" s="1"/>
  <c r="G1686" i="1" s="1"/>
  <c r="F1680" i="1"/>
  <c r="F1684" i="1" s="1"/>
  <c r="E1680" i="1"/>
  <c r="E1684" i="1" s="1"/>
  <c r="E1686" i="1" s="1"/>
  <c r="D1680" i="1"/>
  <c r="D1684" i="1" s="1"/>
  <c r="C1680" i="1"/>
  <c r="C1684" i="1" s="1"/>
  <c r="C1686" i="1" s="1"/>
  <c r="B1680" i="1"/>
  <c r="B1684" i="1" s="1"/>
  <c r="X1675" i="1"/>
  <c r="V1675" i="1"/>
  <c r="T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Y1674" i="1" s="1"/>
  <c r="X1670" i="1"/>
  <c r="W1670" i="1"/>
  <c r="V1670" i="1"/>
  <c r="V1674" i="1" s="1"/>
  <c r="V1676" i="1" s="1"/>
  <c r="U1670" i="1"/>
  <c r="U1674" i="1" s="1"/>
  <c r="T1670" i="1"/>
  <c r="S1670" i="1"/>
  <c r="R1670" i="1"/>
  <c r="R1674" i="1" s="1"/>
  <c r="R1676" i="1" s="1"/>
  <c r="Q1670" i="1"/>
  <c r="Q1674" i="1" s="1"/>
  <c r="P1670" i="1"/>
  <c r="O1670" i="1"/>
  <c r="N1670" i="1"/>
  <c r="N1674" i="1" s="1"/>
  <c r="N1676" i="1" s="1"/>
  <c r="M1670" i="1"/>
  <c r="M1674" i="1" s="1"/>
  <c r="L1670" i="1"/>
  <c r="K1670" i="1"/>
  <c r="J1670" i="1"/>
  <c r="J1674" i="1" s="1"/>
  <c r="J1676" i="1" s="1"/>
  <c r="I1670" i="1"/>
  <c r="I1674" i="1" s="1"/>
  <c r="H1670" i="1"/>
  <c r="G1670" i="1"/>
  <c r="F1670" i="1"/>
  <c r="F1674" i="1" s="1"/>
  <c r="F1676" i="1" s="1"/>
  <c r="E1670" i="1"/>
  <c r="E1674" i="1" s="1"/>
  <c r="D1670" i="1"/>
  <c r="C1670" i="1"/>
  <c r="B1670" i="1"/>
  <c r="B1674" i="1" s="1"/>
  <c r="B1676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Z1665" i="1" s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AA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AA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Z1661" i="1" s="1"/>
  <c r="AB1661" i="1" s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Y1666" i="1" s="1"/>
  <c r="X1660" i="1"/>
  <c r="X1664" i="1" s="1"/>
  <c r="W1660" i="1"/>
  <c r="W1664" i="1" s="1"/>
  <c r="W1666" i="1" s="1"/>
  <c r="V1660" i="1"/>
  <c r="V1664" i="1" s="1"/>
  <c r="U1660" i="1"/>
  <c r="U1664" i="1" s="1"/>
  <c r="U1666" i="1" s="1"/>
  <c r="T1660" i="1"/>
  <c r="T1664" i="1" s="1"/>
  <c r="S1660" i="1"/>
  <c r="S1664" i="1" s="1"/>
  <c r="S1666" i="1" s="1"/>
  <c r="R1660" i="1"/>
  <c r="R1664" i="1" s="1"/>
  <c r="Q1660" i="1"/>
  <c r="Q1664" i="1" s="1"/>
  <c r="Q1666" i="1" s="1"/>
  <c r="P1660" i="1"/>
  <c r="P1664" i="1" s="1"/>
  <c r="O1660" i="1"/>
  <c r="O1664" i="1" s="1"/>
  <c r="O1666" i="1" s="1"/>
  <c r="N1660" i="1"/>
  <c r="N1664" i="1" s="1"/>
  <c r="M1660" i="1"/>
  <c r="M1664" i="1" s="1"/>
  <c r="M1666" i="1" s="1"/>
  <c r="L1660" i="1"/>
  <c r="L1664" i="1" s="1"/>
  <c r="K1660" i="1"/>
  <c r="K1664" i="1" s="1"/>
  <c r="K1666" i="1" s="1"/>
  <c r="J1660" i="1"/>
  <c r="J1664" i="1" s="1"/>
  <c r="I1660" i="1"/>
  <c r="I1664" i="1" s="1"/>
  <c r="I1666" i="1" s="1"/>
  <c r="H1660" i="1"/>
  <c r="H1664" i="1" s="1"/>
  <c r="G1660" i="1"/>
  <c r="G1664" i="1" s="1"/>
  <c r="G1666" i="1" s="1"/>
  <c r="F1660" i="1"/>
  <c r="F1664" i="1" s="1"/>
  <c r="E1660" i="1"/>
  <c r="E1664" i="1" s="1"/>
  <c r="E1666" i="1" s="1"/>
  <c r="D1660" i="1"/>
  <c r="D1664" i="1" s="1"/>
  <c r="C1660" i="1"/>
  <c r="C1664" i="1" s="1"/>
  <c r="C1666" i="1" s="1"/>
  <c r="B1660" i="1"/>
  <c r="B1664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Z1653" i="1" s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Z1652" i="1" s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Z1651" i="1" s="1"/>
  <c r="L1651" i="1"/>
  <c r="K1651" i="1"/>
  <c r="J1651" i="1"/>
  <c r="I1651" i="1"/>
  <c r="H1651" i="1"/>
  <c r="G1651" i="1"/>
  <c r="F1651" i="1"/>
  <c r="E1651" i="1"/>
  <c r="D1651" i="1"/>
  <c r="C1651" i="1"/>
  <c r="B1651" i="1"/>
  <c r="Y1650" i="1"/>
  <c r="Y1654" i="1" s="1"/>
  <c r="X1650" i="1"/>
  <c r="X1654" i="1" s="1"/>
  <c r="X1656" i="1" s="1"/>
  <c r="W1650" i="1"/>
  <c r="W1654" i="1" s="1"/>
  <c r="V1650" i="1"/>
  <c r="V1654" i="1" s="1"/>
  <c r="V1656" i="1" s="1"/>
  <c r="U1650" i="1"/>
  <c r="U1654" i="1" s="1"/>
  <c r="T1650" i="1"/>
  <c r="T1654" i="1" s="1"/>
  <c r="T1656" i="1" s="1"/>
  <c r="S1650" i="1"/>
  <c r="S1654" i="1" s="1"/>
  <c r="R1650" i="1"/>
  <c r="R1654" i="1" s="1"/>
  <c r="R1656" i="1" s="1"/>
  <c r="Q1650" i="1"/>
  <c r="Q1654" i="1" s="1"/>
  <c r="P1650" i="1"/>
  <c r="P1654" i="1" s="1"/>
  <c r="P1656" i="1" s="1"/>
  <c r="O1650" i="1"/>
  <c r="O1654" i="1" s="1"/>
  <c r="N1650" i="1"/>
  <c r="N1654" i="1" s="1"/>
  <c r="N1656" i="1" s="1"/>
  <c r="M1650" i="1"/>
  <c r="M1654" i="1" s="1"/>
  <c r="L1650" i="1"/>
  <c r="L1654" i="1" s="1"/>
  <c r="L1656" i="1" s="1"/>
  <c r="K1650" i="1"/>
  <c r="K1654" i="1" s="1"/>
  <c r="J1650" i="1"/>
  <c r="J1654" i="1" s="1"/>
  <c r="J1656" i="1" s="1"/>
  <c r="I1650" i="1"/>
  <c r="I1654" i="1" s="1"/>
  <c r="H1650" i="1"/>
  <c r="H1654" i="1" s="1"/>
  <c r="H1656" i="1" s="1"/>
  <c r="G1650" i="1"/>
  <c r="G1654" i="1" s="1"/>
  <c r="F1650" i="1"/>
  <c r="F1654" i="1" s="1"/>
  <c r="F1656" i="1" s="1"/>
  <c r="E1650" i="1"/>
  <c r="E1654" i="1" s="1"/>
  <c r="D1650" i="1"/>
  <c r="C1650" i="1"/>
  <c r="C1654" i="1" s="1"/>
  <c r="B1650" i="1"/>
  <c r="B1654" i="1" s="1"/>
  <c r="B1656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AA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AA1642" i="1" s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Z1641" i="1" s="1"/>
  <c r="AB1641" i="1" s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Y1646" i="1" s="1"/>
  <c r="X1640" i="1"/>
  <c r="X1644" i="1" s="1"/>
  <c r="W1640" i="1"/>
  <c r="W1644" i="1" s="1"/>
  <c r="W1646" i="1" s="1"/>
  <c r="V1640" i="1"/>
  <c r="V1644" i="1" s="1"/>
  <c r="U1640" i="1"/>
  <c r="U1644" i="1" s="1"/>
  <c r="U1646" i="1" s="1"/>
  <c r="T1640" i="1"/>
  <c r="T1644" i="1" s="1"/>
  <c r="S1640" i="1"/>
  <c r="S1644" i="1" s="1"/>
  <c r="S1646" i="1" s="1"/>
  <c r="R1640" i="1"/>
  <c r="R1644" i="1" s="1"/>
  <c r="Q1640" i="1"/>
  <c r="Q1644" i="1" s="1"/>
  <c r="Q1646" i="1" s="1"/>
  <c r="P1640" i="1"/>
  <c r="P1644" i="1" s="1"/>
  <c r="O1640" i="1"/>
  <c r="O1644" i="1" s="1"/>
  <c r="O1646" i="1" s="1"/>
  <c r="N1640" i="1"/>
  <c r="N1644" i="1" s="1"/>
  <c r="M1640" i="1"/>
  <c r="M1644" i="1" s="1"/>
  <c r="M1646" i="1" s="1"/>
  <c r="L1640" i="1"/>
  <c r="L1644" i="1" s="1"/>
  <c r="K1640" i="1"/>
  <c r="K1644" i="1" s="1"/>
  <c r="K1646" i="1" s="1"/>
  <c r="J1640" i="1"/>
  <c r="J1644" i="1" s="1"/>
  <c r="I1640" i="1"/>
  <c r="I1644" i="1" s="1"/>
  <c r="I1646" i="1" s="1"/>
  <c r="H1640" i="1"/>
  <c r="H1644" i="1" s="1"/>
  <c r="G1640" i="1"/>
  <c r="G1644" i="1" s="1"/>
  <c r="G1646" i="1" s="1"/>
  <c r="F1640" i="1"/>
  <c r="F1644" i="1" s="1"/>
  <c r="E1640" i="1"/>
  <c r="E1644" i="1" s="1"/>
  <c r="E1646" i="1" s="1"/>
  <c r="D1640" i="1"/>
  <c r="D1644" i="1" s="1"/>
  <c r="C1640" i="1"/>
  <c r="C1644" i="1" s="1"/>
  <c r="C1646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AA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AA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Z1631" i="1" s="1"/>
  <c r="AB1631" i="1" s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Z1623" i="1" s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Z1622" i="1" s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U1624" i="1" s="1"/>
  <c r="T1620" i="1"/>
  <c r="T1624" i="1" s="1"/>
  <c r="S1620" i="1"/>
  <c r="S1624" i="1" s="1"/>
  <c r="R1620" i="1"/>
  <c r="R1624" i="1" s="1"/>
  <c r="Q1620" i="1"/>
  <c r="Q1624" i="1" s="1"/>
  <c r="P1620" i="1"/>
  <c r="P1624" i="1" s="1"/>
  <c r="O1620" i="1"/>
  <c r="O1624" i="1" s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I1624" i="1" s="1"/>
  <c r="H1620" i="1"/>
  <c r="H1624" i="1" s="1"/>
  <c r="G1620" i="1"/>
  <c r="G1624" i="1" s="1"/>
  <c r="F1620" i="1"/>
  <c r="F1624" i="1" s="1"/>
  <c r="E1620" i="1"/>
  <c r="E1624" i="1" s="1"/>
  <c r="D1620" i="1"/>
  <c r="D1624" i="1" s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A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AA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AB1611" i="1" s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X1614" i="1" s="1"/>
  <c r="W1610" i="1"/>
  <c r="W1614" i="1" s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614" i="1" s="1"/>
  <c r="P1610" i="1"/>
  <c r="P1614" i="1" s="1"/>
  <c r="O1610" i="1"/>
  <c r="O1614" i="1" s="1"/>
  <c r="N1610" i="1"/>
  <c r="Z1610" i="1" s="1"/>
  <c r="Z1614" i="1" s="1"/>
  <c r="AB1614" i="1" s="1"/>
  <c r="M1610" i="1"/>
  <c r="M1614" i="1" s="1"/>
  <c r="L1610" i="1"/>
  <c r="L1614" i="1" s="1"/>
  <c r="K1610" i="1"/>
  <c r="K1614" i="1" s="1"/>
  <c r="J1610" i="1"/>
  <c r="J1614" i="1" s="1"/>
  <c r="I1610" i="1"/>
  <c r="I1614" i="1" s="1"/>
  <c r="H1610" i="1"/>
  <c r="H1614" i="1" s="1"/>
  <c r="G1610" i="1"/>
  <c r="G1614" i="1" s="1"/>
  <c r="F1610" i="1"/>
  <c r="F1614" i="1" s="1"/>
  <c r="E1610" i="1"/>
  <c r="E1614" i="1" s="1"/>
  <c r="D1610" i="1"/>
  <c r="D1614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AA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A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AA1592" i="1" s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AA1591" i="1" s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AA1583" i="1" s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AA1582" i="1" s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AA1571" i="1" s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L1563" i="1"/>
  <c r="K1563" i="1"/>
  <c r="J1563" i="1"/>
  <c r="I1563" i="1"/>
  <c r="H1563" i="1"/>
  <c r="G1563" i="1"/>
  <c r="F1563" i="1"/>
  <c r="E1563" i="1"/>
  <c r="D1563" i="1"/>
  <c r="AA1563" i="1" s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L1562" i="1"/>
  <c r="K1562" i="1"/>
  <c r="J1562" i="1"/>
  <c r="I1562" i="1"/>
  <c r="H1562" i="1"/>
  <c r="G1562" i="1"/>
  <c r="F1562" i="1"/>
  <c r="E1562" i="1"/>
  <c r="D1562" i="1"/>
  <c r="AA1562" i="1" s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AB1561" i="1" s="1"/>
  <c r="L1561" i="1"/>
  <c r="K1561" i="1"/>
  <c r="J1561" i="1"/>
  <c r="I1561" i="1"/>
  <c r="H1561" i="1"/>
  <c r="G1561" i="1"/>
  <c r="F1561" i="1"/>
  <c r="E1561" i="1"/>
  <c r="D1561" i="1"/>
  <c r="AA1561" i="1" s="1"/>
  <c r="C1561" i="1"/>
  <c r="B1561" i="1"/>
  <c r="Y1560" i="1"/>
  <c r="Y1564" i="1" s="1"/>
  <c r="X1560" i="1"/>
  <c r="X1564" i="1" s="1"/>
  <c r="W1560" i="1"/>
  <c r="W1564" i="1" s="1"/>
  <c r="V1560" i="1"/>
  <c r="V1564" i="1" s="1"/>
  <c r="U1560" i="1"/>
  <c r="U1564" i="1" s="1"/>
  <c r="T1560" i="1"/>
  <c r="T1564" i="1" s="1"/>
  <c r="S1560" i="1"/>
  <c r="S1564" i="1" s="1"/>
  <c r="R1560" i="1"/>
  <c r="R1564" i="1" s="1"/>
  <c r="Q1560" i="1"/>
  <c r="Q1564" i="1" s="1"/>
  <c r="P1560" i="1"/>
  <c r="P1564" i="1" s="1"/>
  <c r="O1560" i="1"/>
  <c r="O1564" i="1" s="1"/>
  <c r="N1560" i="1"/>
  <c r="N1564" i="1" s="1"/>
  <c r="M1560" i="1"/>
  <c r="M1564" i="1" s="1"/>
  <c r="L1560" i="1"/>
  <c r="L1564" i="1" s="1"/>
  <c r="K1560" i="1"/>
  <c r="K1564" i="1" s="1"/>
  <c r="J1560" i="1"/>
  <c r="J1564" i="1" s="1"/>
  <c r="I1560" i="1"/>
  <c r="I1564" i="1" s="1"/>
  <c r="H1560" i="1"/>
  <c r="H1564" i="1" s="1"/>
  <c r="G1560" i="1"/>
  <c r="G1564" i="1" s="1"/>
  <c r="F1560" i="1"/>
  <c r="F1564" i="1" s="1"/>
  <c r="E1560" i="1"/>
  <c r="E1564" i="1" s="1"/>
  <c r="D1560" i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D1552" i="1"/>
  <c r="AA1552" i="1" s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AA1551" i="1" s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N1554" i="1" s="1"/>
  <c r="M1550" i="1"/>
  <c r="M1554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X1546" i="1" s="1"/>
  <c r="W1542" i="1"/>
  <c r="V1542" i="1"/>
  <c r="U1542" i="1"/>
  <c r="T1542" i="1"/>
  <c r="T1544" i="1" s="1"/>
  <c r="T1546" i="1" s="1"/>
  <c r="S1542" i="1"/>
  <c r="R1542" i="1"/>
  <c r="Q1542" i="1"/>
  <c r="P1542" i="1"/>
  <c r="P1544" i="1" s="1"/>
  <c r="P1546" i="1" s="1"/>
  <c r="O1542" i="1"/>
  <c r="N1542" i="1"/>
  <c r="Z1542" i="1" s="1"/>
  <c r="M1542" i="1"/>
  <c r="L1542" i="1"/>
  <c r="L1544" i="1" s="1"/>
  <c r="L1546" i="1" s="1"/>
  <c r="K1542" i="1"/>
  <c r="J1542" i="1"/>
  <c r="I1542" i="1"/>
  <c r="H1542" i="1"/>
  <c r="H1544" i="1" s="1"/>
  <c r="H1546" i="1" s="1"/>
  <c r="G1542" i="1"/>
  <c r="F1542" i="1"/>
  <c r="E1542" i="1"/>
  <c r="D1542" i="1"/>
  <c r="D1544" i="1" s="1"/>
  <c r="D1546" i="1" s="1"/>
  <c r="C1542" i="1"/>
  <c r="B1542" i="1"/>
  <c r="B1544" i="1" s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V1540" i="1"/>
  <c r="V1544" i="1" s="1"/>
  <c r="U1540" i="1"/>
  <c r="U1544" i="1" s="1"/>
  <c r="T1540" i="1"/>
  <c r="S1540" i="1"/>
  <c r="S1544" i="1" s="1"/>
  <c r="R1540" i="1"/>
  <c r="R1544" i="1" s="1"/>
  <c r="Q1540" i="1"/>
  <c r="Q1544" i="1" s="1"/>
  <c r="P1540" i="1"/>
  <c r="O1540" i="1"/>
  <c r="O1544" i="1" s="1"/>
  <c r="N1540" i="1"/>
  <c r="N1544" i="1" s="1"/>
  <c r="M1540" i="1"/>
  <c r="M1544" i="1" s="1"/>
  <c r="L1540" i="1"/>
  <c r="K1540" i="1"/>
  <c r="K1544" i="1" s="1"/>
  <c r="J1540" i="1"/>
  <c r="J1544" i="1" s="1"/>
  <c r="I1540" i="1"/>
  <c r="I1544" i="1" s="1"/>
  <c r="H1540" i="1"/>
  <c r="G1540" i="1"/>
  <c r="G1544" i="1" s="1"/>
  <c r="F1540" i="1"/>
  <c r="F1544" i="1" s="1"/>
  <c r="E1540" i="1"/>
  <c r="E1544" i="1" s="1"/>
  <c r="D1540" i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Y1536" i="1" s="1"/>
  <c r="X1532" i="1"/>
  <c r="W1532" i="1"/>
  <c r="W1534" i="1" s="1"/>
  <c r="V1532" i="1"/>
  <c r="U1532" i="1"/>
  <c r="U1534" i="1" s="1"/>
  <c r="U1536" i="1" s="1"/>
  <c r="T1532" i="1"/>
  <c r="S1532" i="1"/>
  <c r="S1534" i="1" s="1"/>
  <c r="R1532" i="1"/>
  <c r="Q1532" i="1"/>
  <c r="Q1534" i="1" s="1"/>
  <c r="Q1536" i="1" s="1"/>
  <c r="P1532" i="1"/>
  <c r="O1532" i="1"/>
  <c r="O1534" i="1" s="1"/>
  <c r="N1532" i="1"/>
  <c r="M1532" i="1"/>
  <c r="M1534" i="1" s="1"/>
  <c r="M1536" i="1" s="1"/>
  <c r="L1532" i="1"/>
  <c r="K1532" i="1"/>
  <c r="K1534" i="1" s="1"/>
  <c r="J1532" i="1"/>
  <c r="I1532" i="1"/>
  <c r="I1534" i="1" s="1"/>
  <c r="I1536" i="1" s="1"/>
  <c r="H1532" i="1"/>
  <c r="G1532" i="1"/>
  <c r="G1534" i="1" s="1"/>
  <c r="F1532" i="1"/>
  <c r="E1532" i="1"/>
  <c r="E1534" i="1" s="1"/>
  <c r="E1536" i="1" s="1"/>
  <c r="D1532" i="1"/>
  <c r="C1532" i="1"/>
  <c r="C1534" i="1" s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U1530" i="1"/>
  <c r="T1530" i="1"/>
  <c r="T1534" i="1" s="1"/>
  <c r="S1530" i="1"/>
  <c r="R1530" i="1"/>
  <c r="R1534" i="1" s="1"/>
  <c r="Q1530" i="1"/>
  <c r="P1530" i="1"/>
  <c r="P1534" i="1" s="1"/>
  <c r="O1530" i="1"/>
  <c r="N1530" i="1"/>
  <c r="Z1530" i="1" s="1"/>
  <c r="M1530" i="1"/>
  <c r="L1530" i="1"/>
  <c r="L1534" i="1" s="1"/>
  <c r="K1530" i="1"/>
  <c r="J1530" i="1"/>
  <c r="J1534" i="1" s="1"/>
  <c r="I1530" i="1"/>
  <c r="H1530" i="1"/>
  <c r="H1534" i="1" s="1"/>
  <c r="G1530" i="1"/>
  <c r="F1530" i="1"/>
  <c r="F1534" i="1" s="1"/>
  <c r="E1530" i="1"/>
  <c r="D1530" i="1"/>
  <c r="D1534" i="1" s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W1522" i="1"/>
  <c r="V1522" i="1"/>
  <c r="V1524" i="1" s="1"/>
  <c r="V1526" i="1" s="1"/>
  <c r="U1522" i="1"/>
  <c r="T1522" i="1"/>
  <c r="T1524" i="1" s="1"/>
  <c r="S1522" i="1"/>
  <c r="R1522" i="1"/>
  <c r="R1524" i="1" s="1"/>
  <c r="R1526" i="1" s="1"/>
  <c r="Q1522" i="1"/>
  <c r="P1522" i="1"/>
  <c r="P1524" i="1" s="1"/>
  <c r="O1522" i="1"/>
  <c r="N1522" i="1"/>
  <c r="N1524" i="1" s="1"/>
  <c r="N1526" i="1" s="1"/>
  <c r="M1522" i="1"/>
  <c r="L1522" i="1"/>
  <c r="L1524" i="1" s="1"/>
  <c r="K1522" i="1"/>
  <c r="J1522" i="1"/>
  <c r="J1524" i="1" s="1"/>
  <c r="J1526" i="1" s="1"/>
  <c r="I1522" i="1"/>
  <c r="H1522" i="1"/>
  <c r="H1524" i="1" s="1"/>
  <c r="G1522" i="1"/>
  <c r="F1522" i="1"/>
  <c r="F1524" i="1" s="1"/>
  <c r="F1526" i="1" s="1"/>
  <c r="E1522" i="1"/>
  <c r="D1522" i="1"/>
  <c r="D1524" i="1" s="1"/>
  <c r="C1522" i="1"/>
  <c r="B1522" i="1"/>
  <c r="B1524" i="1" s="1"/>
  <c r="B1526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W1524" i="1" s="1"/>
  <c r="V1520" i="1"/>
  <c r="U1520" i="1"/>
  <c r="U1524" i="1" s="1"/>
  <c r="T1520" i="1"/>
  <c r="S1520" i="1"/>
  <c r="S1524" i="1" s="1"/>
  <c r="R1520" i="1"/>
  <c r="Q1520" i="1"/>
  <c r="Q1524" i="1" s="1"/>
  <c r="P1520" i="1"/>
  <c r="O1520" i="1"/>
  <c r="O1524" i="1" s="1"/>
  <c r="N1520" i="1"/>
  <c r="M1520" i="1"/>
  <c r="M1524" i="1" s="1"/>
  <c r="L1520" i="1"/>
  <c r="K1520" i="1"/>
  <c r="K1524" i="1" s="1"/>
  <c r="J1520" i="1"/>
  <c r="I1520" i="1"/>
  <c r="I1524" i="1" s="1"/>
  <c r="H1520" i="1"/>
  <c r="G1520" i="1"/>
  <c r="G1524" i="1" s="1"/>
  <c r="F1520" i="1"/>
  <c r="E1520" i="1"/>
  <c r="E1524" i="1" s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X1512" i="1"/>
  <c r="W1512" i="1"/>
  <c r="W1514" i="1" s="1"/>
  <c r="W1516" i="1" s="1"/>
  <c r="V1512" i="1"/>
  <c r="U1512" i="1"/>
  <c r="U1514" i="1" s="1"/>
  <c r="T1512" i="1"/>
  <c r="S1512" i="1"/>
  <c r="S1514" i="1" s="1"/>
  <c r="S1516" i="1" s="1"/>
  <c r="R1512" i="1"/>
  <c r="Q1512" i="1"/>
  <c r="Q1514" i="1" s="1"/>
  <c r="P1512" i="1"/>
  <c r="O1512" i="1"/>
  <c r="O1514" i="1" s="1"/>
  <c r="O1516" i="1" s="1"/>
  <c r="N1512" i="1"/>
  <c r="M1512" i="1"/>
  <c r="Z1512" i="1" s="1"/>
  <c r="AA1512" i="1" s="1"/>
  <c r="L1512" i="1"/>
  <c r="K1512" i="1"/>
  <c r="K1514" i="1" s="1"/>
  <c r="K1516" i="1" s="1"/>
  <c r="J1512" i="1"/>
  <c r="I1512" i="1"/>
  <c r="I1514" i="1" s="1"/>
  <c r="H1512" i="1"/>
  <c r="G1512" i="1"/>
  <c r="G1514" i="1" s="1"/>
  <c r="G1516" i="1" s="1"/>
  <c r="F1512" i="1"/>
  <c r="E1512" i="1"/>
  <c r="E1514" i="1" s="1"/>
  <c r="D1512" i="1"/>
  <c r="C1512" i="1"/>
  <c r="C1514" i="1" s="1"/>
  <c r="C1516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R1514" i="1" s="1"/>
  <c r="Q1510" i="1"/>
  <c r="P1510" i="1"/>
  <c r="P1514" i="1" s="1"/>
  <c r="O1510" i="1"/>
  <c r="N1510" i="1"/>
  <c r="N1514" i="1" s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E1510" i="1"/>
  <c r="D1510" i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V1504" i="1" s="1"/>
  <c r="U1502" i="1"/>
  <c r="T1502" i="1"/>
  <c r="T1504" i="1" s="1"/>
  <c r="S1502" i="1"/>
  <c r="R1502" i="1"/>
  <c r="R1504" i="1" s="1"/>
  <c r="Q1502" i="1"/>
  <c r="P1502" i="1"/>
  <c r="P1504" i="1" s="1"/>
  <c r="O1502" i="1"/>
  <c r="N1502" i="1"/>
  <c r="N1504" i="1" s="1"/>
  <c r="M1502" i="1"/>
  <c r="L1502" i="1"/>
  <c r="L1504" i="1" s="1"/>
  <c r="K1502" i="1"/>
  <c r="J1502" i="1"/>
  <c r="J1504" i="1" s="1"/>
  <c r="I1502" i="1"/>
  <c r="H1502" i="1"/>
  <c r="H1504" i="1" s="1"/>
  <c r="G1502" i="1"/>
  <c r="F1502" i="1"/>
  <c r="F1504" i="1" s="1"/>
  <c r="E1502" i="1"/>
  <c r="D1502" i="1"/>
  <c r="D1504" i="1" s="1"/>
  <c r="C1502" i="1"/>
  <c r="B1502" i="1"/>
  <c r="B1504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V1500" i="1"/>
  <c r="U1500" i="1"/>
  <c r="U1504" i="1" s="1"/>
  <c r="T1500" i="1"/>
  <c r="S1500" i="1"/>
  <c r="S1504" i="1" s="1"/>
  <c r="R1500" i="1"/>
  <c r="Q1500" i="1"/>
  <c r="Q1504" i="1" s="1"/>
  <c r="P1500" i="1"/>
  <c r="O1500" i="1"/>
  <c r="O1504" i="1" s="1"/>
  <c r="N1500" i="1"/>
  <c r="M1500" i="1"/>
  <c r="M1504" i="1" s="1"/>
  <c r="L1500" i="1"/>
  <c r="K1500" i="1"/>
  <c r="K1504" i="1" s="1"/>
  <c r="J1500" i="1"/>
  <c r="I1500" i="1"/>
  <c r="I1504" i="1" s="1"/>
  <c r="H1500" i="1"/>
  <c r="G1500" i="1"/>
  <c r="G1504" i="1" s="1"/>
  <c r="F1500" i="1"/>
  <c r="E1500" i="1"/>
  <c r="E1504" i="1" s="1"/>
  <c r="D1500" i="1"/>
  <c r="C1500" i="1"/>
  <c r="C1504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Z1495" i="1" s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Y1494" i="1" s="1"/>
  <c r="X1492" i="1"/>
  <c r="W1492" i="1"/>
  <c r="W1494" i="1" s="1"/>
  <c r="V1492" i="1"/>
  <c r="U1492" i="1"/>
  <c r="U1494" i="1" s="1"/>
  <c r="T1492" i="1"/>
  <c r="S1492" i="1"/>
  <c r="S1494" i="1" s="1"/>
  <c r="R1492" i="1"/>
  <c r="Q1492" i="1"/>
  <c r="Q1494" i="1" s="1"/>
  <c r="P1492" i="1"/>
  <c r="O1492" i="1"/>
  <c r="O1494" i="1" s="1"/>
  <c r="N1492" i="1"/>
  <c r="M1492" i="1"/>
  <c r="M1494" i="1" s="1"/>
  <c r="L1492" i="1"/>
  <c r="K1492" i="1"/>
  <c r="K1494" i="1" s="1"/>
  <c r="J1492" i="1"/>
  <c r="I1492" i="1"/>
  <c r="I1494" i="1" s="1"/>
  <c r="H1492" i="1"/>
  <c r="G1492" i="1"/>
  <c r="G1494" i="1" s="1"/>
  <c r="F1492" i="1"/>
  <c r="E1492" i="1"/>
  <c r="E1494" i="1" s="1"/>
  <c r="D1492" i="1"/>
  <c r="C1492" i="1"/>
  <c r="C1494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W1490" i="1"/>
  <c r="V1490" i="1"/>
  <c r="V1494" i="1" s="1"/>
  <c r="U1490" i="1"/>
  <c r="T1490" i="1"/>
  <c r="T1494" i="1" s="1"/>
  <c r="S1490" i="1"/>
  <c r="R1490" i="1"/>
  <c r="R1494" i="1" s="1"/>
  <c r="Q1490" i="1"/>
  <c r="P1490" i="1"/>
  <c r="P1494" i="1" s="1"/>
  <c r="O1490" i="1"/>
  <c r="N1490" i="1"/>
  <c r="Z1490" i="1" s="1"/>
  <c r="M1490" i="1"/>
  <c r="L1490" i="1"/>
  <c r="L1494" i="1" s="1"/>
  <c r="K1490" i="1"/>
  <c r="J1490" i="1"/>
  <c r="J1494" i="1" s="1"/>
  <c r="I1490" i="1"/>
  <c r="H1490" i="1"/>
  <c r="H1494" i="1" s="1"/>
  <c r="G1490" i="1"/>
  <c r="F1490" i="1"/>
  <c r="F1494" i="1" s="1"/>
  <c r="E1490" i="1"/>
  <c r="D1490" i="1"/>
  <c r="D1494" i="1" s="1"/>
  <c r="C1490" i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Y1484" i="1" s="1"/>
  <c r="X1482" i="1"/>
  <c r="W1482" i="1"/>
  <c r="W1484" i="1" s="1"/>
  <c r="V1482" i="1"/>
  <c r="U1482" i="1"/>
  <c r="U1484" i="1" s="1"/>
  <c r="T1482" i="1"/>
  <c r="S1482" i="1"/>
  <c r="S1484" i="1" s="1"/>
  <c r="R1482" i="1"/>
  <c r="Q1482" i="1"/>
  <c r="Q1484" i="1" s="1"/>
  <c r="P1482" i="1"/>
  <c r="O1482" i="1"/>
  <c r="O1484" i="1" s="1"/>
  <c r="N1482" i="1"/>
  <c r="M1482" i="1"/>
  <c r="Z1482" i="1" s="1"/>
  <c r="AA1482" i="1" s="1"/>
  <c r="L1482" i="1"/>
  <c r="K1482" i="1"/>
  <c r="K1484" i="1" s="1"/>
  <c r="J1482" i="1"/>
  <c r="I1482" i="1"/>
  <c r="I1484" i="1" s="1"/>
  <c r="H1482" i="1"/>
  <c r="G1482" i="1"/>
  <c r="G1484" i="1" s="1"/>
  <c r="F1482" i="1"/>
  <c r="E1482" i="1"/>
  <c r="E1484" i="1" s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X1484" i="1" s="1"/>
  <c r="W1480" i="1"/>
  <c r="V1480" i="1"/>
  <c r="V1484" i="1" s="1"/>
  <c r="U1480" i="1"/>
  <c r="T1480" i="1"/>
  <c r="T1484" i="1" s="1"/>
  <c r="S1480" i="1"/>
  <c r="R1480" i="1"/>
  <c r="R1484" i="1" s="1"/>
  <c r="Q1480" i="1"/>
  <c r="P1480" i="1"/>
  <c r="P1484" i="1" s="1"/>
  <c r="O1480" i="1"/>
  <c r="N1480" i="1"/>
  <c r="N1484" i="1" s="1"/>
  <c r="M1480" i="1"/>
  <c r="L1480" i="1"/>
  <c r="L1484" i="1" s="1"/>
  <c r="K1480" i="1"/>
  <c r="J1480" i="1"/>
  <c r="J1484" i="1" s="1"/>
  <c r="I1480" i="1"/>
  <c r="H1480" i="1"/>
  <c r="H1484" i="1" s="1"/>
  <c r="G1480" i="1"/>
  <c r="F1480" i="1"/>
  <c r="F1484" i="1" s="1"/>
  <c r="E1480" i="1"/>
  <c r="D1480" i="1"/>
  <c r="C1480" i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X1474" i="1" s="1"/>
  <c r="W1472" i="1"/>
  <c r="V1472" i="1"/>
  <c r="V1474" i="1" s="1"/>
  <c r="U1472" i="1"/>
  <c r="T1472" i="1"/>
  <c r="T1474" i="1" s="1"/>
  <c r="S1472" i="1"/>
  <c r="R1472" i="1"/>
  <c r="R1474" i="1" s="1"/>
  <c r="Q1472" i="1"/>
  <c r="P1472" i="1"/>
  <c r="P1474" i="1" s="1"/>
  <c r="O1472" i="1"/>
  <c r="N1472" i="1"/>
  <c r="N1474" i="1" s="1"/>
  <c r="M1472" i="1"/>
  <c r="L1472" i="1"/>
  <c r="L1474" i="1" s="1"/>
  <c r="K1472" i="1"/>
  <c r="J1472" i="1"/>
  <c r="J1474" i="1" s="1"/>
  <c r="I1472" i="1"/>
  <c r="H1472" i="1"/>
  <c r="H1474" i="1" s="1"/>
  <c r="G1472" i="1"/>
  <c r="F1472" i="1"/>
  <c r="F1474" i="1" s="1"/>
  <c r="E1472" i="1"/>
  <c r="D1472" i="1"/>
  <c r="D1474" i="1" s="1"/>
  <c r="C1472" i="1"/>
  <c r="B1472" i="1"/>
  <c r="B1474" i="1" s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V1470" i="1"/>
  <c r="U1470" i="1"/>
  <c r="U1474" i="1" s="1"/>
  <c r="T1470" i="1"/>
  <c r="S1470" i="1"/>
  <c r="S1474" i="1" s="1"/>
  <c r="R1470" i="1"/>
  <c r="Q1470" i="1"/>
  <c r="Q1474" i="1" s="1"/>
  <c r="P1470" i="1"/>
  <c r="O1470" i="1"/>
  <c r="O1474" i="1" s="1"/>
  <c r="N1470" i="1"/>
  <c r="M1470" i="1"/>
  <c r="M1474" i="1" s="1"/>
  <c r="L1470" i="1"/>
  <c r="K1470" i="1"/>
  <c r="K1474" i="1" s="1"/>
  <c r="J1470" i="1"/>
  <c r="I1470" i="1"/>
  <c r="I1474" i="1" s="1"/>
  <c r="H1470" i="1"/>
  <c r="G1470" i="1"/>
  <c r="G1474" i="1" s="1"/>
  <c r="F1470" i="1"/>
  <c r="E1470" i="1"/>
  <c r="E1474" i="1" s="1"/>
  <c r="D1470" i="1"/>
  <c r="C1470" i="1"/>
  <c r="C1474" i="1" s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Z1465" i="1" s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AA1462" i="1" s="1"/>
  <c r="L1462" i="1"/>
  <c r="K1462" i="1"/>
  <c r="K1464" i="1" s="1"/>
  <c r="J1462" i="1"/>
  <c r="I1462" i="1"/>
  <c r="H1462" i="1"/>
  <c r="G1462" i="1"/>
  <c r="G1464" i="1" s="1"/>
  <c r="F1462" i="1"/>
  <c r="E1462" i="1"/>
  <c r="D1462" i="1"/>
  <c r="C1462" i="1"/>
  <c r="C1464" i="1" s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Z1460" i="1" s="1"/>
  <c r="M1460" i="1"/>
  <c r="M1464" i="1" s="1"/>
  <c r="L1460" i="1"/>
  <c r="L1464" i="1" s="1"/>
  <c r="K1460" i="1"/>
  <c r="J1460" i="1"/>
  <c r="J1464" i="1" s="1"/>
  <c r="I1460" i="1"/>
  <c r="I1464" i="1" s="1"/>
  <c r="H1460" i="1"/>
  <c r="H1464" i="1" s="1"/>
  <c r="G1460" i="1"/>
  <c r="F1460" i="1"/>
  <c r="F1464" i="1" s="1"/>
  <c r="E1460" i="1"/>
  <c r="E1464" i="1" s="1"/>
  <c r="D1460" i="1"/>
  <c r="D1464" i="1" s="1"/>
  <c r="C1460" i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M1432" i="1"/>
  <c r="L1432" i="1"/>
  <c r="L1434" i="1" s="1"/>
  <c r="K1432" i="1"/>
  <c r="J1432" i="1"/>
  <c r="J1434" i="1" s="1"/>
  <c r="I1432" i="1"/>
  <c r="H1432" i="1"/>
  <c r="H1434" i="1" s="1"/>
  <c r="G1432" i="1"/>
  <c r="F1432" i="1"/>
  <c r="F1434" i="1" s="1"/>
  <c r="E1432" i="1"/>
  <c r="D1432" i="1"/>
  <c r="D1434" i="1" s="1"/>
  <c r="C1432" i="1"/>
  <c r="B1432" i="1"/>
  <c r="B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K1430" i="1"/>
  <c r="K1434" i="1" s="1"/>
  <c r="J1430" i="1"/>
  <c r="I1430" i="1"/>
  <c r="I1434" i="1" s="1"/>
  <c r="H1430" i="1"/>
  <c r="G1430" i="1"/>
  <c r="G1434" i="1" s="1"/>
  <c r="F1430" i="1"/>
  <c r="E1430" i="1"/>
  <c r="E1434" i="1" s="1"/>
  <c r="D1430" i="1"/>
  <c r="C1430" i="1"/>
  <c r="C1434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Z1425" i="1" s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AA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Y1424" i="1" s="1"/>
  <c r="X1422" i="1"/>
  <c r="W1422" i="1"/>
  <c r="W1424" i="1" s="1"/>
  <c r="V1422" i="1"/>
  <c r="U1422" i="1"/>
  <c r="U1424" i="1" s="1"/>
  <c r="T1422" i="1"/>
  <c r="S1422" i="1"/>
  <c r="S1424" i="1" s="1"/>
  <c r="R1422" i="1"/>
  <c r="Q1422" i="1"/>
  <c r="Q1424" i="1" s="1"/>
  <c r="P1422" i="1"/>
  <c r="O1422" i="1"/>
  <c r="O1424" i="1" s="1"/>
  <c r="N1422" i="1"/>
  <c r="M1422" i="1"/>
  <c r="M1424" i="1" s="1"/>
  <c r="L1422" i="1"/>
  <c r="K1422" i="1"/>
  <c r="K1424" i="1" s="1"/>
  <c r="J1422" i="1"/>
  <c r="I1422" i="1"/>
  <c r="I1424" i="1" s="1"/>
  <c r="H1422" i="1"/>
  <c r="G1422" i="1"/>
  <c r="G1424" i="1" s="1"/>
  <c r="F1422" i="1"/>
  <c r="E1422" i="1"/>
  <c r="E1424" i="1" s="1"/>
  <c r="D1422" i="1"/>
  <c r="C1422" i="1"/>
  <c r="C1424" i="1" s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4" i="1" s="1"/>
  <c r="W1420" i="1"/>
  <c r="V1420" i="1"/>
  <c r="V1424" i="1" s="1"/>
  <c r="U1420" i="1"/>
  <c r="T1420" i="1"/>
  <c r="T1424" i="1" s="1"/>
  <c r="S1420" i="1"/>
  <c r="R1420" i="1"/>
  <c r="R1424" i="1" s="1"/>
  <c r="Q1420" i="1"/>
  <c r="P1420" i="1"/>
  <c r="P1424" i="1" s="1"/>
  <c r="O1420" i="1"/>
  <c r="N1420" i="1"/>
  <c r="Z1420" i="1" s="1"/>
  <c r="M1420" i="1"/>
  <c r="L1420" i="1"/>
  <c r="L1424" i="1" s="1"/>
  <c r="K1420" i="1"/>
  <c r="J1420" i="1"/>
  <c r="J1424" i="1" s="1"/>
  <c r="I1420" i="1"/>
  <c r="H1420" i="1"/>
  <c r="H1424" i="1" s="1"/>
  <c r="G1420" i="1"/>
  <c r="F1420" i="1"/>
  <c r="F1424" i="1" s="1"/>
  <c r="E1420" i="1"/>
  <c r="D1420" i="1"/>
  <c r="D1424" i="1" s="1"/>
  <c r="C1420" i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X1414" i="1" s="1"/>
  <c r="W1412" i="1"/>
  <c r="V1412" i="1"/>
  <c r="V1414" i="1" s="1"/>
  <c r="U1412" i="1"/>
  <c r="T1412" i="1"/>
  <c r="T1414" i="1" s="1"/>
  <c r="S1412" i="1"/>
  <c r="R1412" i="1"/>
  <c r="R1414" i="1" s="1"/>
  <c r="Q1412" i="1"/>
  <c r="P1412" i="1"/>
  <c r="P1414" i="1" s="1"/>
  <c r="O1412" i="1"/>
  <c r="N1412" i="1"/>
  <c r="N1414" i="1" s="1"/>
  <c r="M1412" i="1"/>
  <c r="L1412" i="1"/>
  <c r="L1414" i="1" s="1"/>
  <c r="K1412" i="1"/>
  <c r="J1412" i="1"/>
  <c r="J1414" i="1" s="1"/>
  <c r="I1412" i="1"/>
  <c r="H1412" i="1"/>
  <c r="H1414" i="1" s="1"/>
  <c r="G1412" i="1"/>
  <c r="F1412" i="1"/>
  <c r="F1414" i="1" s="1"/>
  <c r="E1412" i="1"/>
  <c r="D1412" i="1"/>
  <c r="D1414" i="1" s="1"/>
  <c r="C1412" i="1"/>
  <c r="B1412" i="1"/>
  <c r="B1414" i="1" s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W1410" i="1"/>
  <c r="W1414" i="1" s="1"/>
  <c r="V1410" i="1"/>
  <c r="U1410" i="1"/>
  <c r="U1414" i="1" s="1"/>
  <c r="T1410" i="1"/>
  <c r="S1410" i="1"/>
  <c r="S1414" i="1" s="1"/>
  <c r="R1410" i="1"/>
  <c r="Q1410" i="1"/>
  <c r="Q1414" i="1" s="1"/>
  <c r="P1410" i="1"/>
  <c r="O1410" i="1"/>
  <c r="O1414" i="1" s="1"/>
  <c r="N1410" i="1"/>
  <c r="M1410" i="1"/>
  <c r="M1414" i="1" s="1"/>
  <c r="L1410" i="1"/>
  <c r="K1410" i="1"/>
  <c r="K1414" i="1" s="1"/>
  <c r="J1410" i="1"/>
  <c r="I1410" i="1"/>
  <c r="I1414" i="1" s="1"/>
  <c r="H1410" i="1"/>
  <c r="G1410" i="1"/>
  <c r="G1414" i="1" s="1"/>
  <c r="F1410" i="1"/>
  <c r="E1410" i="1"/>
  <c r="E1414" i="1" s="1"/>
  <c r="D1410" i="1"/>
  <c r="C1410" i="1"/>
  <c r="C1414" i="1" s="1"/>
  <c r="B1410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AA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Y1404" i="1" s="1"/>
  <c r="X1402" i="1"/>
  <c r="W1402" i="1"/>
  <c r="W1404" i="1" s="1"/>
  <c r="V1402" i="1"/>
  <c r="U1402" i="1"/>
  <c r="U1404" i="1" s="1"/>
  <c r="T1402" i="1"/>
  <c r="S1402" i="1"/>
  <c r="S1404" i="1" s="1"/>
  <c r="R1402" i="1"/>
  <c r="Q1402" i="1"/>
  <c r="Q1404" i="1" s="1"/>
  <c r="P1402" i="1"/>
  <c r="O1402" i="1"/>
  <c r="O1404" i="1" s="1"/>
  <c r="N1402" i="1"/>
  <c r="M1402" i="1"/>
  <c r="Z1402" i="1" s="1"/>
  <c r="AA1402" i="1" s="1"/>
  <c r="L1402" i="1"/>
  <c r="K1402" i="1"/>
  <c r="K1404" i="1" s="1"/>
  <c r="J1402" i="1"/>
  <c r="I1402" i="1"/>
  <c r="I1404" i="1" s="1"/>
  <c r="H1402" i="1"/>
  <c r="G1402" i="1"/>
  <c r="G1404" i="1" s="1"/>
  <c r="F1402" i="1"/>
  <c r="E1402" i="1"/>
  <c r="E1404" i="1" s="1"/>
  <c r="D1402" i="1"/>
  <c r="C1402" i="1"/>
  <c r="C1404" i="1" s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AB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X1404" i="1" s="1"/>
  <c r="W1400" i="1"/>
  <c r="V1400" i="1"/>
  <c r="V1404" i="1" s="1"/>
  <c r="U1400" i="1"/>
  <c r="T1400" i="1"/>
  <c r="T1404" i="1" s="1"/>
  <c r="S1400" i="1"/>
  <c r="R1400" i="1"/>
  <c r="R1404" i="1" s="1"/>
  <c r="Q1400" i="1"/>
  <c r="P1400" i="1"/>
  <c r="P1404" i="1" s="1"/>
  <c r="O1400" i="1"/>
  <c r="N1400" i="1"/>
  <c r="N1404" i="1" s="1"/>
  <c r="M1400" i="1"/>
  <c r="L1400" i="1"/>
  <c r="L1404" i="1" s="1"/>
  <c r="K1400" i="1"/>
  <c r="J1400" i="1"/>
  <c r="J1404" i="1" s="1"/>
  <c r="I1400" i="1"/>
  <c r="H1400" i="1"/>
  <c r="H1404" i="1" s="1"/>
  <c r="G1400" i="1"/>
  <c r="F1400" i="1"/>
  <c r="F1404" i="1" s="1"/>
  <c r="E1400" i="1"/>
  <c r="D1400" i="1"/>
  <c r="C1400" i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Z1395" i="1" s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AA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Y1394" i="1" s="1"/>
  <c r="X1392" i="1"/>
  <c r="W1392" i="1"/>
  <c r="W1394" i="1" s="1"/>
  <c r="V1392" i="1"/>
  <c r="U1392" i="1"/>
  <c r="U1394" i="1" s="1"/>
  <c r="T1392" i="1"/>
  <c r="S1392" i="1"/>
  <c r="S1394" i="1" s="1"/>
  <c r="R1392" i="1"/>
  <c r="Q1392" i="1"/>
  <c r="Q1394" i="1" s="1"/>
  <c r="P1392" i="1"/>
  <c r="O1392" i="1"/>
  <c r="O1394" i="1" s="1"/>
  <c r="N1392" i="1"/>
  <c r="M1392" i="1"/>
  <c r="M1394" i="1" s="1"/>
  <c r="L1392" i="1"/>
  <c r="K1392" i="1"/>
  <c r="K1394" i="1" s="1"/>
  <c r="J1392" i="1"/>
  <c r="I1392" i="1"/>
  <c r="I1394" i="1" s="1"/>
  <c r="H1392" i="1"/>
  <c r="G1392" i="1"/>
  <c r="G1394" i="1" s="1"/>
  <c r="F1392" i="1"/>
  <c r="E1392" i="1"/>
  <c r="E1394" i="1" s="1"/>
  <c r="D1392" i="1"/>
  <c r="C1392" i="1"/>
  <c r="C1394" i="1" s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AB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X1394" i="1" s="1"/>
  <c r="W1390" i="1"/>
  <c r="V1390" i="1"/>
  <c r="V1394" i="1" s="1"/>
  <c r="U1390" i="1"/>
  <c r="T1390" i="1"/>
  <c r="T1394" i="1" s="1"/>
  <c r="S1390" i="1"/>
  <c r="R1390" i="1"/>
  <c r="R1394" i="1" s="1"/>
  <c r="Q1390" i="1"/>
  <c r="P1390" i="1"/>
  <c r="P1394" i="1" s="1"/>
  <c r="O1390" i="1"/>
  <c r="N1390" i="1"/>
  <c r="Z1390" i="1" s="1"/>
  <c r="M1390" i="1"/>
  <c r="L1390" i="1"/>
  <c r="L1394" i="1" s="1"/>
  <c r="K1390" i="1"/>
  <c r="J1390" i="1"/>
  <c r="J1394" i="1" s="1"/>
  <c r="I1390" i="1"/>
  <c r="H1390" i="1"/>
  <c r="H1394" i="1" s="1"/>
  <c r="G1390" i="1"/>
  <c r="F1390" i="1"/>
  <c r="F1394" i="1" s="1"/>
  <c r="E1390" i="1"/>
  <c r="D1390" i="1"/>
  <c r="D1394" i="1" s="1"/>
  <c r="C1390" i="1"/>
  <c r="B1390" i="1"/>
  <c r="B1394" i="1" s="1"/>
  <c r="Y1385" i="1"/>
  <c r="X1385" i="1"/>
  <c r="W1385" i="1"/>
  <c r="W1375" i="1" s="1"/>
  <c r="V1385" i="1"/>
  <c r="U1385" i="1"/>
  <c r="T1385" i="1"/>
  <c r="S1385" i="1"/>
  <c r="S1375" i="1" s="1"/>
  <c r="R1385" i="1"/>
  <c r="Q1385" i="1"/>
  <c r="P1385" i="1"/>
  <c r="O1385" i="1"/>
  <c r="O1375" i="1" s="1"/>
  <c r="N1385" i="1"/>
  <c r="M1385" i="1"/>
  <c r="L1385" i="1"/>
  <c r="K1385" i="1"/>
  <c r="K1375" i="1" s="1"/>
  <c r="J1385" i="1"/>
  <c r="I1385" i="1"/>
  <c r="H1385" i="1"/>
  <c r="G1385" i="1"/>
  <c r="G1375" i="1" s="1"/>
  <c r="F1385" i="1"/>
  <c r="E1385" i="1"/>
  <c r="D1385" i="1"/>
  <c r="C1385" i="1"/>
  <c r="C1375" i="1" s="1"/>
  <c r="B1385" i="1"/>
  <c r="H1384" i="1"/>
  <c r="Y1383" i="1"/>
  <c r="X1383" i="1"/>
  <c r="X1373" i="1" s="1"/>
  <c r="W1383" i="1"/>
  <c r="V1383" i="1"/>
  <c r="V1373" i="1" s="1"/>
  <c r="U1383" i="1"/>
  <c r="T1383" i="1"/>
  <c r="T1373" i="1" s="1"/>
  <c r="S1383" i="1"/>
  <c r="R1383" i="1"/>
  <c r="R1373" i="1" s="1"/>
  <c r="Q1383" i="1"/>
  <c r="P1383" i="1"/>
  <c r="P1373" i="1" s="1"/>
  <c r="O1383" i="1"/>
  <c r="N1383" i="1"/>
  <c r="N1373" i="1" s="1"/>
  <c r="M1383" i="1"/>
  <c r="L1383" i="1"/>
  <c r="L1373" i="1" s="1"/>
  <c r="K1383" i="1"/>
  <c r="J1383" i="1"/>
  <c r="J1373" i="1" s="1"/>
  <c r="I1383" i="1"/>
  <c r="H1383" i="1"/>
  <c r="H1373" i="1" s="1"/>
  <c r="G1383" i="1"/>
  <c r="F1383" i="1"/>
  <c r="F1373" i="1" s="1"/>
  <c r="E1383" i="1"/>
  <c r="D1383" i="1"/>
  <c r="C1383" i="1"/>
  <c r="B1383" i="1"/>
  <c r="Y1382" i="1"/>
  <c r="X1382" i="1"/>
  <c r="X1384" i="1" s="1"/>
  <c r="W1382" i="1"/>
  <c r="V1382" i="1"/>
  <c r="U1382" i="1"/>
  <c r="T1382" i="1"/>
  <c r="T1384" i="1" s="1"/>
  <c r="S1382" i="1"/>
  <c r="R1382" i="1"/>
  <c r="Q1382" i="1"/>
  <c r="P1382" i="1"/>
  <c r="P1384" i="1" s="1"/>
  <c r="O1382" i="1"/>
  <c r="N1382" i="1"/>
  <c r="M1382" i="1"/>
  <c r="L1382" i="1"/>
  <c r="L1384" i="1" s="1"/>
  <c r="K1382" i="1"/>
  <c r="J1382" i="1"/>
  <c r="J1384" i="1" s="1"/>
  <c r="I1382" i="1"/>
  <c r="H1382" i="1"/>
  <c r="G1382" i="1"/>
  <c r="F1382" i="1"/>
  <c r="F1384" i="1" s="1"/>
  <c r="E1382" i="1"/>
  <c r="D1382" i="1"/>
  <c r="C1382" i="1"/>
  <c r="B1382" i="1"/>
  <c r="B1384" i="1" s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W1380" i="1"/>
  <c r="V1380" i="1"/>
  <c r="U1380" i="1"/>
  <c r="U1384" i="1" s="1"/>
  <c r="T1380" i="1"/>
  <c r="S1380" i="1"/>
  <c r="R1380" i="1"/>
  <c r="Q1380" i="1"/>
  <c r="Q1384" i="1" s="1"/>
  <c r="P1380" i="1"/>
  <c r="O1380" i="1"/>
  <c r="O1384" i="1" s="1"/>
  <c r="N1380" i="1"/>
  <c r="M1380" i="1"/>
  <c r="L1380" i="1"/>
  <c r="K1380" i="1"/>
  <c r="K1384" i="1" s="1"/>
  <c r="J1380" i="1"/>
  <c r="I1380" i="1"/>
  <c r="I1384" i="1" s="1"/>
  <c r="H1380" i="1"/>
  <c r="G1380" i="1"/>
  <c r="G1384" i="1" s="1"/>
  <c r="F1380" i="1"/>
  <c r="E1380" i="1"/>
  <c r="E1384" i="1" s="1"/>
  <c r="D1380" i="1"/>
  <c r="C1380" i="1"/>
  <c r="C1384" i="1" s="1"/>
  <c r="B1380" i="1"/>
  <c r="X1375" i="1"/>
  <c r="V1375" i="1"/>
  <c r="V1376" i="1" s="1"/>
  <c r="T1375" i="1"/>
  <c r="R1375" i="1"/>
  <c r="R1376" i="1" s="1"/>
  <c r="P1375" i="1"/>
  <c r="P1376" i="1" s="1"/>
  <c r="N1375" i="1"/>
  <c r="N1376" i="1" s="1"/>
  <c r="L1375" i="1"/>
  <c r="J1375" i="1"/>
  <c r="J1376" i="1" s="1"/>
  <c r="H1375" i="1"/>
  <c r="H1376" i="1" s="1"/>
  <c r="F1375" i="1"/>
  <c r="F1376" i="1" s="1"/>
  <c r="D1375" i="1"/>
  <c r="B1375" i="1"/>
  <c r="B1376" i="1" s="1"/>
  <c r="Y1373" i="1"/>
  <c r="W1373" i="1"/>
  <c r="U1373" i="1"/>
  <c r="S1373" i="1"/>
  <c r="Q1373" i="1"/>
  <c r="O1373" i="1"/>
  <c r="M1373" i="1"/>
  <c r="K1373" i="1"/>
  <c r="I1373" i="1"/>
  <c r="G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X1376" i="1" s="1"/>
  <c r="W1370" i="1"/>
  <c r="W1374" i="1" s="1"/>
  <c r="V1370" i="1"/>
  <c r="V1374" i="1" s="1"/>
  <c r="U1370" i="1"/>
  <c r="U1374" i="1" s="1"/>
  <c r="T1370" i="1"/>
  <c r="T1374" i="1" s="1"/>
  <c r="T1376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Z1370" i="1" s="1"/>
  <c r="L1370" i="1"/>
  <c r="L1374" i="1" s="1"/>
  <c r="L1376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D1376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Z1365" i="1" s="1"/>
  <c r="M1365" i="1"/>
  <c r="L1365" i="1"/>
  <c r="K1365" i="1"/>
  <c r="J1365" i="1"/>
  <c r="I1365" i="1"/>
  <c r="H1365" i="1"/>
  <c r="G1365" i="1"/>
  <c r="F1365" i="1"/>
  <c r="E1365" i="1"/>
  <c r="D1365" i="1"/>
  <c r="AA1365" i="1" s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W1364" i="1" s="1"/>
  <c r="V1362" i="1"/>
  <c r="U1362" i="1"/>
  <c r="T1362" i="1"/>
  <c r="S1362" i="1"/>
  <c r="S1364" i="1" s="1"/>
  <c r="R1362" i="1"/>
  <c r="Q1362" i="1"/>
  <c r="P1362" i="1"/>
  <c r="O1362" i="1"/>
  <c r="O1364" i="1" s="1"/>
  <c r="N1362" i="1"/>
  <c r="M1362" i="1"/>
  <c r="Z1362" i="1" s="1"/>
  <c r="AA1362" i="1" s="1"/>
  <c r="L1362" i="1"/>
  <c r="K1362" i="1"/>
  <c r="K1364" i="1" s="1"/>
  <c r="J1362" i="1"/>
  <c r="I1362" i="1"/>
  <c r="H1362" i="1"/>
  <c r="G1362" i="1"/>
  <c r="G1364" i="1" s="1"/>
  <c r="F1362" i="1"/>
  <c r="E1362" i="1"/>
  <c r="D1362" i="1"/>
  <c r="C1362" i="1"/>
  <c r="C1364" i="1" s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AB1361" i="1" s="1"/>
  <c r="M1361" i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W1360" i="1"/>
  <c r="V1360" i="1"/>
  <c r="V1364" i="1" s="1"/>
  <c r="V1366" i="1" s="1"/>
  <c r="U1360" i="1"/>
  <c r="U1364" i="1" s="1"/>
  <c r="T1360" i="1"/>
  <c r="T1364" i="1" s="1"/>
  <c r="S1360" i="1"/>
  <c r="R1360" i="1"/>
  <c r="R1364" i="1" s="1"/>
  <c r="R1366" i="1" s="1"/>
  <c r="Q1360" i="1"/>
  <c r="Q1364" i="1" s="1"/>
  <c r="P1360" i="1"/>
  <c r="P1364" i="1" s="1"/>
  <c r="O1360" i="1"/>
  <c r="N1360" i="1"/>
  <c r="N1364" i="1" s="1"/>
  <c r="N1366" i="1" s="1"/>
  <c r="M1360" i="1"/>
  <c r="M1364" i="1" s="1"/>
  <c r="L1360" i="1"/>
  <c r="L1364" i="1" s="1"/>
  <c r="K1360" i="1"/>
  <c r="J1360" i="1"/>
  <c r="J1364" i="1" s="1"/>
  <c r="J1366" i="1" s="1"/>
  <c r="I1360" i="1"/>
  <c r="I1364" i="1" s="1"/>
  <c r="H1360" i="1"/>
  <c r="H1364" i="1" s="1"/>
  <c r="G1360" i="1"/>
  <c r="F1360" i="1"/>
  <c r="F1364" i="1" s="1"/>
  <c r="F1366" i="1" s="1"/>
  <c r="E1360" i="1"/>
  <c r="E1364" i="1" s="1"/>
  <c r="D1360" i="1"/>
  <c r="C1360" i="1"/>
  <c r="B1360" i="1"/>
  <c r="B1364" i="1" s="1"/>
  <c r="B1366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Z1352" i="1" s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W1356" i="1" s="1"/>
  <c r="V1350" i="1"/>
  <c r="V1354" i="1" s="1"/>
  <c r="U1350" i="1"/>
  <c r="U1354" i="1" s="1"/>
  <c r="T1350" i="1"/>
  <c r="T1354" i="1" s="1"/>
  <c r="S1350" i="1"/>
  <c r="S1354" i="1" s="1"/>
  <c r="S1356" i="1" s="1"/>
  <c r="R1350" i="1"/>
  <c r="R1354" i="1" s="1"/>
  <c r="Q1350" i="1"/>
  <c r="Q1354" i="1" s="1"/>
  <c r="P1350" i="1"/>
  <c r="P1354" i="1" s="1"/>
  <c r="O1350" i="1"/>
  <c r="O1354" i="1" s="1"/>
  <c r="O1356" i="1" s="1"/>
  <c r="N1350" i="1"/>
  <c r="N1354" i="1" s="1"/>
  <c r="M1350" i="1"/>
  <c r="M1354" i="1" s="1"/>
  <c r="L1350" i="1"/>
  <c r="L1354" i="1" s="1"/>
  <c r="K1350" i="1"/>
  <c r="K1354" i="1" s="1"/>
  <c r="K1356" i="1" s="1"/>
  <c r="J1350" i="1"/>
  <c r="J1354" i="1" s="1"/>
  <c r="I1350" i="1"/>
  <c r="I1354" i="1" s="1"/>
  <c r="H1350" i="1"/>
  <c r="H1354" i="1" s="1"/>
  <c r="G1350" i="1"/>
  <c r="G1354" i="1" s="1"/>
  <c r="G1356" i="1" s="1"/>
  <c r="F1350" i="1"/>
  <c r="F1354" i="1" s="1"/>
  <c r="E1350" i="1"/>
  <c r="E1354" i="1" s="1"/>
  <c r="D1350" i="1"/>
  <c r="C1350" i="1"/>
  <c r="C1354" i="1" s="1"/>
  <c r="C1356" i="1" s="1"/>
  <c r="B1350" i="1"/>
  <c r="B1354" i="1" s="1"/>
  <c r="X1345" i="1"/>
  <c r="X1346" i="1" s="1"/>
  <c r="W1345" i="1"/>
  <c r="V1345" i="1"/>
  <c r="V1346" i="1" s="1"/>
  <c r="T1345" i="1"/>
  <c r="S1345" i="1"/>
  <c r="R1345" i="1"/>
  <c r="P1345" i="1"/>
  <c r="P1346" i="1" s="1"/>
  <c r="O1345" i="1"/>
  <c r="N1345" i="1"/>
  <c r="N1346" i="1" s="1"/>
  <c r="L1345" i="1"/>
  <c r="K1345" i="1"/>
  <c r="J1345" i="1"/>
  <c r="H1345" i="1"/>
  <c r="H1346" i="1" s="1"/>
  <c r="G1345" i="1"/>
  <c r="F1345" i="1"/>
  <c r="F1346" i="1" s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W1336" i="1" s="1"/>
  <c r="V1330" i="1"/>
  <c r="V1334" i="1" s="1"/>
  <c r="U1330" i="1"/>
  <c r="U1334" i="1" s="1"/>
  <c r="T1330" i="1"/>
  <c r="T1334" i="1" s="1"/>
  <c r="S1330" i="1"/>
  <c r="S1334" i="1" s="1"/>
  <c r="S1336" i="1" s="1"/>
  <c r="R1330" i="1"/>
  <c r="R1334" i="1" s="1"/>
  <c r="Q1330" i="1"/>
  <c r="Q1334" i="1" s="1"/>
  <c r="P1330" i="1"/>
  <c r="P1334" i="1" s="1"/>
  <c r="O1330" i="1"/>
  <c r="O1334" i="1" s="1"/>
  <c r="O1336" i="1" s="1"/>
  <c r="N1330" i="1"/>
  <c r="N1334" i="1" s="1"/>
  <c r="M1330" i="1"/>
  <c r="M1334" i="1" s="1"/>
  <c r="L1330" i="1"/>
  <c r="L1334" i="1" s="1"/>
  <c r="K1330" i="1"/>
  <c r="K1334" i="1" s="1"/>
  <c r="K1336" i="1" s="1"/>
  <c r="J1330" i="1"/>
  <c r="J1334" i="1" s="1"/>
  <c r="I1330" i="1"/>
  <c r="I1334" i="1" s="1"/>
  <c r="H1330" i="1"/>
  <c r="H1334" i="1" s="1"/>
  <c r="G1330" i="1"/>
  <c r="G1334" i="1" s="1"/>
  <c r="G1336" i="1" s="1"/>
  <c r="F1330" i="1"/>
  <c r="F1334" i="1" s="1"/>
  <c r="E1330" i="1"/>
  <c r="E1334" i="1" s="1"/>
  <c r="D1330" i="1"/>
  <c r="C1330" i="1"/>
  <c r="C1334" i="1" s="1"/>
  <c r="C1336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Z1325" i="1" s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Z1322" i="1" s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Z1315" i="1" s="1"/>
  <c r="M1315" i="1"/>
  <c r="L1315" i="1"/>
  <c r="K1315" i="1"/>
  <c r="J1315" i="1"/>
  <c r="I1315" i="1"/>
  <c r="H1315" i="1"/>
  <c r="G1315" i="1"/>
  <c r="F1315" i="1"/>
  <c r="E1315" i="1"/>
  <c r="D1315" i="1"/>
  <c r="AA1315" i="1" s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Z1311" i="1" s="1"/>
  <c r="AB1311" i="1" s="1"/>
  <c r="M1311" i="1"/>
  <c r="L1311" i="1"/>
  <c r="K1311" i="1"/>
  <c r="J1311" i="1"/>
  <c r="I1311" i="1"/>
  <c r="H1311" i="1"/>
  <c r="G1311" i="1"/>
  <c r="F1311" i="1"/>
  <c r="E1311" i="1"/>
  <c r="D1311" i="1"/>
  <c r="AA1311" i="1" s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D1294" i="1" s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Z1250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D1254" i="1" s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Z1230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D1234" i="1" s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Z1222" i="1" s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Z1210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D1214" i="1" s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Z1195" i="1" s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Z1175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Z1115" i="1" s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Z1083" i="1" s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Z1082" i="1" s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Z1080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X1064" i="1" s="1"/>
  <c r="W1062" i="1"/>
  <c r="V1062" i="1"/>
  <c r="V1064" i="1" s="1"/>
  <c r="U1062" i="1"/>
  <c r="T1062" i="1"/>
  <c r="T1064" i="1" s="1"/>
  <c r="S1062" i="1"/>
  <c r="R1062" i="1"/>
  <c r="R1064" i="1" s="1"/>
  <c r="Q1062" i="1"/>
  <c r="P1062" i="1"/>
  <c r="P1064" i="1" s="1"/>
  <c r="O1062" i="1"/>
  <c r="N1062" i="1"/>
  <c r="N1064" i="1" s="1"/>
  <c r="M1062" i="1"/>
  <c r="L1062" i="1"/>
  <c r="L1064" i="1" s="1"/>
  <c r="K1062" i="1"/>
  <c r="J1062" i="1"/>
  <c r="J1064" i="1" s="1"/>
  <c r="I1062" i="1"/>
  <c r="H1062" i="1"/>
  <c r="H1064" i="1" s="1"/>
  <c r="G1062" i="1"/>
  <c r="F1062" i="1"/>
  <c r="F1064" i="1" s="1"/>
  <c r="E1062" i="1"/>
  <c r="D1062" i="1"/>
  <c r="D1064" i="1" s="1"/>
  <c r="C1062" i="1"/>
  <c r="B1062" i="1"/>
  <c r="B1064" i="1" s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W1060" i="1"/>
  <c r="W1064" i="1" s="1"/>
  <c r="V1060" i="1"/>
  <c r="U1060" i="1"/>
  <c r="U1064" i="1" s="1"/>
  <c r="T1060" i="1"/>
  <c r="S1060" i="1"/>
  <c r="S1064" i="1" s="1"/>
  <c r="R1060" i="1"/>
  <c r="Q1060" i="1"/>
  <c r="Q1064" i="1" s="1"/>
  <c r="P1060" i="1"/>
  <c r="O1060" i="1"/>
  <c r="O1064" i="1" s="1"/>
  <c r="N1060" i="1"/>
  <c r="M1060" i="1"/>
  <c r="M1064" i="1" s="1"/>
  <c r="L1060" i="1"/>
  <c r="K1060" i="1"/>
  <c r="K1064" i="1" s="1"/>
  <c r="J1060" i="1"/>
  <c r="I1060" i="1"/>
  <c r="I1064" i="1" s="1"/>
  <c r="H1060" i="1"/>
  <c r="G1060" i="1"/>
  <c r="G1064" i="1" s="1"/>
  <c r="F1060" i="1"/>
  <c r="E1060" i="1"/>
  <c r="E1064" i="1" s="1"/>
  <c r="D1060" i="1"/>
  <c r="C1060" i="1"/>
  <c r="C1064" i="1" s="1"/>
  <c r="B1060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X1052" i="1"/>
  <c r="W1052" i="1"/>
  <c r="W1054" i="1" s="1"/>
  <c r="V1052" i="1"/>
  <c r="U1052" i="1"/>
  <c r="U1054" i="1" s="1"/>
  <c r="T1052" i="1"/>
  <c r="S1052" i="1"/>
  <c r="S1054" i="1" s="1"/>
  <c r="R1052" i="1"/>
  <c r="Q1052" i="1"/>
  <c r="Q1054" i="1" s="1"/>
  <c r="P1052" i="1"/>
  <c r="O1052" i="1"/>
  <c r="O1054" i="1" s="1"/>
  <c r="N1052" i="1"/>
  <c r="M1052" i="1"/>
  <c r="M1054" i="1" s="1"/>
  <c r="L1052" i="1"/>
  <c r="K1052" i="1"/>
  <c r="K1054" i="1" s="1"/>
  <c r="J1052" i="1"/>
  <c r="I1052" i="1"/>
  <c r="I1054" i="1" s="1"/>
  <c r="H1052" i="1"/>
  <c r="G1052" i="1"/>
  <c r="G1054" i="1" s="1"/>
  <c r="F1052" i="1"/>
  <c r="E1052" i="1"/>
  <c r="E1054" i="1" s="1"/>
  <c r="D1052" i="1"/>
  <c r="C1052" i="1"/>
  <c r="C1054" i="1" s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W1050" i="1"/>
  <c r="V1050" i="1"/>
  <c r="V1054" i="1" s="1"/>
  <c r="U1050" i="1"/>
  <c r="T1050" i="1"/>
  <c r="T1054" i="1" s="1"/>
  <c r="S1050" i="1"/>
  <c r="R1050" i="1"/>
  <c r="R1054" i="1" s="1"/>
  <c r="Q1050" i="1"/>
  <c r="P1050" i="1"/>
  <c r="P1054" i="1" s="1"/>
  <c r="O1050" i="1"/>
  <c r="N1050" i="1"/>
  <c r="Z1050" i="1" s="1"/>
  <c r="M1050" i="1"/>
  <c r="L1050" i="1"/>
  <c r="L1054" i="1" s="1"/>
  <c r="K1050" i="1"/>
  <c r="J1050" i="1"/>
  <c r="J1054" i="1" s="1"/>
  <c r="I1050" i="1"/>
  <c r="H1050" i="1"/>
  <c r="H1054" i="1" s="1"/>
  <c r="G1050" i="1"/>
  <c r="F1050" i="1"/>
  <c r="F1054" i="1" s="1"/>
  <c r="E1050" i="1"/>
  <c r="D1050" i="1"/>
  <c r="D1054" i="1" s="1"/>
  <c r="C1050" i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X1044" i="1" s="1"/>
  <c r="W1043" i="1"/>
  <c r="V1043" i="1"/>
  <c r="U1043" i="1"/>
  <c r="T1043" i="1"/>
  <c r="T1044" i="1" s="1"/>
  <c r="S1043" i="1"/>
  <c r="R1043" i="1"/>
  <c r="Q1043" i="1"/>
  <c r="P1043" i="1"/>
  <c r="P1044" i="1" s="1"/>
  <c r="O1043" i="1"/>
  <c r="N1043" i="1"/>
  <c r="Z1043" i="1" s="1"/>
  <c r="M1043" i="1"/>
  <c r="L1043" i="1"/>
  <c r="L1044" i="1" s="1"/>
  <c r="K1043" i="1"/>
  <c r="J1043" i="1"/>
  <c r="I1043" i="1"/>
  <c r="H1043" i="1"/>
  <c r="H1044" i="1" s="1"/>
  <c r="G1043" i="1"/>
  <c r="F1043" i="1"/>
  <c r="E1043" i="1"/>
  <c r="D1043" i="1"/>
  <c r="C1043" i="1"/>
  <c r="B1043" i="1"/>
  <c r="Y1042" i="1"/>
  <c r="X1042" i="1"/>
  <c r="W1042" i="1"/>
  <c r="V1042" i="1"/>
  <c r="V1044" i="1" s="1"/>
  <c r="U1042" i="1"/>
  <c r="T1042" i="1"/>
  <c r="S1042" i="1"/>
  <c r="R1042" i="1"/>
  <c r="R1044" i="1" s="1"/>
  <c r="Q1042" i="1"/>
  <c r="P1042" i="1"/>
  <c r="O1042" i="1"/>
  <c r="N1042" i="1"/>
  <c r="N1044" i="1" s="1"/>
  <c r="M1042" i="1"/>
  <c r="L1042" i="1"/>
  <c r="K1042" i="1"/>
  <c r="J1042" i="1"/>
  <c r="J1044" i="1" s="1"/>
  <c r="I1042" i="1"/>
  <c r="H1042" i="1"/>
  <c r="G1042" i="1"/>
  <c r="F1042" i="1"/>
  <c r="F1044" i="1" s="1"/>
  <c r="E1042" i="1"/>
  <c r="D1042" i="1"/>
  <c r="C1042" i="1"/>
  <c r="B1042" i="1"/>
  <c r="B1044" i="1" s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V1040" i="1"/>
  <c r="U1040" i="1"/>
  <c r="U1044" i="1" s="1"/>
  <c r="T1040" i="1"/>
  <c r="S1040" i="1"/>
  <c r="S1044" i="1" s="1"/>
  <c r="R1040" i="1"/>
  <c r="Q1040" i="1"/>
  <c r="Q1044" i="1" s="1"/>
  <c r="P1040" i="1"/>
  <c r="O1040" i="1"/>
  <c r="O1044" i="1" s="1"/>
  <c r="N1040" i="1"/>
  <c r="M1040" i="1"/>
  <c r="L1040" i="1"/>
  <c r="K1040" i="1"/>
  <c r="K1044" i="1" s="1"/>
  <c r="J1040" i="1"/>
  <c r="I1040" i="1"/>
  <c r="I1044" i="1" s="1"/>
  <c r="H1040" i="1"/>
  <c r="G1040" i="1"/>
  <c r="G1044" i="1" s="1"/>
  <c r="F1040" i="1"/>
  <c r="E1040" i="1"/>
  <c r="E1044" i="1" s="1"/>
  <c r="D1040" i="1"/>
  <c r="C1040" i="1"/>
  <c r="C1044" i="1" s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Z1035" i="1" s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Z1032" i="1" s="1"/>
  <c r="M1032" i="1"/>
  <c r="L1032" i="1"/>
  <c r="K1032" i="1"/>
  <c r="J1032" i="1"/>
  <c r="J1034" i="1" s="1"/>
  <c r="I1032" i="1"/>
  <c r="H1032" i="1"/>
  <c r="H1034" i="1" s="1"/>
  <c r="G1032" i="1"/>
  <c r="F1032" i="1"/>
  <c r="F1034" i="1" s="1"/>
  <c r="E1032" i="1"/>
  <c r="D1032" i="1"/>
  <c r="D1034" i="1" s="1"/>
  <c r="C1032" i="1"/>
  <c r="B1032" i="1"/>
  <c r="B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W1030" i="1"/>
  <c r="W1034" i="1" s="1"/>
  <c r="V1030" i="1"/>
  <c r="U1030" i="1"/>
  <c r="U1034" i="1" s="1"/>
  <c r="T1030" i="1"/>
  <c r="S1030" i="1"/>
  <c r="S1034" i="1" s="1"/>
  <c r="R1030" i="1"/>
  <c r="Q1030" i="1"/>
  <c r="Q1034" i="1" s="1"/>
  <c r="P1030" i="1"/>
  <c r="O1030" i="1"/>
  <c r="O1034" i="1" s="1"/>
  <c r="N1030" i="1"/>
  <c r="M1030" i="1"/>
  <c r="M1034" i="1" s="1"/>
  <c r="L1030" i="1"/>
  <c r="K1030" i="1"/>
  <c r="K1034" i="1" s="1"/>
  <c r="J1030" i="1"/>
  <c r="I1030" i="1"/>
  <c r="I1034" i="1" s="1"/>
  <c r="H1030" i="1"/>
  <c r="G1030" i="1"/>
  <c r="G1034" i="1" s="1"/>
  <c r="F1030" i="1"/>
  <c r="E1030" i="1"/>
  <c r="E1034" i="1" s="1"/>
  <c r="D1030" i="1"/>
  <c r="C1030" i="1"/>
  <c r="C1034" i="1" s="1"/>
  <c r="B1030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Z1025" i="1" s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AA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Y1024" i="1" s="1"/>
  <c r="X1022" i="1"/>
  <c r="W1022" i="1"/>
  <c r="W1024" i="1" s="1"/>
  <c r="V1022" i="1"/>
  <c r="U1022" i="1"/>
  <c r="U1024" i="1" s="1"/>
  <c r="T1022" i="1"/>
  <c r="S1022" i="1"/>
  <c r="S1024" i="1" s="1"/>
  <c r="R1022" i="1"/>
  <c r="Q1022" i="1"/>
  <c r="Q1024" i="1" s="1"/>
  <c r="P1022" i="1"/>
  <c r="O1022" i="1"/>
  <c r="O1024" i="1" s="1"/>
  <c r="N1022" i="1"/>
  <c r="M1022" i="1"/>
  <c r="M1024" i="1" s="1"/>
  <c r="L1022" i="1"/>
  <c r="K1022" i="1"/>
  <c r="K1024" i="1" s="1"/>
  <c r="J1022" i="1"/>
  <c r="I1022" i="1"/>
  <c r="I1024" i="1" s="1"/>
  <c r="H1022" i="1"/>
  <c r="G1022" i="1"/>
  <c r="G1024" i="1" s="1"/>
  <c r="F1022" i="1"/>
  <c r="E1022" i="1"/>
  <c r="E1024" i="1" s="1"/>
  <c r="D1022" i="1"/>
  <c r="C1022" i="1"/>
  <c r="C1024" i="1" s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4" i="1" s="1"/>
  <c r="W1020" i="1"/>
  <c r="V1020" i="1"/>
  <c r="V1024" i="1" s="1"/>
  <c r="U1020" i="1"/>
  <c r="T1020" i="1"/>
  <c r="T1024" i="1" s="1"/>
  <c r="S1020" i="1"/>
  <c r="R1020" i="1"/>
  <c r="R1024" i="1" s="1"/>
  <c r="Q1020" i="1"/>
  <c r="P1020" i="1"/>
  <c r="P1024" i="1" s="1"/>
  <c r="O1020" i="1"/>
  <c r="N1020" i="1"/>
  <c r="Z1020" i="1" s="1"/>
  <c r="M1020" i="1"/>
  <c r="L1020" i="1"/>
  <c r="L1024" i="1" s="1"/>
  <c r="K1020" i="1"/>
  <c r="J1020" i="1"/>
  <c r="J1024" i="1" s="1"/>
  <c r="I1020" i="1"/>
  <c r="H1020" i="1"/>
  <c r="H1024" i="1" s="1"/>
  <c r="G1020" i="1"/>
  <c r="F1020" i="1"/>
  <c r="F1024" i="1" s="1"/>
  <c r="E1020" i="1"/>
  <c r="D1020" i="1"/>
  <c r="D1024" i="1" s="1"/>
  <c r="C1020" i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W1012" i="1"/>
  <c r="V1012" i="1"/>
  <c r="V1014" i="1" s="1"/>
  <c r="U1012" i="1"/>
  <c r="T1012" i="1"/>
  <c r="T1014" i="1" s="1"/>
  <c r="S1012" i="1"/>
  <c r="R1012" i="1"/>
  <c r="R1014" i="1" s="1"/>
  <c r="Q1012" i="1"/>
  <c r="P1012" i="1"/>
  <c r="P1014" i="1" s="1"/>
  <c r="O1012" i="1"/>
  <c r="N1012" i="1"/>
  <c r="N1014" i="1" s="1"/>
  <c r="M1012" i="1"/>
  <c r="L1012" i="1"/>
  <c r="L1014" i="1" s="1"/>
  <c r="K1012" i="1"/>
  <c r="J1012" i="1"/>
  <c r="J1014" i="1" s="1"/>
  <c r="I1012" i="1"/>
  <c r="H1012" i="1"/>
  <c r="H1014" i="1" s="1"/>
  <c r="G1012" i="1"/>
  <c r="F1012" i="1"/>
  <c r="F1014" i="1" s="1"/>
  <c r="E1012" i="1"/>
  <c r="D1012" i="1"/>
  <c r="D1014" i="1" s="1"/>
  <c r="C1012" i="1"/>
  <c r="B1012" i="1"/>
  <c r="B1014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V1010" i="1"/>
  <c r="U1010" i="1"/>
  <c r="U1014" i="1" s="1"/>
  <c r="T1010" i="1"/>
  <c r="S1010" i="1"/>
  <c r="S1014" i="1" s="1"/>
  <c r="R1010" i="1"/>
  <c r="Q1010" i="1"/>
  <c r="Q1014" i="1" s="1"/>
  <c r="P1010" i="1"/>
  <c r="O1010" i="1"/>
  <c r="O1014" i="1" s="1"/>
  <c r="N1010" i="1"/>
  <c r="M1010" i="1"/>
  <c r="M1014" i="1" s="1"/>
  <c r="L1010" i="1"/>
  <c r="K1010" i="1"/>
  <c r="K1014" i="1" s="1"/>
  <c r="J1010" i="1"/>
  <c r="I1010" i="1"/>
  <c r="I1014" i="1" s="1"/>
  <c r="H1010" i="1"/>
  <c r="G1010" i="1"/>
  <c r="G1014" i="1" s="1"/>
  <c r="F1010" i="1"/>
  <c r="E1010" i="1"/>
  <c r="E1014" i="1" s="1"/>
  <c r="D1010" i="1"/>
  <c r="C1010" i="1"/>
  <c r="C1014" i="1" s="1"/>
  <c r="B1010" i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1004" i="1" s="1"/>
  <c r="W1002" i="1"/>
  <c r="V1002" i="1"/>
  <c r="V1004" i="1" s="1"/>
  <c r="U1002" i="1"/>
  <c r="T1002" i="1"/>
  <c r="T1004" i="1" s="1"/>
  <c r="S1002" i="1"/>
  <c r="R1002" i="1"/>
  <c r="R1004" i="1" s="1"/>
  <c r="Q1002" i="1"/>
  <c r="P1002" i="1"/>
  <c r="P1004" i="1" s="1"/>
  <c r="O1002" i="1"/>
  <c r="N1002" i="1"/>
  <c r="N1004" i="1" s="1"/>
  <c r="M1002" i="1"/>
  <c r="L1002" i="1"/>
  <c r="L1004" i="1" s="1"/>
  <c r="K1002" i="1"/>
  <c r="J1002" i="1"/>
  <c r="J1004" i="1" s="1"/>
  <c r="I1002" i="1"/>
  <c r="H1002" i="1"/>
  <c r="H1004" i="1" s="1"/>
  <c r="G1002" i="1"/>
  <c r="F1002" i="1"/>
  <c r="F1004" i="1" s="1"/>
  <c r="E1002" i="1"/>
  <c r="D1002" i="1"/>
  <c r="D1004" i="1" s="1"/>
  <c r="C1002" i="1"/>
  <c r="B1002" i="1"/>
  <c r="B1004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W1004" i="1" s="1"/>
  <c r="V1000" i="1"/>
  <c r="U1000" i="1"/>
  <c r="U1004" i="1" s="1"/>
  <c r="T1000" i="1"/>
  <c r="S1000" i="1"/>
  <c r="S1004" i="1" s="1"/>
  <c r="R1000" i="1"/>
  <c r="Q1000" i="1"/>
  <c r="Q1004" i="1" s="1"/>
  <c r="P1000" i="1"/>
  <c r="O1000" i="1"/>
  <c r="O1004" i="1" s="1"/>
  <c r="N1000" i="1"/>
  <c r="M1000" i="1"/>
  <c r="M1004" i="1" s="1"/>
  <c r="L1000" i="1"/>
  <c r="K1000" i="1"/>
  <c r="K1004" i="1" s="1"/>
  <c r="J1000" i="1"/>
  <c r="I1000" i="1"/>
  <c r="I1004" i="1" s="1"/>
  <c r="H1000" i="1"/>
  <c r="G1000" i="1"/>
  <c r="G1004" i="1" s="1"/>
  <c r="F1000" i="1"/>
  <c r="E1000" i="1"/>
  <c r="E1004" i="1" s="1"/>
  <c r="D1000" i="1"/>
  <c r="C1000" i="1"/>
  <c r="C1004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Z995" i="1" s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X992" i="1"/>
  <c r="W992" i="1"/>
  <c r="W994" i="1" s="1"/>
  <c r="V992" i="1"/>
  <c r="U992" i="1"/>
  <c r="U994" i="1" s="1"/>
  <c r="T992" i="1"/>
  <c r="S992" i="1"/>
  <c r="S994" i="1" s="1"/>
  <c r="R992" i="1"/>
  <c r="Q992" i="1"/>
  <c r="Q994" i="1" s="1"/>
  <c r="P992" i="1"/>
  <c r="O992" i="1"/>
  <c r="O994" i="1" s="1"/>
  <c r="N992" i="1"/>
  <c r="M992" i="1"/>
  <c r="M994" i="1" s="1"/>
  <c r="L992" i="1"/>
  <c r="K992" i="1"/>
  <c r="K994" i="1" s="1"/>
  <c r="J992" i="1"/>
  <c r="I992" i="1"/>
  <c r="I994" i="1" s="1"/>
  <c r="H992" i="1"/>
  <c r="G992" i="1"/>
  <c r="G994" i="1" s="1"/>
  <c r="F992" i="1"/>
  <c r="E992" i="1"/>
  <c r="E994" i="1" s="1"/>
  <c r="D992" i="1"/>
  <c r="C992" i="1"/>
  <c r="C994" i="1" s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W990" i="1"/>
  <c r="V990" i="1"/>
  <c r="V994" i="1" s="1"/>
  <c r="U990" i="1"/>
  <c r="T990" i="1"/>
  <c r="T994" i="1" s="1"/>
  <c r="S990" i="1"/>
  <c r="R990" i="1"/>
  <c r="R994" i="1" s="1"/>
  <c r="Q990" i="1"/>
  <c r="P990" i="1"/>
  <c r="P994" i="1" s="1"/>
  <c r="O990" i="1"/>
  <c r="N990" i="1"/>
  <c r="Z990" i="1" s="1"/>
  <c r="M990" i="1"/>
  <c r="L990" i="1"/>
  <c r="L994" i="1" s="1"/>
  <c r="K990" i="1"/>
  <c r="J990" i="1"/>
  <c r="J994" i="1" s="1"/>
  <c r="I990" i="1"/>
  <c r="H990" i="1"/>
  <c r="H994" i="1" s="1"/>
  <c r="G990" i="1"/>
  <c r="F990" i="1"/>
  <c r="F994" i="1" s="1"/>
  <c r="E990" i="1"/>
  <c r="D990" i="1"/>
  <c r="D994" i="1" s="1"/>
  <c r="C990" i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V984" i="1" s="1"/>
  <c r="U982" i="1"/>
  <c r="T982" i="1"/>
  <c r="T984" i="1" s="1"/>
  <c r="S982" i="1"/>
  <c r="R982" i="1"/>
  <c r="R984" i="1" s="1"/>
  <c r="Q982" i="1"/>
  <c r="P982" i="1"/>
  <c r="P984" i="1" s="1"/>
  <c r="O982" i="1"/>
  <c r="N982" i="1"/>
  <c r="N984" i="1" s="1"/>
  <c r="M982" i="1"/>
  <c r="L982" i="1"/>
  <c r="L984" i="1" s="1"/>
  <c r="K982" i="1"/>
  <c r="J982" i="1"/>
  <c r="J984" i="1" s="1"/>
  <c r="I982" i="1"/>
  <c r="H982" i="1"/>
  <c r="H984" i="1" s="1"/>
  <c r="G982" i="1"/>
  <c r="F982" i="1"/>
  <c r="F984" i="1" s="1"/>
  <c r="E982" i="1"/>
  <c r="D982" i="1"/>
  <c r="D984" i="1" s="1"/>
  <c r="C982" i="1"/>
  <c r="B982" i="1"/>
  <c r="B984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V980" i="1"/>
  <c r="U980" i="1"/>
  <c r="U984" i="1" s="1"/>
  <c r="T980" i="1"/>
  <c r="S980" i="1"/>
  <c r="S984" i="1" s="1"/>
  <c r="R980" i="1"/>
  <c r="Q980" i="1"/>
  <c r="Q984" i="1" s="1"/>
  <c r="P980" i="1"/>
  <c r="O980" i="1"/>
  <c r="O984" i="1" s="1"/>
  <c r="N980" i="1"/>
  <c r="M980" i="1"/>
  <c r="M984" i="1" s="1"/>
  <c r="L980" i="1"/>
  <c r="K980" i="1"/>
  <c r="K984" i="1" s="1"/>
  <c r="J980" i="1"/>
  <c r="I980" i="1"/>
  <c r="I984" i="1" s="1"/>
  <c r="H980" i="1"/>
  <c r="G980" i="1"/>
  <c r="G984" i="1" s="1"/>
  <c r="F980" i="1"/>
  <c r="E980" i="1"/>
  <c r="E984" i="1" s="1"/>
  <c r="D980" i="1"/>
  <c r="C980" i="1"/>
  <c r="C984" i="1" s="1"/>
  <c r="B980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W974" i="1" s="1"/>
  <c r="V972" i="1"/>
  <c r="U972" i="1"/>
  <c r="U974" i="1" s="1"/>
  <c r="T972" i="1"/>
  <c r="S972" i="1"/>
  <c r="S974" i="1" s="1"/>
  <c r="R972" i="1"/>
  <c r="Q972" i="1"/>
  <c r="Q974" i="1" s="1"/>
  <c r="P972" i="1"/>
  <c r="O972" i="1"/>
  <c r="O974" i="1" s="1"/>
  <c r="N972" i="1"/>
  <c r="M972" i="1"/>
  <c r="Z972" i="1" s="1"/>
  <c r="AA972" i="1" s="1"/>
  <c r="L972" i="1"/>
  <c r="K972" i="1"/>
  <c r="K974" i="1" s="1"/>
  <c r="J972" i="1"/>
  <c r="I972" i="1"/>
  <c r="I974" i="1" s="1"/>
  <c r="H972" i="1"/>
  <c r="G972" i="1"/>
  <c r="G974" i="1" s="1"/>
  <c r="F972" i="1"/>
  <c r="E972" i="1"/>
  <c r="E974" i="1" s="1"/>
  <c r="D972" i="1"/>
  <c r="C972" i="1"/>
  <c r="C974" i="1" s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AB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4" i="1" s="1"/>
  <c r="W970" i="1"/>
  <c r="V970" i="1"/>
  <c r="V974" i="1" s="1"/>
  <c r="U970" i="1"/>
  <c r="T970" i="1"/>
  <c r="T974" i="1" s="1"/>
  <c r="S970" i="1"/>
  <c r="R970" i="1"/>
  <c r="R974" i="1" s="1"/>
  <c r="Q970" i="1"/>
  <c r="P970" i="1"/>
  <c r="P974" i="1" s="1"/>
  <c r="O970" i="1"/>
  <c r="N970" i="1"/>
  <c r="N974" i="1" s="1"/>
  <c r="M970" i="1"/>
  <c r="L970" i="1"/>
  <c r="L974" i="1" s="1"/>
  <c r="K970" i="1"/>
  <c r="J970" i="1"/>
  <c r="J974" i="1" s="1"/>
  <c r="I970" i="1"/>
  <c r="H970" i="1"/>
  <c r="H974" i="1" s="1"/>
  <c r="G970" i="1"/>
  <c r="F970" i="1"/>
  <c r="F974" i="1" s="1"/>
  <c r="E970" i="1"/>
  <c r="D970" i="1"/>
  <c r="C970" i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X964" i="1" s="1"/>
  <c r="W962" i="1"/>
  <c r="V962" i="1"/>
  <c r="V964" i="1" s="1"/>
  <c r="U962" i="1"/>
  <c r="T962" i="1"/>
  <c r="T964" i="1" s="1"/>
  <c r="S962" i="1"/>
  <c r="R962" i="1"/>
  <c r="R964" i="1" s="1"/>
  <c r="Q962" i="1"/>
  <c r="P962" i="1"/>
  <c r="P964" i="1" s="1"/>
  <c r="O962" i="1"/>
  <c r="N962" i="1"/>
  <c r="N964" i="1" s="1"/>
  <c r="M962" i="1"/>
  <c r="L962" i="1"/>
  <c r="L964" i="1" s="1"/>
  <c r="K962" i="1"/>
  <c r="J962" i="1"/>
  <c r="J964" i="1" s="1"/>
  <c r="I962" i="1"/>
  <c r="H962" i="1"/>
  <c r="H964" i="1" s="1"/>
  <c r="G962" i="1"/>
  <c r="F962" i="1"/>
  <c r="F964" i="1" s="1"/>
  <c r="E962" i="1"/>
  <c r="D962" i="1"/>
  <c r="D964" i="1" s="1"/>
  <c r="C962" i="1"/>
  <c r="B962" i="1"/>
  <c r="B964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W960" i="1"/>
  <c r="W964" i="1" s="1"/>
  <c r="V960" i="1"/>
  <c r="U960" i="1"/>
  <c r="U964" i="1" s="1"/>
  <c r="T960" i="1"/>
  <c r="S960" i="1"/>
  <c r="S964" i="1" s="1"/>
  <c r="R960" i="1"/>
  <c r="Q960" i="1"/>
  <c r="Q964" i="1" s="1"/>
  <c r="P960" i="1"/>
  <c r="O960" i="1"/>
  <c r="O964" i="1" s="1"/>
  <c r="N960" i="1"/>
  <c r="M960" i="1"/>
  <c r="M964" i="1" s="1"/>
  <c r="L960" i="1"/>
  <c r="K960" i="1"/>
  <c r="K964" i="1" s="1"/>
  <c r="J960" i="1"/>
  <c r="I960" i="1"/>
  <c r="I964" i="1" s="1"/>
  <c r="H960" i="1"/>
  <c r="G960" i="1"/>
  <c r="G964" i="1" s="1"/>
  <c r="F960" i="1"/>
  <c r="E960" i="1"/>
  <c r="E964" i="1" s="1"/>
  <c r="D960" i="1"/>
  <c r="C960" i="1"/>
  <c r="C964" i="1" s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Z955" i="1" s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Y954" i="1" s="1"/>
  <c r="X952" i="1"/>
  <c r="W952" i="1"/>
  <c r="W954" i="1" s="1"/>
  <c r="V952" i="1"/>
  <c r="U952" i="1"/>
  <c r="U954" i="1" s="1"/>
  <c r="T952" i="1"/>
  <c r="S952" i="1"/>
  <c r="S954" i="1" s="1"/>
  <c r="R952" i="1"/>
  <c r="Q952" i="1"/>
  <c r="Q954" i="1" s="1"/>
  <c r="P952" i="1"/>
  <c r="O952" i="1"/>
  <c r="O954" i="1" s="1"/>
  <c r="N952" i="1"/>
  <c r="M952" i="1"/>
  <c r="M954" i="1" s="1"/>
  <c r="L952" i="1"/>
  <c r="K952" i="1"/>
  <c r="K954" i="1" s="1"/>
  <c r="J952" i="1"/>
  <c r="I952" i="1"/>
  <c r="I954" i="1" s="1"/>
  <c r="H952" i="1"/>
  <c r="G952" i="1"/>
  <c r="G954" i="1" s="1"/>
  <c r="F952" i="1"/>
  <c r="E952" i="1"/>
  <c r="E954" i="1" s="1"/>
  <c r="D952" i="1"/>
  <c r="C952" i="1"/>
  <c r="C954" i="1" s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X954" i="1" s="1"/>
  <c r="W950" i="1"/>
  <c r="V950" i="1"/>
  <c r="V954" i="1" s="1"/>
  <c r="U950" i="1"/>
  <c r="T950" i="1"/>
  <c r="T954" i="1" s="1"/>
  <c r="S950" i="1"/>
  <c r="R950" i="1"/>
  <c r="R954" i="1" s="1"/>
  <c r="Q950" i="1"/>
  <c r="P950" i="1"/>
  <c r="P954" i="1" s="1"/>
  <c r="O950" i="1"/>
  <c r="N950" i="1"/>
  <c r="Z950" i="1" s="1"/>
  <c r="M950" i="1"/>
  <c r="L950" i="1"/>
  <c r="L954" i="1" s="1"/>
  <c r="K950" i="1"/>
  <c r="J950" i="1"/>
  <c r="J954" i="1" s="1"/>
  <c r="I950" i="1"/>
  <c r="H950" i="1"/>
  <c r="H954" i="1" s="1"/>
  <c r="G950" i="1"/>
  <c r="F950" i="1"/>
  <c r="F954" i="1" s="1"/>
  <c r="E950" i="1"/>
  <c r="D950" i="1"/>
  <c r="D954" i="1" s="1"/>
  <c r="C950" i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X944" i="1" s="1"/>
  <c r="W942" i="1"/>
  <c r="V942" i="1"/>
  <c r="V944" i="1" s="1"/>
  <c r="U942" i="1"/>
  <c r="T942" i="1"/>
  <c r="T944" i="1" s="1"/>
  <c r="S942" i="1"/>
  <c r="R942" i="1"/>
  <c r="R944" i="1" s="1"/>
  <c r="Q942" i="1"/>
  <c r="P942" i="1"/>
  <c r="P944" i="1" s="1"/>
  <c r="O942" i="1"/>
  <c r="N942" i="1"/>
  <c r="N944" i="1" s="1"/>
  <c r="M942" i="1"/>
  <c r="L942" i="1"/>
  <c r="L944" i="1" s="1"/>
  <c r="K942" i="1"/>
  <c r="J942" i="1"/>
  <c r="J944" i="1" s="1"/>
  <c r="I942" i="1"/>
  <c r="H942" i="1"/>
  <c r="H944" i="1" s="1"/>
  <c r="G942" i="1"/>
  <c r="F942" i="1"/>
  <c r="F944" i="1" s="1"/>
  <c r="E942" i="1"/>
  <c r="D942" i="1"/>
  <c r="D944" i="1" s="1"/>
  <c r="C942" i="1"/>
  <c r="B942" i="1"/>
  <c r="B944" i="1" s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W940" i="1"/>
  <c r="W944" i="1" s="1"/>
  <c r="V940" i="1"/>
  <c r="U940" i="1"/>
  <c r="U944" i="1" s="1"/>
  <c r="T940" i="1"/>
  <c r="S940" i="1"/>
  <c r="S944" i="1" s="1"/>
  <c r="R940" i="1"/>
  <c r="Q940" i="1"/>
  <c r="Q944" i="1" s="1"/>
  <c r="P940" i="1"/>
  <c r="O940" i="1"/>
  <c r="O944" i="1" s="1"/>
  <c r="N940" i="1"/>
  <c r="M940" i="1"/>
  <c r="M944" i="1" s="1"/>
  <c r="L940" i="1"/>
  <c r="K940" i="1"/>
  <c r="K944" i="1" s="1"/>
  <c r="J940" i="1"/>
  <c r="I940" i="1"/>
  <c r="I944" i="1" s="1"/>
  <c r="H940" i="1"/>
  <c r="G940" i="1"/>
  <c r="G944" i="1" s="1"/>
  <c r="F940" i="1"/>
  <c r="E940" i="1"/>
  <c r="E944" i="1" s="1"/>
  <c r="D940" i="1"/>
  <c r="C940" i="1"/>
  <c r="C944" i="1" s="1"/>
  <c r="B940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AA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Y934" i="1" s="1"/>
  <c r="X932" i="1"/>
  <c r="W932" i="1"/>
  <c r="W934" i="1" s="1"/>
  <c r="V932" i="1"/>
  <c r="U932" i="1"/>
  <c r="U934" i="1" s="1"/>
  <c r="T932" i="1"/>
  <c r="S932" i="1"/>
  <c r="S934" i="1" s="1"/>
  <c r="R932" i="1"/>
  <c r="Q932" i="1"/>
  <c r="Q934" i="1" s="1"/>
  <c r="P932" i="1"/>
  <c r="O932" i="1"/>
  <c r="O934" i="1" s="1"/>
  <c r="N932" i="1"/>
  <c r="M932" i="1"/>
  <c r="Z932" i="1" s="1"/>
  <c r="AA932" i="1" s="1"/>
  <c r="L932" i="1"/>
  <c r="K932" i="1"/>
  <c r="K934" i="1" s="1"/>
  <c r="J932" i="1"/>
  <c r="I932" i="1"/>
  <c r="I934" i="1" s="1"/>
  <c r="H932" i="1"/>
  <c r="G932" i="1"/>
  <c r="G934" i="1" s="1"/>
  <c r="F932" i="1"/>
  <c r="E932" i="1"/>
  <c r="E934" i="1" s="1"/>
  <c r="D932" i="1"/>
  <c r="C932" i="1"/>
  <c r="C934" i="1" s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AB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4" i="1" s="1"/>
  <c r="W930" i="1"/>
  <c r="V930" i="1"/>
  <c r="V934" i="1" s="1"/>
  <c r="U930" i="1"/>
  <c r="T930" i="1"/>
  <c r="T934" i="1" s="1"/>
  <c r="S930" i="1"/>
  <c r="R930" i="1"/>
  <c r="R934" i="1" s="1"/>
  <c r="Q930" i="1"/>
  <c r="P930" i="1"/>
  <c r="P934" i="1" s="1"/>
  <c r="O930" i="1"/>
  <c r="N930" i="1"/>
  <c r="N934" i="1" s="1"/>
  <c r="M930" i="1"/>
  <c r="L930" i="1"/>
  <c r="L934" i="1" s="1"/>
  <c r="K930" i="1"/>
  <c r="J930" i="1"/>
  <c r="J934" i="1" s="1"/>
  <c r="I930" i="1"/>
  <c r="H930" i="1"/>
  <c r="H934" i="1" s="1"/>
  <c r="G930" i="1"/>
  <c r="F930" i="1"/>
  <c r="F934" i="1" s="1"/>
  <c r="E930" i="1"/>
  <c r="D930" i="1"/>
  <c r="C930" i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X924" i="1" s="1"/>
  <c r="W922" i="1"/>
  <c r="V922" i="1"/>
  <c r="V924" i="1" s="1"/>
  <c r="U922" i="1"/>
  <c r="T922" i="1"/>
  <c r="T924" i="1" s="1"/>
  <c r="S922" i="1"/>
  <c r="R922" i="1"/>
  <c r="R924" i="1" s="1"/>
  <c r="Q922" i="1"/>
  <c r="P922" i="1"/>
  <c r="P924" i="1" s="1"/>
  <c r="O922" i="1"/>
  <c r="N922" i="1"/>
  <c r="N924" i="1" s="1"/>
  <c r="M922" i="1"/>
  <c r="L922" i="1"/>
  <c r="L924" i="1" s="1"/>
  <c r="K922" i="1"/>
  <c r="J922" i="1"/>
  <c r="J924" i="1" s="1"/>
  <c r="I922" i="1"/>
  <c r="H922" i="1"/>
  <c r="H924" i="1" s="1"/>
  <c r="G922" i="1"/>
  <c r="F922" i="1"/>
  <c r="F924" i="1" s="1"/>
  <c r="E922" i="1"/>
  <c r="D922" i="1"/>
  <c r="D924" i="1" s="1"/>
  <c r="C922" i="1"/>
  <c r="B922" i="1"/>
  <c r="B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V920" i="1"/>
  <c r="U920" i="1"/>
  <c r="U924" i="1" s="1"/>
  <c r="T920" i="1"/>
  <c r="S920" i="1"/>
  <c r="S924" i="1" s="1"/>
  <c r="R920" i="1"/>
  <c r="Q920" i="1"/>
  <c r="Q924" i="1" s="1"/>
  <c r="P920" i="1"/>
  <c r="O920" i="1"/>
  <c r="O924" i="1" s="1"/>
  <c r="N920" i="1"/>
  <c r="M920" i="1"/>
  <c r="M924" i="1" s="1"/>
  <c r="L920" i="1"/>
  <c r="K920" i="1"/>
  <c r="K924" i="1" s="1"/>
  <c r="J920" i="1"/>
  <c r="I920" i="1"/>
  <c r="I924" i="1" s="1"/>
  <c r="H920" i="1"/>
  <c r="G920" i="1"/>
  <c r="G924" i="1" s="1"/>
  <c r="F920" i="1"/>
  <c r="E920" i="1"/>
  <c r="E924" i="1" s="1"/>
  <c r="D920" i="1"/>
  <c r="C920" i="1"/>
  <c r="C924" i="1" s="1"/>
  <c r="B920" i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X914" i="1" s="1"/>
  <c r="W912" i="1"/>
  <c r="V912" i="1"/>
  <c r="V914" i="1" s="1"/>
  <c r="U912" i="1"/>
  <c r="T912" i="1"/>
  <c r="T914" i="1" s="1"/>
  <c r="S912" i="1"/>
  <c r="R912" i="1"/>
  <c r="R914" i="1" s="1"/>
  <c r="Q912" i="1"/>
  <c r="P912" i="1"/>
  <c r="P914" i="1" s="1"/>
  <c r="O912" i="1"/>
  <c r="N912" i="1"/>
  <c r="N914" i="1" s="1"/>
  <c r="M912" i="1"/>
  <c r="L912" i="1"/>
  <c r="L914" i="1" s="1"/>
  <c r="K912" i="1"/>
  <c r="J912" i="1"/>
  <c r="J914" i="1" s="1"/>
  <c r="I912" i="1"/>
  <c r="H912" i="1"/>
  <c r="H914" i="1" s="1"/>
  <c r="G912" i="1"/>
  <c r="F912" i="1"/>
  <c r="F914" i="1" s="1"/>
  <c r="E912" i="1"/>
  <c r="D912" i="1"/>
  <c r="D914" i="1" s="1"/>
  <c r="C912" i="1"/>
  <c r="B912" i="1"/>
  <c r="B914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W910" i="1"/>
  <c r="W914" i="1" s="1"/>
  <c r="V910" i="1"/>
  <c r="U910" i="1"/>
  <c r="U914" i="1" s="1"/>
  <c r="T910" i="1"/>
  <c r="S910" i="1"/>
  <c r="S914" i="1" s="1"/>
  <c r="R910" i="1"/>
  <c r="Q910" i="1"/>
  <c r="Q914" i="1" s="1"/>
  <c r="P910" i="1"/>
  <c r="O910" i="1"/>
  <c r="O914" i="1" s="1"/>
  <c r="N910" i="1"/>
  <c r="M910" i="1"/>
  <c r="M914" i="1" s="1"/>
  <c r="L910" i="1"/>
  <c r="K910" i="1"/>
  <c r="K914" i="1" s="1"/>
  <c r="J910" i="1"/>
  <c r="I910" i="1"/>
  <c r="I914" i="1" s="1"/>
  <c r="H910" i="1"/>
  <c r="G910" i="1"/>
  <c r="G914" i="1" s="1"/>
  <c r="F910" i="1"/>
  <c r="E910" i="1"/>
  <c r="E914" i="1" s="1"/>
  <c r="D910" i="1"/>
  <c r="C910" i="1"/>
  <c r="C914" i="1" s="1"/>
  <c r="B910" i="1"/>
  <c r="Y905" i="1"/>
  <c r="Y906" i="1" s="1"/>
  <c r="X905" i="1"/>
  <c r="W905" i="1"/>
  <c r="V905" i="1"/>
  <c r="U905" i="1"/>
  <c r="U906" i="1" s="1"/>
  <c r="T905" i="1"/>
  <c r="S905" i="1"/>
  <c r="R905" i="1"/>
  <c r="Q905" i="1"/>
  <c r="Q906" i="1" s="1"/>
  <c r="P905" i="1"/>
  <c r="O905" i="1"/>
  <c r="N905" i="1"/>
  <c r="M905" i="1"/>
  <c r="M906" i="1" s="1"/>
  <c r="L905" i="1"/>
  <c r="K905" i="1"/>
  <c r="J905" i="1"/>
  <c r="I905" i="1"/>
  <c r="I906" i="1" s="1"/>
  <c r="H905" i="1"/>
  <c r="G905" i="1"/>
  <c r="F905" i="1"/>
  <c r="E905" i="1"/>
  <c r="E906" i="1" s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Z903" i="1" s="1"/>
  <c r="M903" i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X906" i="1" s="1"/>
  <c r="W900" i="1"/>
  <c r="W904" i="1" s="1"/>
  <c r="V900" i="1"/>
  <c r="V904" i="1" s="1"/>
  <c r="V906" i="1" s="1"/>
  <c r="U900" i="1"/>
  <c r="U904" i="1" s="1"/>
  <c r="T900" i="1"/>
  <c r="T904" i="1" s="1"/>
  <c r="T906" i="1" s="1"/>
  <c r="S900" i="1"/>
  <c r="S904" i="1" s="1"/>
  <c r="R900" i="1"/>
  <c r="R904" i="1" s="1"/>
  <c r="R906" i="1" s="1"/>
  <c r="Q900" i="1"/>
  <c r="Q904" i="1" s="1"/>
  <c r="P900" i="1"/>
  <c r="P904" i="1" s="1"/>
  <c r="P906" i="1" s="1"/>
  <c r="O900" i="1"/>
  <c r="O904" i="1" s="1"/>
  <c r="N900" i="1"/>
  <c r="Z900" i="1" s="1"/>
  <c r="M900" i="1"/>
  <c r="M904" i="1" s="1"/>
  <c r="L900" i="1"/>
  <c r="L904" i="1" s="1"/>
  <c r="L906" i="1" s="1"/>
  <c r="K900" i="1"/>
  <c r="K904" i="1" s="1"/>
  <c r="J900" i="1"/>
  <c r="J904" i="1" s="1"/>
  <c r="J906" i="1" s="1"/>
  <c r="I900" i="1"/>
  <c r="I904" i="1" s="1"/>
  <c r="H900" i="1"/>
  <c r="H904" i="1" s="1"/>
  <c r="H906" i="1" s="1"/>
  <c r="G900" i="1"/>
  <c r="G904" i="1" s="1"/>
  <c r="F900" i="1"/>
  <c r="F904" i="1" s="1"/>
  <c r="F906" i="1" s="1"/>
  <c r="E900" i="1"/>
  <c r="E904" i="1" s="1"/>
  <c r="D900" i="1"/>
  <c r="D904" i="1" s="1"/>
  <c r="D906" i="1" s="1"/>
  <c r="C900" i="1"/>
  <c r="C904" i="1" s="1"/>
  <c r="B900" i="1"/>
  <c r="B904" i="1" s="1"/>
  <c r="B906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Z893" i="1" s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Z892" i="1" s="1"/>
  <c r="M892" i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D894" i="1" s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X881" i="1" s="1"/>
  <c r="X883" i="1" s="1"/>
  <c r="W879" i="1"/>
  <c r="V879" i="1"/>
  <c r="V881" i="1" s="1"/>
  <c r="V883" i="1" s="1"/>
  <c r="U879" i="1"/>
  <c r="T879" i="1"/>
  <c r="T881" i="1" s="1"/>
  <c r="T883" i="1" s="1"/>
  <c r="S879" i="1"/>
  <c r="R879" i="1"/>
  <c r="R881" i="1" s="1"/>
  <c r="R883" i="1" s="1"/>
  <c r="Q879" i="1"/>
  <c r="P879" i="1"/>
  <c r="P881" i="1" s="1"/>
  <c r="P883" i="1" s="1"/>
  <c r="O879" i="1"/>
  <c r="N879" i="1"/>
  <c r="N881" i="1" s="1"/>
  <c r="N883" i="1" s="1"/>
  <c r="M879" i="1"/>
  <c r="L879" i="1"/>
  <c r="L881" i="1" s="1"/>
  <c r="L883" i="1" s="1"/>
  <c r="K879" i="1"/>
  <c r="J879" i="1"/>
  <c r="J881" i="1" s="1"/>
  <c r="J883" i="1" s="1"/>
  <c r="I879" i="1"/>
  <c r="H879" i="1"/>
  <c r="H881" i="1" s="1"/>
  <c r="H883" i="1" s="1"/>
  <c r="G879" i="1"/>
  <c r="F879" i="1"/>
  <c r="F881" i="1" s="1"/>
  <c r="F883" i="1" s="1"/>
  <c r="E879" i="1"/>
  <c r="D879" i="1"/>
  <c r="D881" i="1" s="1"/>
  <c r="D883" i="1" s="1"/>
  <c r="C879" i="1"/>
  <c r="B879" i="1"/>
  <c r="B881" i="1" s="1"/>
  <c r="B883" i="1" s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W877" i="1"/>
  <c r="W881" i="1" s="1"/>
  <c r="V877" i="1"/>
  <c r="U877" i="1"/>
  <c r="U881" i="1" s="1"/>
  <c r="T877" i="1"/>
  <c r="S877" i="1"/>
  <c r="S881" i="1" s="1"/>
  <c r="R877" i="1"/>
  <c r="Q877" i="1"/>
  <c r="Q881" i="1" s="1"/>
  <c r="P877" i="1"/>
  <c r="O877" i="1"/>
  <c r="O881" i="1" s="1"/>
  <c r="N877" i="1"/>
  <c r="M877" i="1"/>
  <c r="M881" i="1" s="1"/>
  <c r="L877" i="1"/>
  <c r="K877" i="1"/>
  <c r="K881" i="1" s="1"/>
  <c r="J877" i="1"/>
  <c r="I877" i="1"/>
  <c r="I881" i="1" s="1"/>
  <c r="H877" i="1"/>
  <c r="G877" i="1"/>
  <c r="G881" i="1" s="1"/>
  <c r="F877" i="1"/>
  <c r="E877" i="1"/>
  <c r="E881" i="1" s="1"/>
  <c r="D877" i="1"/>
  <c r="C877" i="1"/>
  <c r="C881" i="1" s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X873" i="1" s="1"/>
  <c r="W867" i="1"/>
  <c r="W871" i="1" s="1"/>
  <c r="V867" i="1"/>
  <c r="V871" i="1" s="1"/>
  <c r="V873" i="1" s="1"/>
  <c r="U867" i="1"/>
  <c r="U871" i="1" s="1"/>
  <c r="T867" i="1"/>
  <c r="T871" i="1" s="1"/>
  <c r="T873" i="1" s="1"/>
  <c r="S867" i="1"/>
  <c r="S871" i="1" s="1"/>
  <c r="R867" i="1"/>
  <c r="R871" i="1" s="1"/>
  <c r="R873" i="1" s="1"/>
  <c r="Q867" i="1"/>
  <c r="Q871" i="1" s="1"/>
  <c r="P867" i="1"/>
  <c r="P871" i="1" s="1"/>
  <c r="P873" i="1" s="1"/>
  <c r="O867" i="1"/>
  <c r="O871" i="1" s="1"/>
  <c r="N867" i="1"/>
  <c r="N871" i="1" s="1"/>
  <c r="N873" i="1" s="1"/>
  <c r="M867" i="1"/>
  <c r="M871" i="1" s="1"/>
  <c r="L867" i="1"/>
  <c r="L871" i="1" s="1"/>
  <c r="L873" i="1" s="1"/>
  <c r="K867" i="1"/>
  <c r="K871" i="1" s="1"/>
  <c r="J867" i="1"/>
  <c r="J871" i="1" s="1"/>
  <c r="J873" i="1" s="1"/>
  <c r="I867" i="1"/>
  <c r="I871" i="1" s="1"/>
  <c r="H867" i="1"/>
  <c r="H871" i="1" s="1"/>
  <c r="H873" i="1" s="1"/>
  <c r="G867" i="1"/>
  <c r="G871" i="1" s="1"/>
  <c r="F867" i="1"/>
  <c r="F871" i="1" s="1"/>
  <c r="F873" i="1" s="1"/>
  <c r="E867" i="1"/>
  <c r="E871" i="1" s="1"/>
  <c r="D867" i="1"/>
  <c r="C867" i="1"/>
  <c r="C871" i="1" s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Z862" i="1" s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A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Y863" i="1" s="1"/>
  <c r="X857" i="1"/>
  <c r="X861" i="1" s="1"/>
  <c r="W857" i="1"/>
  <c r="W861" i="1" s="1"/>
  <c r="W863" i="1" s="1"/>
  <c r="V857" i="1"/>
  <c r="V861" i="1" s="1"/>
  <c r="U857" i="1"/>
  <c r="U861" i="1" s="1"/>
  <c r="U863" i="1" s="1"/>
  <c r="T857" i="1"/>
  <c r="T861" i="1" s="1"/>
  <c r="S857" i="1"/>
  <c r="S861" i="1" s="1"/>
  <c r="S863" i="1" s="1"/>
  <c r="R857" i="1"/>
  <c r="R861" i="1" s="1"/>
  <c r="Q857" i="1"/>
  <c r="Q861" i="1" s="1"/>
  <c r="Q863" i="1" s="1"/>
  <c r="P857" i="1"/>
  <c r="P861" i="1" s="1"/>
  <c r="O857" i="1"/>
  <c r="O861" i="1" s="1"/>
  <c r="O863" i="1" s="1"/>
  <c r="N857" i="1"/>
  <c r="N861" i="1" s="1"/>
  <c r="M857" i="1"/>
  <c r="M861" i="1" s="1"/>
  <c r="M863" i="1" s="1"/>
  <c r="L857" i="1"/>
  <c r="L861" i="1" s="1"/>
  <c r="K857" i="1"/>
  <c r="K861" i="1" s="1"/>
  <c r="K863" i="1" s="1"/>
  <c r="J857" i="1"/>
  <c r="J861" i="1" s="1"/>
  <c r="I857" i="1"/>
  <c r="I861" i="1" s="1"/>
  <c r="I863" i="1" s="1"/>
  <c r="H857" i="1"/>
  <c r="H861" i="1" s="1"/>
  <c r="G857" i="1"/>
  <c r="G861" i="1" s="1"/>
  <c r="G863" i="1" s="1"/>
  <c r="F857" i="1"/>
  <c r="F861" i="1" s="1"/>
  <c r="E857" i="1"/>
  <c r="E861" i="1" s="1"/>
  <c r="E863" i="1" s="1"/>
  <c r="D857" i="1"/>
  <c r="D861" i="1" s="1"/>
  <c r="C857" i="1"/>
  <c r="C861" i="1" s="1"/>
  <c r="C863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X853" i="1" s="1"/>
  <c r="W847" i="1"/>
  <c r="W851" i="1" s="1"/>
  <c r="V847" i="1"/>
  <c r="V851" i="1" s="1"/>
  <c r="V853" i="1" s="1"/>
  <c r="U847" i="1"/>
  <c r="U851" i="1" s="1"/>
  <c r="T847" i="1"/>
  <c r="T851" i="1" s="1"/>
  <c r="T853" i="1" s="1"/>
  <c r="S847" i="1"/>
  <c r="S851" i="1" s="1"/>
  <c r="R847" i="1"/>
  <c r="R851" i="1" s="1"/>
  <c r="R853" i="1" s="1"/>
  <c r="Q847" i="1"/>
  <c r="Q851" i="1" s="1"/>
  <c r="P847" i="1"/>
  <c r="P851" i="1" s="1"/>
  <c r="P853" i="1" s="1"/>
  <c r="O847" i="1"/>
  <c r="O851" i="1" s="1"/>
  <c r="N847" i="1"/>
  <c r="Z847" i="1" s="1"/>
  <c r="M847" i="1"/>
  <c r="M851" i="1" s="1"/>
  <c r="L847" i="1"/>
  <c r="L851" i="1" s="1"/>
  <c r="L853" i="1" s="1"/>
  <c r="K847" i="1"/>
  <c r="K851" i="1" s="1"/>
  <c r="J847" i="1"/>
  <c r="J851" i="1" s="1"/>
  <c r="J853" i="1" s="1"/>
  <c r="I847" i="1"/>
  <c r="I851" i="1" s="1"/>
  <c r="H847" i="1"/>
  <c r="H851" i="1" s="1"/>
  <c r="H853" i="1" s="1"/>
  <c r="G847" i="1"/>
  <c r="G851" i="1" s="1"/>
  <c r="F847" i="1"/>
  <c r="F851" i="1" s="1"/>
  <c r="F853" i="1" s="1"/>
  <c r="E847" i="1"/>
  <c r="E851" i="1" s="1"/>
  <c r="D847" i="1"/>
  <c r="D851" i="1" s="1"/>
  <c r="D853" i="1" s="1"/>
  <c r="C847" i="1"/>
  <c r="C851" i="1" s="1"/>
  <c r="B847" i="1"/>
  <c r="B851" i="1" s="1"/>
  <c r="B853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Z842" i="1" s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A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X841" i="1" s="1"/>
  <c r="W837" i="1"/>
  <c r="W841" i="1" s="1"/>
  <c r="W843" i="1" s="1"/>
  <c r="V837" i="1"/>
  <c r="V841" i="1" s="1"/>
  <c r="U837" i="1"/>
  <c r="U841" i="1" s="1"/>
  <c r="U843" i="1" s="1"/>
  <c r="T837" i="1"/>
  <c r="T841" i="1" s="1"/>
  <c r="S837" i="1"/>
  <c r="S841" i="1" s="1"/>
  <c r="S843" i="1" s="1"/>
  <c r="R837" i="1"/>
  <c r="R841" i="1" s="1"/>
  <c r="Q837" i="1"/>
  <c r="Q841" i="1" s="1"/>
  <c r="Q843" i="1" s="1"/>
  <c r="P837" i="1"/>
  <c r="P841" i="1" s="1"/>
  <c r="O837" i="1"/>
  <c r="O841" i="1" s="1"/>
  <c r="O843" i="1" s="1"/>
  <c r="N837" i="1"/>
  <c r="N841" i="1" s="1"/>
  <c r="M837" i="1"/>
  <c r="M841" i="1" s="1"/>
  <c r="M843" i="1" s="1"/>
  <c r="L837" i="1"/>
  <c r="L841" i="1" s="1"/>
  <c r="K837" i="1"/>
  <c r="K841" i="1" s="1"/>
  <c r="K843" i="1" s="1"/>
  <c r="J837" i="1"/>
  <c r="J841" i="1" s="1"/>
  <c r="I837" i="1"/>
  <c r="I841" i="1" s="1"/>
  <c r="I843" i="1" s="1"/>
  <c r="H837" i="1"/>
  <c r="H841" i="1" s="1"/>
  <c r="G837" i="1"/>
  <c r="G841" i="1" s="1"/>
  <c r="G843" i="1" s="1"/>
  <c r="F837" i="1"/>
  <c r="F841" i="1" s="1"/>
  <c r="E837" i="1"/>
  <c r="E841" i="1" s="1"/>
  <c r="E843" i="1" s="1"/>
  <c r="D837" i="1"/>
  <c r="D841" i="1" s="1"/>
  <c r="C837" i="1"/>
  <c r="C841" i="1" s="1"/>
  <c r="C843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X833" i="1" s="1"/>
  <c r="W827" i="1"/>
  <c r="W831" i="1" s="1"/>
  <c r="V827" i="1"/>
  <c r="V831" i="1" s="1"/>
  <c r="V833" i="1" s="1"/>
  <c r="U827" i="1"/>
  <c r="U831" i="1" s="1"/>
  <c r="T827" i="1"/>
  <c r="T831" i="1" s="1"/>
  <c r="T833" i="1" s="1"/>
  <c r="S827" i="1"/>
  <c r="S831" i="1" s="1"/>
  <c r="R827" i="1"/>
  <c r="R831" i="1" s="1"/>
  <c r="R833" i="1" s="1"/>
  <c r="Q827" i="1"/>
  <c r="Q831" i="1" s="1"/>
  <c r="P827" i="1"/>
  <c r="P831" i="1" s="1"/>
  <c r="P833" i="1" s="1"/>
  <c r="O827" i="1"/>
  <c r="O831" i="1" s="1"/>
  <c r="N827" i="1"/>
  <c r="N831" i="1" s="1"/>
  <c r="N833" i="1" s="1"/>
  <c r="M827" i="1"/>
  <c r="M831" i="1" s="1"/>
  <c r="L827" i="1"/>
  <c r="L831" i="1" s="1"/>
  <c r="L833" i="1" s="1"/>
  <c r="K827" i="1"/>
  <c r="K831" i="1" s="1"/>
  <c r="J827" i="1"/>
  <c r="J831" i="1" s="1"/>
  <c r="J833" i="1" s="1"/>
  <c r="I827" i="1"/>
  <c r="I831" i="1" s="1"/>
  <c r="H827" i="1"/>
  <c r="H831" i="1" s="1"/>
  <c r="H833" i="1" s="1"/>
  <c r="G827" i="1"/>
  <c r="G831" i="1" s="1"/>
  <c r="F827" i="1"/>
  <c r="F831" i="1" s="1"/>
  <c r="F833" i="1" s="1"/>
  <c r="E827" i="1"/>
  <c r="E831" i="1" s="1"/>
  <c r="D827" i="1"/>
  <c r="C827" i="1"/>
  <c r="C831" i="1" s="1"/>
  <c r="B827" i="1"/>
  <c r="B831" i="1" s="1"/>
  <c r="B833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X823" i="1" s="1"/>
  <c r="W817" i="1"/>
  <c r="W821" i="1" s="1"/>
  <c r="V817" i="1"/>
  <c r="V821" i="1" s="1"/>
  <c r="V823" i="1" s="1"/>
  <c r="U817" i="1"/>
  <c r="U821" i="1" s="1"/>
  <c r="T817" i="1"/>
  <c r="T821" i="1" s="1"/>
  <c r="T823" i="1" s="1"/>
  <c r="S817" i="1"/>
  <c r="S821" i="1" s="1"/>
  <c r="R817" i="1"/>
  <c r="R821" i="1" s="1"/>
  <c r="R823" i="1" s="1"/>
  <c r="Q817" i="1"/>
  <c r="Q821" i="1" s="1"/>
  <c r="P817" i="1"/>
  <c r="P821" i="1" s="1"/>
  <c r="P823" i="1" s="1"/>
  <c r="O817" i="1"/>
  <c r="O821" i="1" s="1"/>
  <c r="N817" i="1"/>
  <c r="N821" i="1" s="1"/>
  <c r="N823" i="1" s="1"/>
  <c r="M817" i="1"/>
  <c r="M821" i="1" s="1"/>
  <c r="L817" i="1"/>
  <c r="L821" i="1" s="1"/>
  <c r="L823" i="1" s="1"/>
  <c r="K817" i="1"/>
  <c r="K821" i="1" s="1"/>
  <c r="J817" i="1"/>
  <c r="J821" i="1" s="1"/>
  <c r="J823" i="1" s="1"/>
  <c r="I817" i="1"/>
  <c r="I821" i="1" s="1"/>
  <c r="H817" i="1"/>
  <c r="H821" i="1" s="1"/>
  <c r="H823" i="1" s="1"/>
  <c r="G817" i="1"/>
  <c r="G821" i="1" s="1"/>
  <c r="F817" i="1"/>
  <c r="F821" i="1" s="1"/>
  <c r="F823" i="1" s="1"/>
  <c r="E817" i="1"/>
  <c r="E821" i="1" s="1"/>
  <c r="D817" i="1"/>
  <c r="C817" i="1"/>
  <c r="C821" i="1" s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Z812" i="1" s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Y813" i="1" s="1"/>
  <c r="X807" i="1"/>
  <c r="X811" i="1" s="1"/>
  <c r="W807" i="1"/>
  <c r="W811" i="1" s="1"/>
  <c r="W813" i="1" s="1"/>
  <c r="V807" i="1"/>
  <c r="V811" i="1" s="1"/>
  <c r="U807" i="1"/>
  <c r="U811" i="1" s="1"/>
  <c r="U813" i="1" s="1"/>
  <c r="T807" i="1"/>
  <c r="T811" i="1" s="1"/>
  <c r="S807" i="1"/>
  <c r="S811" i="1" s="1"/>
  <c r="S813" i="1" s="1"/>
  <c r="R807" i="1"/>
  <c r="R811" i="1" s="1"/>
  <c r="Q807" i="1"/>
  <c r="Q811" i="1" s="1"/>
  <c r="Q813" i="1" s="1"/>
  <c r="P807" i="1"/>
  <c r="P811" i="1" s="1"/>
  <c r="O807" i="1"/>
  <c r="O811" i="1" s="1"/>
  <c r="O813" i="1" s="1"/>
  <c r="N807" i="1"/>
  <c r="N811" i="1" s="1"/>
  <c r="M807" i="1"/>
  <c r="M811" i="1" s="1"/>
  <c r="M813" i="1" s="1"/>
  <c r="L807" i="1"/>
  <c r="L811" i="1" s="1"/>
  <c r="K807" i="1"/>
  <c r="K811" i="1" s="1"/>
  <c r="K813" i="1" s="1"/>
  <c r="J807" i="1"/>
  <c r="J811" i="1" s="1"/>
  <c r="I807" i="1"/>
  <c r="I811" i="1" s="1"/>
  <c r="I813" i="1" s="1"/>
  <c r="H807" i="1"/>
  <c r="H811" i="1" s="1"/>
  <c r="G807" i="1"/>
  <c r="G811" i="1" s="1"/>
  <c r="G813" i="1" s="1"/>
  <c r="F807" i="1"/>
  <c r="F811" i="1" s="1"/>
  <c r="E807" i="1"/>
  <c r="E811" i="1" s="1"/>
  <c r="E813" i="1" s="1"/>
  <c r="D807" i="1"/>
  <c r="D811" i="1" s="1"/>
  <c r="C807" i="1"/>
  <c r="C811" i="1" s="1"/>
  <c r="C813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X803" i="1" s="1"/>
  <c r="W797" i="1"/>
  <c r="W801" i="1" s="1"/>
  <c r="V797" i="1"/>
  <c r="V801" i="1" s="1"/>
  <c r="V803" i="1" s="1"/>
  <c r="U797" i="1"/>
  <c r="U801" i="1" s="1"/>
  <c r="T797" i="1"/>
  <c r="T801" i="1" s="1"/>
  <c r="T803" i="1" s="1"/>
  <c r="S797" i="1"/>
  <c r="S801" i="1" s="1"/>
  <c r="R797" i="1"/>
  <c r="R801" i="1" s="1"/>
  <c r="R803" i="1" s="1"/>
  <c r="Q797" i="1"/>
  <c r="Q801" i="1" s="1"/>
  <c r="P797" i="1"/>
  <c r="P801" i="1" s="1"/>
  <c r="P803" i="1" s="1"/>
  <c r="O797" i="1"/>
  <c r="O801" i="1" s="1"/>
  <c r="N797" i="1"/>
  <c r="Z797" i="1" s="1"/>
  <c r="M797" i="1"/>
  <c r="M801" i="1" s="1"/>
  <c r="L797" i="1"/>
  <c r="L801" i="1" s="1"/>
  <c r="L803" i="1" s="1"/>
  <c r="K797" i="1"/>
  <c r="K801" i="1" s="1"/>
  <c r="J797" i="1"/>
  <c r="J801" i="1" s="1"/>
  <c r="J803" i="1" s="1"/>
  <c r="I797" i="1"/>
  <c r="I801" i="1" s="1"/>
  <c r="H797" i="1"/>
  <c r="H801" i="1" s="1"/>
  <c r="H803" i="1" s="1"/>
  <c r="G797" i="1"/>
  <c r="G801" i="1" s="1"/>
  <c r="F797" i="1"/>
  <c r="F801" i="1" s="1"/>
  <c r="F803" i="1" s="1"/>
  <c r="E797" i="1"/>
  <c r="E801" i="1" s="1"/>
  <c r="D797" i="1"/>
  <c r="D801" i="1" s="1"/>
  <c r="D803" i="1" s="1"/>
  <c r="C797" i="1"/>
  <c r="C801" i="1" s="1"/>
  <c r="B797" i="1"/>
  <c r="B801" i="1" s="1"/>
  <c r="B803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Z792" i="1" s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AA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Y793" i="1" s="1"/>
  <c r="X787" i="1"/>
  <c r="X791" i="1" s="1"/>
  <c r="W787" i="1"/>
  <c r="W791" i="1" s="1"/>
  <c r="W793" i="1" s="1"/>
  <c r="V787" i="1"/>
  <c r="V791" i="1" s="1"/>
  <c r="U787" i="1"/>
  <c r="U791" i="1" s="1"/>
  <c r="U793" i="1" s="1"/>
  <c r="T787" i="1"/>
  <c r="T791" i="1" s="1"/>
  <c r="S787" i="1"/>
  <c r="S791" i="1" s="1"/>
  <c r="S793" i="1" s="1"/>
  <c r="R787" i="1"/>
  <c r="R791" i="1" s="1"/>
  <c r="Q787" i="1"/>
  <c r="Q791" i="1" s="1"/>
  <c r="Q793" i="1" s="1"/>
  <c r="P787" i="1"/>
  <c r="P791" i="1" s="1"/>
  <c r="O787" i="1"/>
  <c r="O791" i="1" s="1"/>
  <c r="O793" i="1" s="1"/>
  <c r="N787" i="1"/>
  <c r="N791" i="1" s="1"/>
  <c r="M787" i="1"/>
  <c r="M791" i="1" s="1"/>
  <c r="M793" i="1" s="1"/>
  <c r="L787" i="1"/>
  <c r="L791" i="1" s="1"/>
  <c r="K787" i="1"/>
  <c r="K791" i="1" s="1"/>
  <c r="K793" i="1" s="1"/>
  <c r="J787" i="1"/>
  <c r="J791" i="1" s="1"/>
  <c r="I787" i="1"/>
  <c r="I791" i="1" s="1"/>
  <c r="I793" i="1" s="1"/>
  <c r="H787" i="1"/>
  <c r="H791" i="1" s="1"/>
  <c r="G787" i="1"/>
  <c r="G791" i="1" s="1"/>
  <c r="G793" i="1" s="1"/>
  <c r="F787" i="1"/>
  <c r="F791" i="1" s="1"/>
  <c r="E787" i="1"/>
  <c r="E791" i="1" s="1"/>
  <c r="E793" i="1" s="1"/>
  <c r="D787" i="1"/>
  <c r="D791" i="1" s="1"/>
  <c r="C787" i="1"/>
  <c r="C791" i="1" s="1"/>
  <c r="C793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W777" i="1"/>
  <c r="W781" i="1" s="1"/>
  <c r="V777" i="1"/>
  <c r="U777" i="1"/>
  <c r="U781" i="1" s="1"/>
  <c r="T777" i="1"/>
  <c r="S777" i="1"/>
  <c r="S781" i="1" s="1"/>
  <c r="R777" i="1"/>
  <c r="Q777" i="1"/>
  <c r="Q781" i="1" s="1"/>
  <c r="P777" i="1"/>
  <c r="O777" i="1"/>
  <c r="O781" i="1" s="1"/>
  <c r="N777" i="1"/>
  <c r="M777" i="1"/>
  <c r="M781" i="1" s="1"/>
  <c r="L777" i="1"/>
  <c r="K777" i="1"/>
  <c r="K781" i="1" s="1"/>
  <c r="J777" i="1"/>
  <c r="I777" i="1"/>
  <c r="I781" i="1" s="1"/>
  <c r="H777" i="1"/>
  <c r="G777" i="1"/>
  <c r="G781" i="1" s="1"/>
  <c r="F777" i="1"/>
  <c r="E777" i="1"/>
  <c r="E781" i="1" s="1"/>
  <c r="D777" i="1"/>
  <c r="C777" i="1"/>
  <c r="C781" i="1" s="1"/>
  <c r="B777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R771" i="1" s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Y773" i="1" s="1"/>
  <c r="X767" i="1"/>
  <c r="W767" i="1"/>
  <c r="W771" i="1" s="1"/>
  <c r="W773" i="1" s="1"/>
  <c r="V767" i="1"/>
  <c r="U767" i="1"/>
  <c r="U771" i="1" s="1"/>
  <c r="U773" i="1" s="1"/>
  <c r="T767" i="1"/>
  <c r="S767" i="1"/>
  <c r="S771" i="1" s="1"/>
  <c r="S773" i="1" s="1"/>
  <c r="R767" i="1"/>
  <c r="Q767" i="1"/>
  <c r="Q771" i="1" s="1"/>
  <c r="Q773" i="1" s="1"/>
  <c r="P767" i="1"/>
  <c r="O767" i="1"/>
  <c r="O771" i="1" s="1"/>
  <c r="O773" i="1" s="1"/>
  <c r="N767" i="1"/>
  <c r="N771" i="1" s="1"/>
  <c r="M767" i="1"/>
  <c r="M771" i="1" s="1"/>
  <c r="M773" i="1" s="1"/>
  <c r="L767" i="1"/>
  <c r="L771" i="1" s="1"/>
  <c r="K767" i="1"/>
  <c r="K771" i="1" s="1"/>
  <c r="K773" i="1" s="1"/>
  <c r="J767" i="1"/>
  <c r="J771" i="1" s="1"/>
  <c r="I767" i="1"/>
  <c r="I771" i="1" s="1"/>
  <c r="I773" i="1" s="1"/>
  <c r="H767" i="1"/>
  <c r="H771" i="1" s="1"/>
  <c r="G767" i="1"/>
  <c r="G771" i="1" s="1"/>
  <c r="G773" i="1" s="1"/>
  <c r="F767" i="1"/>
  <c r="F771" i="1" s="1"/>
  <c r="E767" i="1"/>
  <c r="E771" i="1" s="1"/>
  <c r="E773" i="1" s="1"/>
  <c r="D767" i="1"/>
  <c r="D771" i="1" s="1"/>
  <c r="C767" i="1"/>
  <c r="C771" i="1" s="1"/>
  <c r="C773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X763" i="1" s="1"/>
  <c r="W757" i="1"/>
  <c r="W761" i="1" s="1"/>
  <c r="V757" i="1"/>
  <c r="V761" i="1" s="1"/>
  <c r="V763" i="1" s="1"/>
  <c r="U757" i="1"/>
  <c r="U761" i="1" s="1"/>
  <c r="T757" i="1"/>
  <c r="T761" i="1" s="1"/>
  <c r="T763" i="1" s="1"/>
  <c r="S757" i="1"/>
  <c r="S761" i="1" s="1"/>
  <c r="R757" i="1"/>
  <c r="R761" i="1" s="1"/>
  <c r="R763" i="1" s="1"/>
  <c r="Q757" i="1"/>
  <c r="Q761" i="1" s="1"/>
  <c r="P757" i="1"/>
  <c r="P761" i="1" s="1"/>
  <c r="P763" i="1" s="1"/>
  <c r="O757" i="1"/>
  <c r="O761" i="1" s="1"/>
  <c r="N757" i="1"/>
  <c r="Z757" i="1" s="1"/>
  <c r="M757" i="1"/>
  <c r="M761" i="1" s="1"/>
  <c r="L757" i="1"/>
  <c r="L761" i="1" s="1"/>
  <c r="L763" i="1" s="1"/>
  <c r="K757" i="1"/>
  <c r="K761" i="1" s="1"/>
  <c r="J757" i="1"/>
  <c r="J761" i="1" s="1"/>
  <c r="J763" i="1" s="1"/>
  <c r="I757" i="1"/>
  <c r="I761" i="1" s="1"/>
  <c r="H757" i="1"/>
  <c r="H761" i="1" s="1"/>
  <c r="H763" i="1" s="1"/>
  <c r="G757" i="1"/>
  <c r="G761" i="1" s="1"/>
  <c r="F757" i="1"/>
  <c r="F761" i="1" s="1"/>
  <c r="F763" i="1" s="1"/>
  <c r="E757" i="1"/>
  <c r="E761" i="1" s="1"/>
  <c r="D757" i="1"/>
  <c r="D761" i="1" s="1"/>
  <c r="D763" i="1" s="1"/>
  <c r="C757" i="1"/>
  <c r="C761" i="1" s="1"/>
  <c r="B757" i="1"/>
  <c r="B761" i="1" s="1"/>
  <c r="B763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Z752" i="1" s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A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Y753" i="1" s="1"/>
  <c r="X747" i="1"/>
  <c r="X751" i="1" s="1"/>
  <c r="W747" i="1"/>
  <c r="W751" i="1" s="1"/>
  <c r="W753" i="1" s="1"/>
  <c r="V747" i="1"/>
  <c r="V751" i="1" s="1"/>
  <c r="U747" i="1"/>
  <c r="U751" i="1" s="1"/>
  <c r="U753" i="1" s="1"/>
  <c r="T747" i="1"/>
  <c r="T751" i="1" s="1"/>
  <c r="S747" i="1"/>
  <c r="S751" i="1" s="1"/>
  <c r="S753" i="1" s="1"/>
  <c r="R747" i="1"/>
  <c r="R751" i="1" s="1"/>
  <c r="Q747" i="1"/>
  <c r="Q751" i="1" s="1"/>
  <c r="Q753" i="1" s="1"/>
  <c r="P747" i="1"/>
  <c r="P751" i="1" s="1"/>
  <c r="O747" i="1"/>
  <c r="O751" i="1" s="1"/>
  <c r="O753" i="1" s="1"/>
  <c r="N747" i="1"/>
  <c r="N751" i="1" s="1"/>
  <c r="M747" i="1"/>
  <c r="M751" i="1" s="1"/>
  <c r="M753" i="1" s="1"/>
  <c r="L747" i="1"/>
  <c r="L751" i="1" s="1"/>
  <c r="K747" i="1"/>
  <c r="K751" i="1" s="1"/>
  <c r="K753" i="1" s="1"/>
  <c r="J747" i="1"/>
  <c r="J751" i="1" s="1"/>
  <c r="I747" i="1"/>
  <c r="I751" i="1" s="1"/>
  <c r="I753" i="1" s="1"/>
  <c r="H747" i="1"/>
  <c r="H751" i="1" s="1"/>
  <c r="G747" i="1"/>
  <c r="G751" i="1" s="1"/>
  <c r="G753" i="1" s="1"/>
  <c r="F747" i="1"/>
  <c r="F751" i="1" s="1"/>
  <c r="E747" i="1"/>
  <c r="E751" i="1" s="1"/>
  <c r="E753" i="1" s="1"/>
  <c r="D747" i="1"/>
  <c r="D751" i="1" s="1"/>
  <c r="C747" i="1"/>
  <c r="C751" i="1" s="1"/>
  <c r="C753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Z739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X743" i="1" s="1"/>
  <c r="W737" i="1"/>
  <c r="W741" i="1" s="1"/>
  <c r="V737" i="1"/>
  <c r="V741" i="1" s="1"/>
  <c r="V743" i="1" s="1"/>
  <c r="U737" i="1"/>
  <c r="U741" i="1" s="1"/>
  <c r="T737" i="1"/>
  <c r="T741" i="1" s="1"/>
  <c r="T743" i="1" s="1"/>
  <c r="S737" i="1"/>
  <c r="S741" i="1" s="1"/>
  <c r="R737" i="1"/>
  <c r="R741" i="1" s="1"/>
  <c r="R743" i="1" s="1"/>
  <c r="Q737" i="1"/>
  <c r="Q741" i="1" s="1"/>
  <c r="P737" i="1"/>
  <c r="P741" i="1" s="1"/>
  <c r="P743" i="1" s="1"/>
  <c r="O737" i="1"/>
  <c r="O741" i="1" s="1"/>
  <c r="N737" i="1"/>
  <c r="N741" i="1" s="1"/>
  <c r="N743" i="1" s="1"/>
  <c r="M737" i="1"/>
  <c r="M741" i="1" s="1"/>
  <c r="L737" i="1"/>
  <c r="L741" i="1" s="1"/>
  <c r="L743" i="1" s="1"/>
  <c r="K737" i="1"/>
  <c r="K741" i="1" s="1"/>
  <c r="J737" i="1"/>
  <c r="J741" i="1" s="1"/>
  <c r="J743" i="1" s="1"/>
  <c r="I737" i="1"/>
  <c r="I741" i="1" s="1"/>
  <c r="H737" i="1"/>
  <c r="H741" i="1" s="1"/>
  <c r="H743" i="1" s="1"/>
  <c r="G737" i="1"/>
  <c r="G741" i="1" s="1"/>
  <c r="F737" i="1"/>
  <c r="F741" i="1" s="1"/>
  <c r="F743" i="1" s="1"/>
  <c r="E737" i="1"/>
  <c r="E741" i="1" s="1"/>
  <c r="D737" i="1"/>
  <c r="C737" i="1"/>
  <c r="C741" i="1" s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Z730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X733" i="1" s="1"/>
  <c r="W727" i="1"/>
  <c r="W731" i="1" s="1"/>
  <c r="V727" i="1"/>
  <c r="V731" i="1" s="1"/>
  <c r="V733" i="1" s="1"/>
  <c r="U727" i="1"/>
  <c r="U731" i="1" s="1"/>
  <c r="T727" i="1"/>
  <c r="T731" i="1" s="1"/>
  <c r="T733" i="1" s="1"/>
  <c r="S727" i="1"/>
  <c r="S731" i="1" s="1"/>
  <c r="R727" i="1"/>
  <c r="R731" i="1" s="1"/>
  <c r="R733" i="1" s="1"/>
  <c r="Q727" i="1"/>
  <c r="Q731" i="1" s="1"/>
  <c r="P727" i="1"/>
  <c r="P731" i="1" s="1"/>
  <c r="P733" i="1" s="1"/>
  <c r="O727" i="1"/>
  <c r="O731" i="1" s="1"/>
  <c r="N727" i="1"/>
  <c r="N731" i="1" s="1"/>
  <c r="N733" i="1" s="1"/>
  <c r="M727" i="1"/>
  <c r="M731" i="1" s="1"/>
  <c r="L727" i="1"/>
  <c r="L731" i="1" s="1"/>
  <c r="L733" i="1" s="1"/>
  <c r="K727" i="1"/>
  <c r="K731" i="1" s="1"/>
  <c r="J727" i="1"/>
  <c r="J731" i="1" s="1"/>
  <c r="J733" i="1" s="1"/>
  <c r="I727" i="1"/>
  <c r="I731" i="1" s="1"/>
  <c r="H727" i="1"/>
  <c r="H731" i="1" s="1"/>
  <c r="H733" i="1" s="1"/>
  <c r="G727" i="1"/>
  <c r="G731" i="1" s="1"/>
  <c r="F727" i="1"/>
  <c r="F731" i="1" s="1"/>
  <c r="F733" i="1" s="1"/>
  <c r="E727" i="1"/>
  <c r="E731" i="1" s="1"/>
  <c r="D727" i="1"/>
  <c r="C727" i="1"/>
  <c r="C731" i="1" s="1"/>
  <c r="B727" i="1"/>
  <c r="B731" i="1" s="1"/>
  <c r="B733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AA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Z718" i="1" s="1"/>
  <c r="AB718" i="1" s="1"/>
  <c r="M718" i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Z717" i="1" s="1"/>
  <c r="Z721" i="1" s="1"/>
  <c r="AB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Z712" i="1" s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Z710" i="1" s="1"/>
  <c r="AB710" i="1" s="1"/>
  <c r="M710" i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Z709" i="1" s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AA708" i="1" s="1"/>
  <c r="C708" i="1"/>
  <c r="B708" i="1"/>
  <c r="Y707" i="1"/>
  <c r="Y711" i="1" s="1"/>
  <c r="Y713" i="1" s="1"/>
  <c r="X707" i="1"/>
  <c r="X711" i="1" s="1"/>
  <c r="W707" i="1"/>
  <c r="W711" i="1" s="1"/>
  <c r="W713" i="1" s="1"/>
  <c r="V707" i="1"/>
  <c r="V711" i="1" s="1"/>
  <c r="U707" i="1"/>
  <c r="U711" i="1" s="1"/>
  <c r="U713" i="1" s="1"/>
  <c r="T707" i="1"/>
  <c r="T711" i="1" s="1"/>
  <c r="S707" i="1"/>
  <c r="S711" i="1" s="1"/>
  <c r="S713" i="1" s="1"/>
  <c r="R707" i="1"/>
  <c r="R711" i="1" s="1"/>
  <c r="Q707" i="1"/>
  <c r="Q711" i="1" s="1"/>
  <c r="Q713" i="1" s="1"/>
  <c r="P707" i="1"/>
  <c r="P711" i="1" s="1"/>
  <c r="O707" i="1"/>
  <c r="O711" i="1" s="1"/>
  <c r="O713" i="1" s="1"/>
  <c r="N707" i="1"/>
  <c r="Z707" i="1" s="1"/>
  <c r="M707" i="1"/>
  <c r="M711" i="1" s="1"/>
  <c r="M713" i="1" s="1"/>
  <c r="L707" i="1"/>
  <c r="L711" i="1" s="1"/>
  <c r="K707" i="1"/>
  <c r="K711" i="1" s="1"/>
  <c r="K713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X699" i="1"/>
  <c r="W699" i="1"/>
  <c r="V699" i="1"/>
  <c r="T699" i="1"/>
  <c r="S699" i="1"/>
  <c r="R699" i="1"/>
  <c r="P699" i="1"/>
  <c r="O699" i="1"/>
  <c r="N699" i="1"/>
  <c r="L699" i="1"/>
  <c r="K699" i="1"/>
  <c r="J699" i="1"/>
  <c r="H699" i="1"/>
  <c r="G699" i="1"/>
  <c r="F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Z697" i="1" s="1"/>
  <c r="AB697" i="1" s="1"/>
  <c r="M697" i="1"/>
  <c r="L697" i="1"/>
  <c r="K697" i="1"/>
  <c r="J697" i="1"/>
  <c r="I697" i="1"/>
  <c r="H697" i="1"/>
  <c r="G697" i="1"/>
  <c r="F697" i="1"/>
  <c r="E697" i="1"/>
  <c r="D697" i="1"/>
  <c r="AA697" i="1" s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Z696" i="1" s="1"/>
  <c r="M696" i="1"/>
  <c r="L696" i="1"/>
  <c r="K696" i="1"/>
  <c r="J696" i="1"/>
  <c r="I696" i="1"/>
  <c r="H696" i="1"/>
  <c r="G696" i="1"/>
  <c r="F696" i="1"/>
  <c r="E696" i="1"/>
  <c r="D696" i="1"/>
  <c r="AA696" i="1" s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W694" i="1"/>
  <c r="W698" i="1" s="1"/>
  <c r="W700" i="1" s="1"/>
  <c r="V694" i="1"/>
  <c r="V698" i="1" s="1"/>
  <c r="U694" i="1"/>
  <c r="U698" i="1" s="1"/>
  <c r="T694" i="1"/>
  <c r="T698" i="1" s="1"/>
  <c r="S694" i="1"/>
  <c r="S698" i="1" s="1"/>
  <c r="S700" i="1" s="1"/>
  <c r="R694" i="1"/>
  <c r="R698" i="1" s="1"/>
  <c r="Q694" i="1"/>
  <c r="Q698" i="1" s="1"/>
  <c r="P694" i="1"/>
  <c r="P698" i="1" s="1"/>
  <c r="O694" i="1"/>
  <c r="O698" i="1" s="1"/>
  <c r="O700" i="1" s="1"/>
  <c r="N694" i="1"/>
  <c r="Z694" i="1" s="1"/>
  <c r="M694" i="1"/>
  <c r="M698" i="1" s="1"/>
  <c r="L694" i="1"/>
  <c r="L698" i="1" s="1"/>
  <c r="K694" i="1"/>
  <c r="K698" i="1" s="1"/>
  <c r="K700" i="1" s="1"/>
  <c r="J694" i="1"/>
  <c r="J698" i="1" s="1"/>
  <c r="I694" i="1"/>
  <c r="I698" i="1" s="1"/>
  <c r="H694" i="1"/>
  <c r="H698" i="1" s="1"/>
  <c r="G694" i="1"/>
  <c r="G698" i="1" s="1"/>
  <c r="G700" i="1" s="1"/>
  <c r="F694" i="1"/>
  <c r="F698" i="1" s="1"/>
  <c r="E694" i="1"/>
  <c r="E698" i="1" s="1"/>
  <c r="D694" i="1"/>
  <c r="D698" i="1" s="1"/>
  <c r="C694" i="1"/>
  <c r="C698" i="1" s="1"/>
  <c r="C700" i="1" s="1"/>
  <c r="B694" i="1"/>
  <c r="B698" i="1" s="1"/>
  <c r="X689" i="1"/>
  <c r="W689" i="1"/>
  <c r="V689" i="1"/>
  <c r="T689" i="1"/>
  <c r="S689" i="1"/>
  <c r="R689" i="1"/>
  <c r="P689" i="1"/>
  <c r="O689" i="1"/>
  <c r="N689" i="1"/>
  <c r="L689" i="1"/>
  <c r="K689" i="1"/>
  <c r="J689" i="1"/>
  <c r="H689" i="1"/>
  <c r="G689" i="1"/>
  <c r="F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B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Y688" i="1" s="1"/>
  <c r="X685" i="1"/>
  <c r="W685" i="1"/>
  <c r="W688" i="1" s="1"/>
  <c r="W690" i="1" s="1"/>
  <c r="V685" i="1"/>
  <c r="U685" i="1"/>
  <c r="U688" i="1" s="1"/>
  <c r="T685" i="1"/>
  <c r="S685" i="1"/>
  <c r="S688" i="1" s="1"/>
  <c r="S690" i="1" s="1"/>
  <c r="R685" i="1"/>
  <c r="Q685" i="1"/>
  <c r="Q688" i="1" s="1"/>
  <c r="P685" i="1"/>
  <c r="O685" i="1"/>
  <c r="O688" i="1" s="1"/>
  <c r="O690" i="1" s="1"/>
  <c r="N685" i="1"/>
  <c r="M685" i="1"/>
  <c r="Z685" i="1" s="1"/>
  <c r="L685" i="1"/>
  <c r="K685" i="1"/>
  <c r="K688" i="1" s="1"/>
  <c r="K690" i="1" s="1"/>
  <c r="J685" i="1"/>
  <c r="I685" i="1"/>
  <c r="I688" i="1" s="1"/>
  <c r="H685" i="1"/>
  <c r="G685" i="1"/>
  <c r="G688" i="1" s="1"/>
  <c r="G690" i="1" s="1"/>
  <c r="F685" i="1"/>
  <c r="E685" i="1"/>
  <c r="E688" i="1" s="1"/>
  <c r="D685" i="1"/>
  <c r="C685" i="1"/>
  <c r="C688" i="1" s="1"/>
  <c r="C690" i="1" s="1"/>
  <c r="B685" i="1"/>
  <c r="Y684" i="1"/>
  <c r="X684" i="1"/>
  <c r="X688" i="1" s="1"/>
  <c r="W684" i="1"/>
  <c r="V684" i="1"/>
  <c r="V688" i="1" s="1"/>
  <c r="U684" i="1"/>
  <c r="T684" i="1"/>
  <c r="T688" i="1" s="1"/>
  <c r="S684" i="1"/>
  <c r="R684" i="1"/>
  <c r="R688" i="1" s="1"/>
  <c r="Q684" i="1"/>
  <c r="P684" i="1"/>
  <c r="P688" i="1" s="1"/>
  <c r="O684" i="1"/>
  <c r="N684" i="1"/>
  <c r="Z684" i="1" s="1"/>
  <c r="M684" i="1"/>
  <c r="L684" i="1"/>
  <c r="L688" i="1" s="1"/>
  <c r="K684" i="1"/>
  <c r="J684" i="1"/>
  <c r="J688" i="1" s="1"/>
  <c r="I684" i="1"/>
  <c r="H684" i="1"/>
  <c r="H688" i="1" s="1"/>
  <c r="G684" i="1"/>
  <c r="F684" i="1"/>
  <c r="F688" i="1" s="1"/>
  <c r="E684" i="1"/>
  <c r="D684" i="1"/>
  <c r="D688" i="1" s="1"/>
  <c r="C684" i="1"/>
  <c r="B684" i="1"/>
  <c r="B688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Z676" i="1" s="1"/>
  <c r="M676" i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D678" i="1" s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Z664" i="1" s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Z663" i="1" s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X667" i="1" s="1"/>
  <c r="W661" i="1"/>
  <c r="W665" i="1" s="1"/>
  <c r="V661" i="1"/>
  <c r="V665" i="1" s="1"/>
  <c r="V667" i="1" s="1"/>
  <c r="U661" i="1"/>
  <c r="U665" i="1" s="1"/>
  <c r="T661" i="1"/>
  <c r="T665" i="1" s="1"/>
  <c r="T667" i="1" s="1"/>
  <c r="S661" i="1"/>
  <c r="S665" i="1" s="1"/>
  <c r="R661" i="1"/>
  <c r="R665" i="1" s="1"/>
  <c r="R667" i="1" s="1"/>
  <c r="Q661" i="1"/>
  <c r="Q665" i="1" s="1"/>
  <c r="P661" i="1"/>
  <c r="P665" i="1" s="1"/>
  <c r="P667" i="1" s="1"/>
  <c r="O661" i="1"/>
  <c r="O665" i="1" s="1"/>
  <c r="N661" i="1"/>
  <c r="Z661" i="1" s="1"/>
  <c r="M661" i="1"/>
  <c r="M665" i="1" s="1"/>
  <c r="L661" i="1"/>
  <c r="L665" i="1" s="1"/>
  <c r="L667" i="1" s="1"/>
  <c r="K661" i="1"/>
  <c r="K665" i="1" s="1"/>
  <c r="J661" i="1"/>
  <c r="J665" i="1" s="1"/>
  <c r="J667" i="1" s="1"/>
  <c r="I661" i="1"/>
  <c r="I665" i="1" s="1"/>
  <c r="H661" i="1"/>
  <c r="H665" i="1" s="1"/>
  <c r="H667" i="1" s="1"/>
  <c r="G661" i="1"/>
  <c r="G665" i="1" s="1"/>
  <c r="F661" i="1"/>
  <c r="F665" i="1" s="1"/>
  <c r="F667" i="1" s="1"/>
  <c r="E661" i="1"/>
  <c r="E665" i="1" s="1"/>
  <c r="D661" i="1"/>
  <c r="D665" i="1" s="1"/>
  <c r="D667" i="1" s="1"/>
  <c r="C661" i="1"/>
  <c r="C665" i="1" s="1"/>
  <c r="B661" i="1"/>
  <c r="B665" i="1" s="1"/>
  <c r="B667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Y654" i="1" s="1"/>
  <c r="X648" i="1"/>
  <c r="X652" i="1" s="1"/>
  <c r="W648" i="1"/>
  <c r="W652" i="1" s="1"/>
  <c r="V648" i="1"/>
  <c r="V652" i="1" s="1"/>
  <c r="U648" i="1"/>
  <c r="U652" i="1" s="1"/>
  <c r="U654" i="1" s="1"/>
  <c r="T648" i="1"/>
  <c r="T652" i="1" s="1"/>
  <c r="S648" i="1"/>
  <c r="S652" i="1" s="1"/>
  <c r="R648" i="1"/>
  <c r="R652" i="1" s="1"/>
  <c r="Q648" i="1"/>
  <c r="Q652" i="1" s="1"/>
  <c r="Q654" i="1" s="1"/>
  <c r="P648" i="1"/>
  <c r="P652" i="1" s="1"/>
  <c r="O648" i="1"/>
  <c r="O652" i="1" s="1"/>
  <c r="N648" i="1"/>
  <c r="N652" i="1" s="1"/>
  <c r="M648" i="1"/>
  <c r="M652" i="1" s="1"/>
  <c r="M654" i="1" s="1"/>
  <c r="L648" i="1"/>
  <c r="L652" i="1" s="1"/>
  <c r="K648" i="1"/>
  <c r="K652" i="1" s="1"/>
  <c r="J648" i="1"/>
  <c r="J652" i="1" s="1"/>
  <c r="I648" i="1"/>
  <c r="I652" i="1" s="1"/>
  <c r="I654" i="1" s="1"/>
  <c r="H648" i="1"/>
  <c r="H652" i="1" s="1"/>
  <c r="G648" i="1"/>
  <c r="G652" i="1" s="1"/>
  <c r="F648" i="1"/>
  <c r="F652" i="1" s="1"/>
  <c r="E648" i="1"/>
  <c r="E652" i="1" s="1"/>
  <c r="E654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AA639" i="1" s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Z638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AA630" i="1" s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AA629" i="1" s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AA619" i="1" s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Z618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AA610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AA609" i="1" s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AA601" i="1" s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Z598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Y534" i="1" s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M533" i="1"/>
  <c r="M534" i="1" s="1"/>
  <c r="L533" i="1"/>
  <c r="K533" i="1"/>
  <c r="K534" i="1" s="1"/>
  <c r="J533" i="1"/>
  <c r="I533" i="1"/>
  <c r="I534" i="1" s="1"/>
  <c r="H533" i="1"/>
  <c r="G533" i="1"/>
  <c r="G534" i="1" s="1"/>
  <c r="F533" i="1"/>
  <c r="E533" i="1"/>
  <c r="E534" i="1" s="1"/>
  <c r="D533" i="1"/>
  <c r="C533" i="1"/>
  <c r="C534" i="1" s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X524" i="1" s="1"/>
  <c r="W523" i="1"/>
  <c r="V523" i="1"/>
  <c r="V524" i="1" s="1"/>
  <c r="U523" i="1"/>
  <c r="T523" i="1"/>
  <c r="T524" i="1" s="1"/>
  <c r="S523" i="1"/>
  <c r="R523" i="1"/>
  <c r="R524" i="1" s="1"/>
  <c r="Q523" i="1"/>
  <c r="P523" i="1"/>
  <c r="P524" i="1" s="1"/>
  <c r="O523" i="1"/>
  <c r="N523" i="1"/>
  <c r="N524" i="1" s="1"/>
  <c r="M523" i="1"/>
  <c r="Z523" i="1" s="1"/>
  <c r="L523" i="1"/>
  <c r="L524" i="1" s="1"/>
  <c r="K523" i="1"/>
  <c r="J523" i="1"/>
  <c r="J524" i="1" s="1"/>
  <c r="I523" i="1"/>
  <c r="H523" i="1"/>
  <c r="H524" i="1" s="1"/>
  <c r="G523" i="1"/>
  <c r="F523" i="1"/>
  <c r="F524" i="1" s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Y514" i="1" s="1"/>
  <c r="X513" i="1"/>
  <c r="W513" i="1"/>
  <c r="W514" i="1" s="1"/>
  <c r="V513" i="1"/>
  <c r="U513" i="1"/>
  <c r="U514" i="1" s="1"/>
  <c r="T513" i="1"/>
  <c r="S513" i="1"/>
  <c r="S514" i="1" s="1"/>
  <c r="R513" i="1"/>
  <c r="Q513" i="1"/>
  <c r="Q514" i="1" s="1"/>
  <c r="P513" i="1"/>
  <c r="O513" i="1"/>
  <c r="O514" i="1" s="1"/>
  <c r="N513" i="1"/>
  <c r="M513" i="1"/>
  <c r="M514" i="1" s="1"/>
  <c r="L513" i="1"/>
  <c r="K513" i="1"/>
  <c r="K514" i="1" s="1"/>
  <c r="J513" i="1"/>
  <c r="I513" i="1"/>
  <c r="I514" i="1" s="1"/>
  <c r="H513" i="1"/>
  <c r="G513" i="1"/>
  <c r="G514" i="1" s="1"/>
  <c r="F513" i="1"/>
  <c r="E513" i="1"/>
  <c r="E514" i="1" s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Z506" i="1"/>
  <c r="Y503" i="1"/>
  <c r="Y504" i="1" s="1"/>
  <c r="X503" i="1"/>
  <c r="W503" i="1"/>
  <c r="W504" i="1" s="1"/>
  <c r="V503" i="1"/>
  <c r="U503" i="1"/>
  <c r="U504" i="1" s="1"/>
  <c r="T503" i="1"/>
  <c r="S503" i="1"/>
  <c r="S504" i="1" s="1"/>
  <c r="R503" i="1"/>
  <c r="Q503" i="1"/>
  <c r="Q504" i="1" s="1"/>
  <c r="P503" i="1"/>
  <c r="O503" i="1"/>
  <c r="O504" i="1" s="1"/>
  <c r="N503" i="1"/>
  <c r="M503" i="1"/>
  <c r="M504" i="1" s="1"/>
  <c r="L503" i="1"/>
  <c r="K503" i="1"/>
  <c r="K504" i="1" s="1"/>
  <c r="J503" i="1"/>
  <c r="I503" i="1"/>
  <c r="I504" i="1" s="1"/>
  <c r="H503" i="1"/>
  <c r="G503" i="1"/>
  <c r="G504" i="1" s="1"/>
  <c r="F503" i="1"/>
  <c r="E503" i="1"/>
  <c r="E504" i="1" s="1"/>
  <c r="D503" i="1"/>
  <c r="C503" i="1"/>
  <c r="C504" i="1" s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X494" i="1" s="1"/>
  <c r="W493" i="1"/>
  <c r="V493" i="1"/>
  <c r="V494" i="1" s="1"/>
  <c r="U493" i="1"/>
  <c r="T493" i="1"/>
  <c r="T494" i="1" s="1"/>
  <c r="S493" i="1"/>
  <c r="R493" i="1"/>
  <c r="R494" i="1" s="1"/>
  <c r="Q493" i="1"/>
  <c r="P493" i="1"/>
  <c r="P494" i="1" s="1"/>
  <c r="O493" i="1"/>
  <c r="N493" i="1"/>
  <c r="M493" i="1"/>
  <c r="L493" i="1"/>
  <c r="L494" i="1" s="1"/>
  <c r="K493" i="1"/>
  <c r="J493" i="1"/>
  <c r="J494" i="1" s="1"/>
  <c r="I493" i="1"/>
  <c r="H493" i="1"/>
  <c r="H494" i="1" s="1"/>
  <c r="G493" i="1"/>
  <c r="F493" i="1"/>
  <c r="F494" i="1" s="1"/>
  <c r="E493" i="1"/>
  <c r="D493" i="1"/>
  <c r="D494" i="1" s="1"/>
  <c r="C493" i="1"/>
  <c r="B493" i="1"/>
  <c r="B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Z488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D492" i="1" s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X461" i="1" s="1"/>
  <c r="X451" i="1" s="1"/>
  <c r="W471" i="1"/>
  <c r="V471" i="1"/>
  <c r="V461" i="1" s="1"/>
  <c r="V451" i="1" s="1"/>
  <c r="U471" i="1"/>
  <c r="T471" i="1"/>
  <c r="T461" i="1" s="1"/>
  <c r="T451" i="1" s="1"/>
  <c r="S471" i="1"/>
  <c r="R471" i="1"/>
  <c r="R461" i="1" s="1"/>
  <c r="R451" i="1" s="1"/>
  <c r="Q471" i="1"/>
  <c r="P471" i="1"/>
  <c r="P461" i="1" s="1"/>
  <c r="P451" i="1" s="1"/>
  <c r="O471" i="1"/>
  <c r="N471" i="1"/>
  <c r="Z471" i="1" s="1"/>
  <c r="M471" i="1"/>
  <c r="L471" i="1"/>
  <c r="L461" i="1" s="1"/>
  <c r="L451" i="1" s="1"/>
  <c r="K471" i="1"/>
  <c r="J471" i="1"/>
  <c r="J461" i="1" s="1"/>
  <c r="J451" i="1" s="1"/>
  <c r="I471" i="1"/>
  <c r="H471" i="1"/>
  <c r="H461" i="1" s="1"/>
  <c r="H451" i="1" s="1"/>
  <c r="G471" i="1"/>
  <c r="F471" i="1"/>
  <c r="F461" i="1" s="1"/>
  <c r="F451" i="1" s="1"/>
  <c r="E471" i="1"/>
  <c r="D471" i="1"/>
  <c r="D461" i="1" s="1"/>
  <c r="C471" i="1"/>
  <c r="B471" i="1"/>
  <c r="B461" i="1" s="1"/>
  <c r="B451" i="1" s="1"/>
  <c r="Y470" i="1"/>
  <c r="Y460" i="1" s="1"/>
  <c r="Y450" i="1" s="1"/>
  <c r="X470" i="1"/>
  <c r="W470" i="1"/>
  <c r="W460" i="1" s="1"/>
  <c r="W450" i="1" s="1"/>
  <c r="V470" i="1"/>
  <c r="U470" i="1"/>
  <c r="U460" i="1" s="1"/>
  <c r="U450" i="1" s="1"/>
  <c r="T470" i="1"/>
  <c r="S470" i="1"/>
  <c r="S460" i="1" s="1"/>
  <c r="S450" i="1" s="1"/>
  <c r="R470" i="1"/>
  <c r="Q470" i="1"/>
  <c r="Q460" i="1" s="1"/>
  <c r="Q450" i="1" s="1"/>
  <c r="P470" i="1"/>
  <c r="O470" i="1"/>
  <c r="O460" i="1" s="1"/>
  <c r="O450" i="1" s="1"/>
  <c r="N470" i="1"/>
  <c r="M470" i="1"/>
  <c r="Z470" i="1" s="1"/>
  <c r="L470" i="1"/>
  <c r="K470" i="1"/>
  <c r="K460" i="1" s="1"/>
  <c r="K450" i="1" s="1"/>
  <c r="J470" i="1"/>
  <c r="I470" i="1"/>
  <c r="I460" i="1" s="1"/>
  <c r="I450" i="1" s="1"/>
  <c r="H470" i="1"/>
  <c r="G470" i="1"/>
  <c r="G460" i="1" s="1"/>
  <c r="G450" i="1" s="1"/>
  <c r="F470" i="1"/>
  <c r="E470" i="1"/>
  <c r="E460" i="1" s="1"/>
  <c r="E450" i="1" s="1"/>
  <c r="D470" i="1"/>
  <c r="C470" i="1"/>
  <c r="C460" i="1" s="1"/>
  <c r="C450" i="1" s="1"/>
  <c r="B470" i="1"/>
  <c r="Y469" i="1"/>
  <c r="X469" i="1"/>
  <c r="X472" i="1" s="1"/>
  <c r="W469" i="1"/>
  <c r="V469" i="1"/>
  <c r="V459" i="1" s="1"/>
  <c r="V449" i="1" s="1"/>
  <c r="U469" i="1"/>
  <c r="T469" i="1"/>
  <c r="T472" i="1" s="1"/>
  <c r="S469" i="1"/>
  <c r="R469" i="1"/>
  <c r="R459" i="1" s="1"/>
  <c r="R449" i="1" s="1"/>
  <c r="Q469" i="1"/>
  <c r="P469" i="1"/>
  <c r="P472" i="1" s="1"/>
  <c r="O469" i="1"/>
  <c r="N469" i="1"/>
  <c r="N459" i="1" s="1"/>
  <c r="N449" i="1" s="1"/>
  <c r="M469" i="1"/>
  <c r="L469" i="1"/>
  <c r="L472" i="1" s="1"/>
  <c r="K469" i="1"/>
  <c r="J469" i="1"/>
  <c r="J459" i="1" s="1"/>
  <c r="J449" i="1" s="1"/>
  <c r="I469" i="1"/>
  <c r="H469" i="1"/>
  <c r="H472" i="1" s="1"/>
  <c r="G469" i="1"/>
  <c r="F469" i="1"/>
  <c r="F459" i="1" s="1"/>
  <c r="E469" i="1"/>
  <c r="D469" i="1"/>
  <c r="D472" i="1" s="1"/>
  <c r="C469" i="1"/>
  <c r="B469" i="1"/>
  <c r="B459" i="1" s="1"/>
  <c r="Y468" i="1"/>
  <c r="Y458" i="1" s="1"/>
  <c r="Y462" i="1" s="1"/>
  <c r="X468" i="1"/>
  <c r="W468" i="1"/>
  <c r="W472" i="1" s="1"/>
  <c r="V468" i="1"/>
  <c r="U468" i="1"/>
  <c r="U458" i="1" s="1"/>
  <c r="U462" i="1" s="1"/>
  <c r="T468" i="1"/>
  <c r="S468" i="1"/>
  <c r="S472" i="1" s="1"/>
  <c r="R468" i="1"/>
  <c r="Q468" i="1"/>
  <c r="Q458" i="1" s="1"/>
  <c r="Q462" i="1" s="1"/>
  <c r="P468" i="1"/>
  <c r="O468" i="1"/>
  <c r="O472" i="1" s="1"/>
  <c r="N468" i="1"/>
  <c r="M468" i="1"/>
  <c r="Z468" i="1" s="1"/>
  <c r="L468" i="1"/>
  <c r="K468" i="1"/>
  <c r="K472" i="1" s="1"/>
  <c r="J468" i="1"/>
  <c r="I468" i="1"/>
  <c r="I458" i="1" s="1"/>
  <c r="I462" i="1" s="1"/>
  <c r="H468" i="1"/>
  <c r="G468" i="1"/>
  <c r="G472" i="1" s="1"/>
  <c r="F468" i="1"/>
  <c r="E468" i="1"/>
  <c r="E458" i="1" s="1"/>
  <c r="E462" i="1" s="1"/>
  <c r="D468" i="1"/>
  <c r="C468" i="1"/>
  <c r="C472" i="1" s="1"/>
  <c r="B468" i="1"/>
  <c r="X463" i="1"/>
  <c r="V463" i="1"/>
  <c r="T463" i="1"/>
  <c r="R463" i="1"/>
  <c r="P463" i="1"/>
  <c r="N463" i="1"/>
  <c r="L463" i="1"/>
  <c r="J463" i="1"/>
  <c r="H463" i="1"/>
  <c r="F463" i="1"/>
  <c r="D463" i="1"/>
  <c r="B463" i="1"/>
  <c r="Y461" i="1"/>
  <c r="Y451" i="1" s="1"/>
  <c r="W461" i="1"/>
  <c r="W451" i="1" s="1"/>
  <c r="U461" i="1"/>
  <c r="U451" i="1" s="1"/>
  <c r="S461" i="1"/>
  <c r="S451" i="1" s="1"/>
  <c r="Q461" i="1"/>
  <c r="Q451" i="1" s="1"/>
  <c r="O461" i="1"/>
  <c r="O451" i="1" s="1"/>
  <c r="M461" i="1"/>
  <c r="K461" i="1"/>
  <c r="K451" i="1" s="1"/>
  <c r="I461" i="1"/>
  <c r="I451" i="1" s="1"/>
  <c r="G461" i="1"/>
  <c r="G451" i="1" s="1"/>
  <c r="E461" i="1"/>
  <c r="E451" i="1" s="1"/>
  <c r="C461" i="1"/>
  <c r="C451" i="1" s="1"/>
  <c r="X460" i="1"/>
  <c r="X450" i="1" s="1"/>
  <c r="V460" i="1"/>
  <c r="V450" i="1" s="1"/>
  <c r="T460" i="1"/>
  <c r="T450" i="1" s="1"/>
  <c r="R460" i="1"/>
  <c r="R450" i="1" s="1"/>
  <c r="P460" i="1"/>
  <c r="P450" i="1" s="1"/>
  <c r="N460" i="1"/>
  <c r="N450" i="1" s="1"/>
  <c r="L460" i="1"/>
  <c r="L450" i="1" s="1"/>
  <c r="J460" i="1"/>
  <c r="J450" i="1" s="1"/>
  <c r="H460" i="1"/>
  <c r="H450" i="1" s="1"/>
  <c r="F460" i="1"/>
  <c r="F450" i="1" s="1"/>
  <c r="D460" i="1"/>
  <c r="B460" i="1"/>
  <c r="B450" i="1" s="1"/>
  <c r="Y459" i="1"/>
  <c r="Y449" i="1" s="1"/>
  <c r="W459" i="1"/>
  <c r="W449" i="1" s="1"/>
  <c r="U459" i="1"/>
  <c r="U449" i="1" s="1"/>
  <c r="S459" i="1"/>
  <c r="S449" i="1" s="1"/>
  <c r="Q459" i="1"/>
  <c r="Q449" i="1" s="1"/>
  <c r="O459" i="1"/>
  <c r="O449" i="1" s="1"/>
  <c r="M459" i="1"/>
  <c r="K459" i="1"/>
  <c r="K449" i="1" s="1"/>
  <c r="I459" i="1"/>
  <c r="I449" i="1" s="1"/>
  <c r="G459" i="1"/>
  <c r="G449" i="1" s="1"/>
  <c r="E459" i="1"/>
  <c r="E449" i="1" s="1"/>
  <c r="C459" i="1"/>
  <c r="C449" i="1" s="1"/>
  <c r="X458" i="1"/>
  <c r="X448" i="1" s="1"/>
  <c r="V458" i="1"/>
  <c r="V462" i="1" s="1"/>
  <c r="T458" i="1"/>
  <c r="T448" i="1" s="1"/>
  <c r="R458" i="1"/>
  <c r="R462" i="1" s="1"/>
  <c r="P458" i="1"/>
  <c r="P448" i="1" s="1"/>
  <c r="N458" i="1"/>
  <c r="L458" i="1"/>
  <c r="L448" i="1" s="1"/>
  <c r="J458" i="1"/>
  <c r="J462" i="1" s="1"/>
  <c r="H458" i="1"/>
  <c r="H448" i="1" s="1"/>
  <c r="F458" i="1"/>
  <c r="F462" i="1" s="1"/>
  <c r="D458" i="1"/>
  <c r="D448" i="1" s="1"/>
  <c r="B458" i="1"/>
  <c r="B462" i="1" s="1"/>
  <c r="F449" i="1"/>
  <c r="B449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AA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Z427" i="1" s="1"/>
  <c r="AB427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W426" i="1"/>
  <c r="W430" i="1" s="1"/>
  <c r="V426" i="1"/>
  <c r="U426" i="1"/>
  <c r="U430" i="1" s="1"/>
  <c r="T426" i="1"/>
  <c r="S426" i="1"/>
  <c r="S430" i="1" s="1"/>
  <c r="R426" i="1"/>
  <c r="Q426" i="1"/>
  <c r="Q430" i="1" s="1"/>
  <c r="P426" i="1"/>
  <c r="O426" i="1"/>
  <c r="O430" i="1" s="1"/>
  <c r="N426" i="1"/>
  <c r="M426" i="1"/>
  <c r="M430" i="1" s="1"/>
  <c r="L426" i="1"/>
  <c r="K426" i="1"/>
  <c r="K430" i="1" s="1"/>
  <c r="J426" i="1"/>
  <c r="I426" i="1"/>
  <c r="I430" i="1" s="1"/>
  <c r="H426" i="1"/>
  <c r="G426" i="1"/>
  <c r="G430" i="1" s="1"/>
  <c r="F426" i="1"/>
  <c r="E426" i="1"/>
  <c r="E430" i="1" s="1"/>
  <c r="D426" i="1"/>
  <c r="C426" i="1"/>
  <c r="C430" i="1" s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D420" i="1" s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D400" i="1" s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Z366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D370" i="1" s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Z357" i="1" s="1"/>
  <c r="AB357" i="1" s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L356" i="1"/>
  <c r="L360" i="1" s="1"/>
  <c r="K356" i="1"/>
  <c r="K360" i="1" s="1"/>
  <c r="J356" i="1"/>
  <c r="J360" i="1" s="1"/>
  <c r="I356" i="1"/>
  <c r="I360" i="1" s="1"/>
  <c r="I362" i="1" s="1"/>
  <c r="H356" i="1"/>
  <c r="H360" i="1" s="1"/>
  <c r="G356" i="1"/>
  <c r="G360" i="1" s="1"/>
  <c r="F356" i="1"/>
  <c r="F360" i="1" s="1"/>
  <c r="E356" i="1"/>
  <c r="E360" i="1" s="1"/>
  <c r="E362" i="1" s="1"/>
  <c r="D356" i="1"/>
  <c r="D360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X350" i="1" s="1"/>
  <c r="X352" i="1" s="1"/>
  <c r="W347" i="1"/>
  <c r="V347" i="1"/>
  <c r="U347" i="1"/>
  <c r="T347" i="1"/>
  <c r="T350" i="1" s="1"/>
  <c r="T352" i="1" s="1"/>
  <c r="S347" i="1"/>
  <c r="R347" i="1"/>
  <c r="Q347" i="1"/>
  <c r="P347" i="1"/>
  <c r="P350" i="1" s="1"/>
  <c r="P352" i="1" s="1"/>
  <c r="O347" i="1"/>
  <c r="N347" i="1"/>
  <c r="Z347" i="1" s="1"/>
  <c r="AB347" i="1" s="1"/>
  <c r="M347" i="1"/>
  <c r="L347" i="1"/>
  <c r="L350" i="1" s="1"/>
  <c r="L352" i="1" s="1"/>
  <c r="K347" i="1"/>
  <c r="J347" i="1"/>
  <c r="I347" i="1"/>
  <c r="H347" i="1"/>
  <c r="H350" i="1" s="1"/>
  <c r="H352" i="1" s="1"/>
  <c r="G347" i="1"/>
  <c r="F347" i="1"/>
  <c r="E347" i="1"/>
  <c r="D347" i="1"/>
  <c r="C347" i="1"/>
  <c r="B347" i="1"/>
  <c r="Y346" i="1"/>
  <c r="Y350" i="1" s="1"/>
  <c r="X346" i="1"/>
  <c r="W346" i="1"/>
  <c r="W350" i="1" s="1"/>
  <c r="W352" i="1" s="1"/>
  <c r="V346" i="1"/>
  <c r="U346" i="1"/>
  <c r="U350" i="1" s="1"/>
  <c r="T346" i="1"/>
  <c r="S346" i="1"/>
  <c r="S350" i="1" s="1"/>
  <c r="S352" i="1" s="1"/>
  <c r="R346" i="1"/>
  <c r="Q346" i="1"/>
  <c r="Q350" i="1" s="1"/>
  <c r="P346" i="1"/>
  <c r="O346" i="1"/>
  <c r="O350" i="1" s="1"/>
  <c r="O352" i="1" s="1"/>
  <c r="N346" i="1"/>
  <c r="M346" i="1"/>
  <c r="L346" i="1"/>
  <c r="K346" i="1"/>
  <c r="K350" i="1" s="1"/>
  <c r="K352" i="1" s="1"/>
  <c r="J346" i="1"/>
  <c r="I346" i="1"/>
  <c r="I350" i="1" s="1"/>
  <c r="H346" i="1"/>
  <c r="G346" i="1"/>
  <c r="G350" i="1" s="1"/>
  <c r="G352" i="1" s="1"/>
  <c r="F346" i="1"/>
  <c r="E346" i="1"/>
  <c r="E350" i="1" s="1"/>
  <c r="D346" i="1"/>
  <c r="C346" i="1"/>
  <c r="C350" i="1" s="1"/>
  <c r="C352" i="1" s="1"/>
  <c r="B346" i="1"/>
  <c r="Y341" i="1"/>
  <c r="X341" i="1"/>
  <c r="W341" i="1"/>
  <c r="V341" i="1"/>
  <c r="V342" i="1" s="1"/>
  <c r="U341" i="1"/>
  <c r="T341" i="1"/>
  <c r="T342" i="1" s="1"/>
  <c r="S341" i="1"/>
  <c r="R341" i="1"/>
  <c r="R342" i="1" s="1"/>
  <c r="Q341" i="1"/>
  <c r="P341" i="1"/>
  <c r="O341" i="1"/>
  <c r="N341" i="1"/>
  <c r="Z341" i="1" s="1"/>
  <c r="M341" i="1"/>
  <c r="L341" i="1"/>
  <c r="L342" i="1" s="1"/>
  <c r="K341" i="1"/>
  <c r="J341" i="1"/>
  <c r="J342" i="1" s="1"/>
  <c r="I341" i="1"/>
  <c r="H341" i="1"/>
  <c r="G341" i="1"/>
  <c r="F341" i="1"/>
  <c r="F342" i="1" s="1"/>
  <c r="E341" i="1"/>
  <c r="D341" i="1"/>
  <c r="C341" i="1"/>
  <c r="B341" i="1"/>
  <c r="B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U340" i="1" s="1"/>
  <c r="U342" i="1" s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E340" i="1" s="1"/>
  <c r="E342" i="1" s="1"/>
  <c r="D338" i="1"/>
  <c r="C338" i="1"/>
  <c r="B338" i="1"/>
  <c r="Y337" i="1"/>
  <c r="X337" i="1"/>
  <c r="W337" i="1"/>
  <c r="V337" i="1"/>
  <c r="V340" i="1" s="1"/>
  <c r="U337" i="1"/>
  <c r="T337" i="1"/>
  <c r="S337" i="1"/>
  <c r="R337" i="1"/>
  <c r="R340" i="1" s="1"/>
  <c r="Q337" i="1"/>
  <c r="P337" i="1"/>
  <c r="O337" i="1"/>
  <c r="N337" i="1"/>
  <c r="N340" i="1" s="1"/>
  <c r="M337" i="1"/>
  <c r="L337" i="1"/>
  <c r="K337" i="1"/>
  <c r="J337" i="1"/>
  <c r="J340" i="1" s="1"/>
  <c r="I337" i="1"/>
  <c r="H337" i="1"/>
  <c r="G337" i="1"/>
  <c r="F337" i="1"/>
  <c r="F340" i="1" s="1"/>
  <c r="E337" i="1"/>
  <c r="D337" i="1"/>
  <c r="C337" i="1"/>
  <c r="B337" i="1"/>
  <c r="B340" i="1" s="1"/>
  <c r="Y336" i="1"/>
  <c r="Y340" i="1" s="1"/>
  <c r="Y342" i="1" s="1"/>
  <c r="X336" i="1"/>
  <c r="X340" i="1" s="1"/>
  <c r="X342" i="1" s="1"/>
  <c r="W336" i="1"/>
  <c r="W340" i="1" s="1"/>
  <c r="V336" i="1"/>
  <c r="U336" i="1"/>
  <c r="T336" i="1"/>
  <c r="T340" i="1" s="1"/>
  <c r="S336" i="1"/>
  <c r="S340" i="1" s="1"/>
  <c r="R336" i="1"/>
  <c r="Q336" i="1"/>
  <c r="Q340" i="1" s="1"/>
  <c r="Q342" i="1" s="1"/>
  <c r="P336" i="1"/>
  <c r="P340" i="1" s="1"/>
  <c r="P342" i="1" s="1"/>
  <c r="O336" i="1"/>
  <c r="O340" i="1" s="1"/>
  <c r="N336" i="1"/>
  <c r="M336" i="1"/>
  <c r="L336" i="1"/>
  <c r="L340" i="1" s="1"/>
  <c r="K336" i="1"/>
  <c r="K340" i="1" s="1"/>
  <c r="J336" i="1"/>
  <c r="I336" i="1"/>
  <c r="I340" i="1" s="1"/>
  <c r="I342" i="1" s="1"/>
  <c r="H336" i="1"/>
  <c r="H340" i="1" s="1"/>
  <c r="H342" i="1" s="1"/>
  <c r="G336" i="1"/>
  <c r="G340" i="1" s="1"/>
  <c r="F336" i="1"/>
  <c r="E336" i="1"/>
  <c r="D336" i="1"/>
  <c r="D340" i="1" s="1"/>
  <c r="C336" i="1"/>
  <c r="C340" i="1" s="1"/>
  <c r="B336" i="1"/>
  <c r="Y331" i="1"/>
  <c r="X331" i="1"/>
  <c r="W331" i="1"/>
  <c r="V331" i="1"/>
  <c r="V332" i="1" s="1"/>
  <c r="U331" i="1"/>
  <c r="T331" i="1"/>
  <c r="T332" i="1" s="1"/>
  <c r="S331" i="1"/>
  <c r="R331" i="1"/>
  <c r="Q331" i="1"/>
  <c r="P331" i="1"/>
  <c r="O331" i="1"/>
  <c r="N331" i="1"/>
  <c r="Z331" i="1" s="1"/>
  <c r="M331" i="1"/>
  <c r="L331" i="1"/>
  <c r="L332" i="1" s="1"/>
  <c r="K331" i="1"/>
  <c r="J331" i="1"/>
  <c r="I331" i="1"/>
  <c r="H331" i="1"/>
  <c r="H332" i="1" s="1"/>
  <c r="G331" i="1"/>
  <c r="F331" i="1"/>
  <c r="F332" i="1" s="1"/>
  <c r="E331" i="1"/>
  <c r="D331" i="1"/>
  <c r="C331" i="1"/>
  <c r="B331" i="1"/>
  <c r="W330" i="1"/>
  <c r="W332" i="1" s="1"/>
  <c r="O330" i="1"/>
  <c r="O332" i="1" s="1"/>
  <c r="G330" i="1"/>
  <c r="G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AA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X330" i="1" s="1"/>
  <c r="X332" i="1" s="1"/>
  <c r="W327" i="1"/>
  <c r="V327" i="1"/>
  <c r="U327" i="1"/>
  <c r="T327" i="1"/>
  <c r="T330" i="1" s="1"/>
  <c r="S327" i="1"/>
  <c r="R327" i="1"/>
  <c r="Q327" i="1"/>
  <c r="P327" i="1"/>
  <c r="P330" i="1" s="1"/>
  <c r="P332" i="1" s="1"/>
  <c r="O327" i="1"/>
  <c r="N327" i="1"/>
  <c r="Z327" i="1" s="1"/>
  <c r="AB327" i="1" s="1"/>
  <c r="M327" i="1"/>
  <c r="L327" i="1"/>
  <c r="L330" i="1" s="1"/>
  <c r="K327" i="1"/>
  <c r="J327" i="1"/>
  <c r="I327" i="1"/>
  <c r="H327" i="1"/>
  <c r="H330" i="1" s="1"/>
  <c r="G327" i="1"/>
  <c r="F327" i="1"/>
  <c r="E327" i="1"/>
  <c r="D327" i="1"/>
  <c r="C327" i="1"/>
  <c r="B327" i="1"/>
  <c r="Y326" i="1"/>
  <c r="Y330" i="1" s="1"/>
  <c r="X326" i="1"/>
  <c r="W326" i="1"/>
  <c r="V326" i="1"/>
  <c r="V330" i="1" s="1"/>
  <c r="U326" i="1"/>
  <c r="U330" i="1" s="1"/>
  <c r="T326" i="1"/>
  <c r="S326" i="1"/>
  <c r="S330" i="1" s="1"/>
  <c r="S332" i="1" s="1"/>
  <c r="R326" i="1"/>
  <c r="R330" i="1" s="1"/>
  <c r="R332" i="1" s="1"/>
  <c r="Q326" i="1"/>
  <c r="Q330" i="1" s="1"/>
  <c r="P326" i="1"/>
  <c r="O326" i="1"/>
  <c r="N326" i="1"/>
  <c r="N330" i="1" s="1"/>
  <c r="M326" i="1"/>
  <c r="Z326" i="1" s="1"/>
  <c r="AA326" i="1" s="1"/>
  <c r="L326" i="1"/>
  <c r="K326" i="1"/>
  <c r="K330" i="1" s="1"/>
  <c r="K332" i="1" s="1"/>
  <c r="J326" i="1"/>
  <c r="J330" i="1" s="1"/>
  <c r="J332" i="1" s="1"/>
  <c r="I326" i="1"/>
  <c r="I330" i="1" s="1"/>
  <c r="H326" i="1"/>
  <c r="G326" i="1"/>
  <c r="F326" i="1"/>
  <c r="F330" i="1" s="1"/>
  <c r="E326" i="1"/>
  <c r="E330" i="1" s="1"/>
  <c r="D326" i="1"/>
  <c r="C326" i="1"/>
  <c r="C330" i="1" s="1"/>
  <c r="C332" i="1" s="1"/>
  <c r="B326" i="1"/>
  <c r="B330" i="1" s="1"/>
  <c r="B332" i="1" s="1"/>
  <c r="Y321" i="1"/>
  <c r="X321" i="1"/>
  <c r="W321" i="1"/>
  <c r="V321" i="1"/>
  <c r="V322" i="1" s="1"/>
  <c r="U321" i="1"/>
  <c r="T321" i="1"/>
  <c r="S321" i="1"/>
  <c r="R321" i="1"/>
  <c r="R322" i="1" s="1"/>
  <c r="Q321" i="1"/>
  <c r="P321" i="1"/>
  <c r="O321" i="1"/>
  <c r="N321" i="1"/>
  <c r="Z321" i="1" s="1"/>
  <c r="M321" i="1"/>
  <c r="L321" i="1"/>
  <c r="K321" i="1"/>
  <c r="J321" i="1"/>
  <c r="J322" i="1" s="1"/>
  <c r="I321" i="1"/>
  <c r="H321" i="1"/>
  <c r="G321" i="1"/>
  <c r="F321" i="1"/>
  <c r="F322" i="1" s="1"/>
  <c r="E321" i="1"/>
  <c r="D321" i="1"/>
  <c r="C321" i="1"/>
  <c r="B321" i="1"/>
  <c r="B322" i="1" s="1"/>
  <c r="Y320" i="1"/>
  <c r="Y322" i="1" s="1"/>
  <c r="Q320" i="1"/>
  <c r="Q322" i="1" s="1"/>
  <c r="I320" i="1"/>
  <c r="I322" i="1" s="1"/>
  <c r="AA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V320" i="1" s="1"/>
  <c r="U317" i="1"/>
  <c r="T317" i="1"/>
  <c r="S317" i="1"/>
  <c r="R317" i="1"/>
  <c r="R320" i="1" s="1"/>
  <c r="Q317" i="1"/>
  <c r="P317" i="1"/>
  <c r="O317" i="1"/>
  <c r="N317" i="1"/>
  <c r="N320" i="1" s="1"/>
  <c r="M317" i="1"/>
  <c r="L317" i="1"/>
  <c r="K317" i="1"/>
  <c r="J317" i="1"/>
  <c r="J320" i="1" s="1"/>
  <c r="I317" i="1"/>
  <c r="H317" i="1"/>
  <c r="G317" i="1"/>
  <c r="F317" i="1"/>
  <c r="F320" i="1" s="1"/>
  <c r="E317" i="1"/>
  <c r="D317" i="1"/>
  <c r="C317" i="1"/>
  <c r="B317" i="1"/>
  <c r="B320" i="1" s="1"/>
  <c r="AA316" i="1"/>
  <c r="Y316" i="1"/>
  <c r="X316" i="1"/>
  <c r="W316" i="1"/>
  <c r="W320" i="1" s="1"/>
  <c r="V316" i="1"/>
  <c r="U316" i="1"/>
  <c r="U320" i="1" s="1"/>
  <c r="U322" i="1" s="1"/>
  <c r="T316" i="1"/>
  <c r="S316" i="1"/>
  <c r="S320" i="1" s="1"/>
  <c r="R316" i="1"/>
  <c r="Q316" i="1"/>
  <c r="P316" i="1"/>
  <c r="O316" i="1"/>
  <c r="O320" i="1" s="1"/>
  <c r="N316" i="1"/>
  <c r="M316" i="1"/>
  <c r="Z316" i="1" s="1"/>
  <c r="L316" i="1"/>
  <c r="K316" i="1"/>
  <c r="K320" i="1" s="1"/>
  <c r="J316" i="1"/>
  <c r="I316" i="1"/>
  <c r="H316" i="1"/>
  <c r="G316" i="1"/>
  <c r="G320" i="1" s="1"/>
  <c r="F316" i="1"/>
  <c r="E316" i="1"/>
  <c r="E320" i="1" s="1"/>
  <c r="E322" i="1" s="1"/>
  <c r="D316" i="1"/>
  <c r="C316" i="1"/>
  <c r="C320" i="1" s="1"/>
  <c r="B316" i="1"/>
  <c r="Y311" i="1"/>
  <c r="X311" i="1"/>
  <c r="X312" i="1" s="1"/>
  <c r="W311" i="1"/>
  <c r="V311" i="1"/>
  <c r="U311" i="1"/>
  <c r="T311" i="1"/>
  <c r="T312" i="1" s="1"/>
  <c r="S311" i="1"/>
  <c r="R311" i="1"/>
  <c r="Q311" i="1"/>
  <c r="P311" i="1"/>
  <c r="P312" i="1" s="1"/>
  <c r="O311" i="1"/>
  <c r="N311" i="1"/>
  <c r="Z311" i="1" s="1"/>
  <c r="M311" i="1"/>
  <c r="L311" i="1"/>
  <c r="L312" i="1" s="1"/>
  <c r="K311" i="1"/>
  <c r="J311" i="1"/>
  <c r="I311" i="1"/>
  <c r="H311" i="1"/>
  <c r="H312" i="1" s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W312" i="1" s="1"/>
  <c r="V306" i="1"/>
  <c r="U306" i="1"/>
  <c r="U310" i="1" s="1"/>
  <c r="T306" i="1"/>
  <c r="T310" i="1" s="1"/>
  <c r="S306" i="1"/>
  <c r="S310" i="1" s="1"/>
  <c r="S312" i="1" s="1"/>
  <c r="R306" i="1"/>
  <c r="Q306" i="1"/>
  <c r="Q310" i="1" s="1"/>
  <c r="P306" i="1"/>
  <c r="P310" i="1" s="1"/>
  <c r="O306" i="1"/>
  <c r="O310" i="1" s="1"/>
  <c r="O312" i="1" s="1"/>
  <c r="N306" i="1"/>
  <c r="M306" i="1"/>
  <c r="M310" i="1" s="1"/>
  <c r="L306" i="1"/>
  <c r="L310" i="1" s="1"/>
  <c r="K306" i="1"/>
  <c r="K310" i="1" s="1"/>
  <c r="K312" i="1" s="1"/>
  <c r="J306" i="1"/>
  <c r="I306" i="1"/>
  <c r="I310" i="1" s="1"/>
  <c r="H306" i="1"/>
  <c r="H310" i="1" s="1"/>
  <c r="G306" i="1"/>
  <c r="G310" i="1" s="1"/>
  <c r="G312" i="1" s="1"/>
  <c r="F306" i="1"/>
  <c r="E306" i="1"/>
  <c r="E310" i="1" s="1"/>
  <c r="D306" i="1"/>
  <c r="D310" i="1" s="1"/>
  <c r="C306" i="1"/>
  <c r="C310" i="1" s="1"/>
  <c r="C312" i="1" s="1"/>
  <c r="B306" i="1"/>
  <c r="Y301" i="1"/>
  <c r="X301" i="1"/>
  <c r="W301" i="1"/>
  <c r="V301" i="1"/>
  <c r="V302" i="1" s="1"/>
  <c r="U301" i="1"/>
  <c r="T301" i="1"/>
  <c r="T302" i="1" s="1"/>
  <c r="S301" i="1"/>
  <c r="R301" i="1"/>
  <c r="R302" i="1" s="1"/>
  <c r="Q301" i="1"/>
  <c r="P301" i="1"/>
  <c r="O301" i="1"/>
  <c r="N301" i="1"/>
  <c r="Z301" i="1" s="1"/>
  <c r="M301" i="1"/>
  <c r="L301" i="1"/>
  <c r="L302" i="1" s="1"/>
  <c r="K301" i="1"/>
  <c r="J301" i="1"/>
  <c r="J302" i="1" s="1"/>
  <c r="I301" i="1"/>
  <c r="H301" i="1"/>
  <c r="G301" i="1"/>
  <c r="F301" i="1"/>
  <c r="F302" i="1" s="1"/>
  <c r="E301" i="1"/>
  <c r="D301" i="1"/>
  <c r="C301" i="1"/>
  <c r="B301" i="1"/>
  <c r="B302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AA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Z297" i="1" s="1"/>
  <c r="AB297" i="1" s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Y302" i="1" s="1"/>
  <c r="X296" i="1"/>
  <c r="X300" i="1" s="1"/>
  <c r="X302" i="1" s="1"/>
  <c r="W296" i="1"/>
  <c r="W300" i="1" s="1"/>
  <c r="V296" i="1"/>
  <c r="V300" i="1" s="1"/>
  <c r="U296" i="1"/>
  <c r="U300" i="1" s="1"/>
  <c r="U302" i="1" s="1"/>
  <c r="T296" i="1"/>
  <c r="T300" i="1" s="1"/>
  <c r="S296" i="1"/>
  <c r="S300" i="1" s="1"/>
  <c r="R296" i="1"/>
  <c r="R300" i="1" s="1"/>
  <c r="Q296" i="1"/>
  <c r="Q300" i="1" s="1"/>
  <c r="Q302" i="1" s="1"/>
  <c r="P296" i="1"/>
  <c r="P300" i="1" s="1"/>
  <c r="P302" i="1" s="1"/>
  <c r="O296" i="1"/>
  <c r="O300" i="1" s="1"/>
  <c r="N296" i="1"/>
  <c r="N300" i="1" s="1"/>
  <c r="M296" i="1"/>
  <c r="L296" i="1"/>
  <c r="L300" i="1" s="1"/>
  <c r="K296" i="1"/>
  <c r="K300" i="1" s="1"/>
  <c r="J296" i="1"/>
  <c r="J300" i="1" s="1"/>
  <c r="I296" i="1"/>
  <c r="I300" i="1" s="1"/>
  <c r="I302" i="1" s="1"/>
  <c r="H296" i="1"/>
  <c r="H300" i="1" s="1"/>
  <c r="H302" i="1" s="1"/>
  <c r="G296" i="1"/>
  <c r="G300" i="1" s="1"/>
  <c r="F296" i="1"/>
  <c r="F300" i="1" s="1"/>
  <c r="E296" i="1"/>
  <c r="E300" i="1" s="1"/>
  <c r="E302" i="1" s="1"/>
  <c r="D296" i="1"/>
  <c r="D300" i="1" s="1"/>
  <c r="C296" i="1"/>
  <c r="C300" i="1" s="1"/>
  <c r="B296" i="1"/>
  <c r="B300" i="1" s="1"/>
  <c r="Y291" i="1"/>
  <c r="X291" i="1"/>
  <c r="X261" i="1" s="1"/>
  <c r="W291" i="1"/>
  <c r="V291" i="1"/>
  <c r="V261" i="1" s="1"/>
  <c r="U291" i="1"/>
  <c r="T291" i="1"/>
  <c r="T261" i="1" s="1"/>
  <c r="S291" i="1"/>
  <c r="R291" i="1"/>
  <c r="R261" i="1" s="1"/>
  <c r="Q291" i="1"/>
  <c r="P291" i="1"/>
  <c r="P261" i="1" s="1"/>
  <c r="O291" i="1"/>
  <c r="N291" i="1"/>
  <c r="N261" i="1" s="1"/>
  <c r="M291" i="1"/>
  <c r="L291" i="1"/>
  <c r="L261" i="1" s="1"/>
  <c r="K291" i="1"/>
  <c r="J291" i="1"/>
  <c r="J261" i="1" s="1"/>
  <c r="I291" i="1"/>
  <c r="H291" i="1"/>
  <c r="H261" i="1" s="1"/>
  <c r="G291" i="1"/>
  <c r="F291" i="1"/>
  <c r="F261" i="1" s="1"/>
  <c r="E291" i="1"/>
  <c r="D291" i="1"/>
  <c r="C291" i="1"/>
  <c r="B291" i="1"/>
  <c r="B261" i="1" s="1"/>
  <c r="Y289" i="1"/>
  <c r="Y259" i="1" s="1"/>
  <c r="X289" i="1"/>
  <c r="W289" i="1"/>
  <c r="W259" i="1" s="1"/>
  <c r="V289" i="1"/>
  <c r="U289" i="1"/>
  <c r="U259" i="1" s="1"/>
  <c r="T289" i="1"/>
  <c r="S289" i="1"/>
  <c r="S259" i="1" s="1"/>
  <c r="R289" i="1"/>
  <c r="Q289" i="1"/>
  <c r="Q259" i="1" s="1"/>
  <c r="P289" i="1"/>
  <c r="O289" i="1"/>
  <c r="O259" i="1" s="1"/>
  <c r="N289" i="1"/>
  <c r="M289" i="1"/>
  <c r="L289" i="1"/>
  <c r="K289" i="1"/>
  <c r="K259" i="1" s="1"/>
  <c r="J289" i="1"/>
  <c r="I289" i="1"/>
  <c r="I259" i="1" s="1"/>
  <c r="H289" i="1"/>
  <c r="G289" i="1"/>
  <c r="G259" i="1" s="1"/>
  <c r="F289" i="1"/>
  <c r="E289" i="1"/>
  <c r="E259" i="1" s="1"/>
  <c r="D289" i="1"/>
  <c r="C289" i="1"/>
  <c r="C259" i="1" s="1"/>
  <c r="B289" i="1"/>
  <c r="Y288" i="1"/>
  <c r="Y258" i="1" s="1"/>
  <c r="X288" i="1"/>
  <c r="W288" i="1"/>
  <c r="W258" i="1" s="1"/>
  <c r="V288" i="1"/>
  <c r="U288" i="1"/>
  <c r="U258" i="1" s="1"/>
  <c r="T288" i="1"/>
  <c r="S288" i="1"/>
  <c r="S258" i="1" s="1"/>
  <c r="R288" i="1"/>
  <c r="Q288" i="1"/>
  <c r="Q258" i="1" s="1"/>
  <c r="P288" i="1"/>
  <c r="O288" i="1"/>
  <c r="O258" i="1" s="1"/>
  <c r="N288" i="1"/>
  <c r="M288" i="1"/>
  <c r="L288" i="1"/>
  <c r="K288" i="1"/>
  <c r="K258" i="1" s="1"/>
  <c r="J288" i="1"/>
  <c r="I288" i="1"/>
  <c r="I258" i="1" s="1"/>
  <c r="H288" i="1"/>
  <c r="G288" i="1"/>
  <c r="G258" i="1" s="1"/>
  <c r="F288" i="1"/>
  <c r="E288" i="1"/>
  <c r="E258" i="1" s="1"/>
  <c r="D288" i="1"/>
  <c r="C288" i="1"/>
  <c r="C258" i="1" s="1"/>
  <c r="B288" i="1"/>
  <c r="Y287" i="1"/>
  <c r="X287" i="1"/>
  <c r="X257" i="1" s="1"/>
  <c r="W287" i="1"/>
  <c r="V287" i="1"/>
  <c r="V257" i="1" s="1"/>
  <c r="U287" i="1"/>
  <c r="T287" i="1"/>
  <c r="T257" i="1" s="1"/>
  <c r="S287" i="1"/>
  <c r="R287" i="1"/>
  <c r="R257" i="1" s="1"/>
  <c r="Q287" i="1"/>
  <c r="P287" i="1"/>
  <c r="P257" i="1" s="1"/>
  <c r="O287" i="1"/>
  <c r="N287" i="1"/>
  <c r="N257" i="1" s="1"/>
  <c r="M287" i="1"/>
  <c r="L287" i="1"/>
  <c r="L257" i="1" s="1"/>
  <c r="K287" i="1"/>
  <c r="J287" i="1"/>
  <c r="J257" i="1" s="1"/>
  <c r="I287" i="1"/>
  <c r="H287" i="1"/>
  <c r="H257" i="1" s="1"/>
  <c r="G287" i="1"/>
  <c r="F287" i="1"/>
  <c r="F257" i="1" s="1"/>
  <c r="E287" i="1"/>
  <c r="D287" i="1"/>
  <c r="C287" i="1"/>
  <c r="B287" i="1"/>
  <c r="B257" i="1" s="1"/>
  <c r="Y286" i="1"/>
  <c r="Y256" i="1" s="1"/>
  <c r="X286" i="1"/>
  <c r="X290" i="1" s="1"/>
  <c r="W286" i="1"/>
  <c r="W256" i="1" s="1"/>
  <c r="V286" i="1"/>
  <c r="V290" i="1" s="1"/>
  <c r="U286" i="1"/>
  <c r="U256" i="1" s="1"/>
  <c r="T286" i="1"/>
  <c r="T290" i="1" s="1"/>
  <c r="S286" i="1"/>
  <c r="S256" i="1" s="1"/>
  <c r="R286" i="1"/>
  <c r="R290" i="1" s="1"/>
  <c r="Q286" i="1"/>
  <c r="Q256" i="1" s="1"/>
  <c r="P286" i="1"/>
  <c r="P290" i="1" s="1"/>
  <c r="O286" i="1"/>
  <c r="O256" i="1" s="1"/>
  <c r="N286" i="1"/>
  <c r="N290" i="1" s="1"/>
  <c r="M286" i="1"/>
  <c r="M290" i="1" s="1"/>
  <c r="L286" i="1"/>
  <c r="L290" i="1" s="1"/>
  <c r="K286" i="1"/>
  <c r="K256" i="1" s="1"/>
  <c r="J286" i="1"/>
  <c r="J290" i="1" s="1"/>
  <c r="I286" i="1"/>
  <c r="I256" i="1" s="1"/>
  <c r="H286" i="1"/>
  <c r="G286" i="1"/>
  <c r="G256" i="1" s="1"/>
  <c r="F286" i="1"/>
  <c r="F290" i="1" s="1"/>
  <c r="E286" i="1"/>
  <c r="E256" i="1" s="1"/>
  <c r="D286" i="1"/>
  <c r="C286" i="1"/>
  <c r="C256" i="1" s="1"/>
  <c r="B286" i="1"/>
  <c r="Z284" i="1"/>
  <c r="AA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V280" i="1"/>
  <c r="V282" i="1" s="1"/>
  <c r="R280" i="1"/>
  <c r="R282" i="1" s="1"/>
  <c r="N280" i="1"/>
  <c r="N282" i="1" s="1"/>
  <c r="J280" i="1"/>
  <c r="J282" i="1" s="1"/>
  <c r="F280" i="1"/>
  <c r="F282" i="1" s="1"/>
  <c r="B280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Y282" i="1" s="1"/>
  <c r="X276" i="1"/>
  <c r="X280" i="1" s="1"/>
  <c r="W276" i="1"/>
  <c r="V276" i="1"/>
  <c r="U276" i="1"/>
  <c r="U280" i="1" s="1"/>
  <c r="U282" i="1" s="1"/>
  <c r="T276" i="1"/>
  <c r="T280" i="1" s="1"/>
  <c r="S276" i="1"/>
  <c r="R276" i="1"/>
  <c r="Q276" i="1"/>
  <c r="Q280" i="1" s="1"/>
  <c r="Q282" i="1" s="1"/>
  <c r="P276" i="1"/>
  <c r="P280" i="1" s="1"/>
  <c r="O276" i="1"/>
  <c r="N276" i="1"/>
  <c r="Z276" i="1" s="1"/>
  <c r="M276" i="1"/>
  <c r="M280" i="1" s="1"/>
  <c r="M282" i="1" s="1"/>
  <c r="L276" i="1"/>
  <c r="L280" i="1" s="1"/>
  <c r="K276" i="1"/>
  <c r="J276" i="1"/>
  <c r="I276" i="1"/>
  <c r="I280" i="1" s="1"/>
  <c r="I282" i="1" s="1"/>
  <c r="H276" i="1"/>
  <c r="H280" i="1" s="1"/>
  <c r="G276" i="1"/>
  <c r="F276" i="1"/>
  <c r="E276" i="1"/>
  <c r="E280" i="1" s="1"/>
  <c r="E282" i="1" s="1"/>
  <c r="D276" i="1"/>
  <c r="C276" i="1"/>
  <c r="B276" i="1"/>
  <c r="Y271" i="1"/>
  <c r="Y261" i="1" s="1"/>
  <c r="X271" i="1"/>
  <c r="W271" i="1"/>
  <c r="V271" i="1"/>
  <c r="U271" i="1"/>
  <c r="U272" i="1" s="1"/>
  <c r="T271" i="1"/>
  <c r="S271" i="1"/>
  <c r="R271" i="1"/>
  <c r="Q271" i="1"/>
  <c r="Q261" i="1" s="1"/>
  <c r="P271" i="1"/>
  <c r="O271" i="1"/>
  <c r="N271" i="1"/>
  <c r="M271" i="1"/>
  <c r="M272" i="1" s="1"/>
  <c r="L271" i="1"/>
  <c r="K271" i="1"/>
  <c r="J271" i="1"/>
  <c r="I271" i="1"/>
  <c r="I261" i="1" s="1"/>
  <c r="H271" i="1"/>
  <c r="G271" i="1"/>
  <c r="F271" i="1"/>
  <c r="E271" i="1"/>
  <c r="E272" i="1" s="1"/>
  <c r="D271" i="1"/>
  <c r="C271" i="1"/>
  <c r="B271" i="1"/>
  <c r="Y269" i="1"/>
  <c r="X269" i="1"/>
  <c r="W269" i="1"/>
  <c r="V269" i="1"/>
  <c r="V259" i="1" s="1"/>
  <c r="V439" i="1" s="1"/>
  <c r="U269" i="1"/>
  <c r="T269" i="1"/>
  <c r="S269" i="1"/>
  <c r="R269" i="1"/>
  <c r="R259" i="1" s="1"/>
  <c r="R439" i="1" s="1"/>
  <c r="Q269" i="1"/>
  <c r="P269" i="1"/>
  <c r="O269" i="1"/>
  <c r="N269" i="1"/>
  <c r="N259" i="1" s="1"/>
  <c r="N439" i="1" s="1"/>
  <c r="M269" i="1"/>
  <c r="L269" i="1"/>
  <c r="K269" i="1"/>
  <c r="J269" i="1"/>
  <c r="J259" i="1" s="1"/>
  <c r="J439" i="1" s="1"/>
  <c r="I269" i="1"/>
  <c r="H269" i="1"/>
  <c r="G269" i="1"/>
  <c r="F269" i="1"/>
  <c r="F259" i="1" s="1"/>
  <c r="F439" i="1" s="1"/>
  <c r="E269" i="1"/>
  <c r="D269" i="1"/>
  <c r="C269" i="1"/>
  <c r="B269" i="1"/>
  <c r="B259" i="1" s="1"/>
  <c r="B439" i="1" s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X272" i="1" s="1"/>
  <c r="W266" i="1"/>
  <c r="V266" i="1"/>
  <c r="V270" i="1" s="1"/>
  <c r="U266" i="1"/>
  <c r="U270" i="1" s="1"/>
  <c r="T266" i="1"/>
  <c r="T270" i="1" s="1"/>
  <c r="T272" i="1" s="1"/>
  <c r="S266" i="1"/>
  <c r="R266" i="1"/>
  <c r="R270" i="1" s="1"/>
  <c r="Q266" i="1"/>
  <c r="Q270" i="1" s="1"/>
  <c r="P266" i="1"/>
  <c r="P270" i="1" s="1"/>
  <c r="P272" i="1" s="1"/>
  <c r="O266" i="1"/>
  <c r="N266" i="1"/>
  <c r="Z266" i="1" s="1"/>
  <c r="M266" i="1"/>
  <c r="M270" i="1" s="1"/>
  <c r="L266" i="1"/>
  <c r="L270" i="1" s="1"/>
  <c r="L272" i="1" s="1"/>
  <c r="K266" i="1"/>
  <c r="J266" i="1"/>
  <c r="J270" i="1" s="1"/>
  <c r="I266" i="1"/>
  <c r="I270" i="1" s="1"/>
  <c r="H266" i="1"/>
  <c r="H270" i="1" s="1"/>
  <c r="H272" i="1" s="1"/>
  <c r="G266" i="1"/>
  <c r="F266" i="1"/>
  <c r="F270" i="1" s="1"/>
  <c r="E266" i="1"/>
  <c r="E270" i="1" s="1"/>
  <c r="D266" i="1"/>
  <c r="C266" i="1"/>
  <c r="B266" i="1"/>
  <c r="B270" i="1" s="1"/>
  <c r="W261" i="1"/>
  <c r="S261" i="1"/>
  <c r="O261" i="1"/>
  <c r="K261" i="1"/>
  <c r="G261" i="1"/>
  <c r="C261" i="1"/>
  <c r="X259" i="1"/>
  <c r="T259" i="1"/>
  <c r="P259" i="1"/>
  <c r="L259" i="1"/>
  <c r="H259" i="1"/>
  <c r="D259" i="1"/>
  <c r="X258" i="1"/>
  <c r="V258" i="1"/>
  <c r="T258" i="1"/>
  <c r="R258" i="1"/>
  <c r="R260" i="1" s="1"/>
  <c r="P258" i="1"/>
  <c r="N258" i="1"/>
  <c r="L258" i="1"/>
  <c r="J258" i="1"/>
  <c r="J260" i="1" s="1"/>
  <c r="H258" i="1"/>
  <c r="F258" i="1"/>
  <c r="D258" i="1"/>
  <c r="B258" i="1"/>
  <c r="B438" i="1" s="1"/>
  <c r="Y257" i="1"/>
  <c r="W257" i="1"/>
  <c r="U257" i="1"/>
  <c r="S257" i="1"/>
  <c r="Q257" i="1"/>
  <c r="O257" i="1"/>
  <c r="M257" i="1"/>
  <c r="K257" i="1"/>
  <c r="I257" i="1"/>
  <c r="G257" i="1"/>
  <c r="E257" i="1"/>
  <c r="C257" i="1"/>
  <c r="X256" i="1"/>
  <c r="X436" i="1" s="1"/>
  <c r="V256" i="1"/>
  <c r="T256" i="1"/>
  <c r="T436" i="1" s="1"/>
  <c r="R256" i="1"/>
  <c r="P256" i="1"/>
  <c r="P436" i="1" s="1"/>
  <c r="N256" i="1"/>
  <c r="L256" i="1"/>
  <c r="L436" i="1" s="1"/>
  <c r="J256" i="1"/>
  <c r="H256" i="1"/>
  <c r="H436" i="1" s="1"/>
  <c r="F256" i="1"/>
  <c r="D256" i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Y250" i="1" s="1"/>
  <c r="Y252" i="1" s="1"/>
  <c r="X248" i="1"/>
  <c r="W248" i="1"/>
  <c r="V248" i="1"/>
  <c r="U248" i="1"/>
  <c r="U250" i="1" s="1"/>
  <c r="U252" i="1" s="1"/>
  <c r="T248" i="1"/>
  <c r="S248" i="1"/>
  <c r="R248" i="1"/>
  <c r="Q248" i="1"/>
  <c r="Q250" i="1" s="1"/>
  <c r="Q252" i="1" s="1"/>
  <c r="P248" i="1"/>
  <c r="O248" i="1"/>
  <c r="N248" i="1"/>
  <c r="M248" i="1"/>
  <c r="L248" i="1"/>
  <c r="K248" i="1"/>
  <c r="J248" i="1"/>
  <c r="I248" i="1"/>
  <c r="I250" i="1" s="1"/>
  <c r="I252" i="1" s="1"/>
  <c r="H248" i="1"/>
  <c r="G248" i="1"/>
  <c r="F248" i="1"/>
  <c r="E248" i="1"/>
  <c r="E250" i="1" s="1"/>
  <c r="E252" i="1" s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A246" i="1"/>
  <c r="Y246" i="1"/>
  <c r="X246" i="1"/>
  <c r="X250" i="1" s="1"/>
  <c r="W246" i="1"/>
  <c r="W250" i="1" s="1"/>
  <c r="W252" i="1" s="1"/>
  <c r="V246" i="1"/>
  <c r="V250" i="1" s="1"/>
  <c r="U246" i="1"/>
  <c r="T246" i="1"/>
  <c r="T250" i="1" s="1"/>
  <c r="S246" i="1"/>
  <c r="S250" i="1" s="1"/>
  <c r="S252" i="1" s="1"/>
  <c r="R246" i="1"/>
  <c r="R250" i="1" s="1"/>
  <c r="Q246" i="1"/>
  <c r="P246" i="1"/>
  <c r="P250" i="1" s="1"/>
  <c r="O246" i="1"/>
  <c r="O250" i="1" s="1"/>
  <c r="O252" i="1" s="1"/>
  <c r="N246" i="1"/>
  <c r="N250" i="1" s="1"/>
  <c r="M246" i="1"/>
  <c r="Z246" i="1" s="1"/>
  <c r="L246" i="1"/>
  <c r="L250" i="1" s="1"/>
  <c r="K246" i="1"/>
  <c r="K250" i="1" s="1"/>
  <c r="K252" i="1" s="1"/>
  <c r="J246" i="1"/>
  <c r="J250" i="1" s="1"/>
  <c r="I246" i="1"/>
  <c r="H246" i="1"/>
  <c r="H250" i="1" s="1"/>
  <c r="G246" i="1"/>
  <c r="G250" i="1" s="1"/>
  <c r="G252" i="1" s="1"/>
  <c r="F246" i="1"/>
  <c r="F250" i="1" s="1"/>
  <c r="E246" i="1"/>
  <c r="D246" i="1"/>
  <c r="D250" i="1" s="1"/>
  <c r="C246" i="1"/>
  <c r="C250" i="1" s="1"/>
  <c r="C252" i="1" s="1"/>
  <c r="B246" i="1"/>
  <c r="B250" i="1" s="1"/>
  <c r="AA241" i="1"/>
  <c r="Z241" i="1"/>
  <c r="AB241" i="1" s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B240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V240" i="1" s="1"/>
  <c r="V242" i="1" s="1"/>
  <c r="U238" i="1"/>
  <c r="T238" i="1"/>
  <c r="S238" i="1"/>
  <c r="R238" i="1"/>
  <c r="R240" i="1" s="1"/>
  <c r="R242" i="1" s="1"/>
  <c r="Q238" i="1"/>
  <c r="P238" i="1"/>
  <c r="O238" i="1"/>
  <c r="N238" i="1"/>
  <c r="N240" i="1" s="1"/>
  <c r="N242" i="1" s="1"/>
  <c r="M238" i="1"/>
  <c r="L238" i="1"/>
  <c r="K238" i="1"/>
  <c r="J238" i="1"/>
  <c r="J240" i="1" s="1"/>
  <c r="J242" i="1" s="1"/>
  <c r="I238" i="1"/>
  <c r="H238" i="1"/>
  <c r="G238" i="1"/>
  <c r="F238" i="1"/>
  <c r="F240" i="1" s="1"/>
  <c r="F242" i="1" s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X242" i="1" s="1"/>
  <c r="W236" i="1"/>
  <c r="W240" i="1" s="1"/>
  <c r="V236" i="1"/>
  <c r="U236" i="1"/>
  <c r="U240" i="1" s="1"/>
  <c r="T236" i="1"/>
  <c r="T240" i="1" s="1"/>
  <c r="T242" i="1" s="1"/>
  <c r="S236" i="1"/>
  <c r="S240" i="1" s="1"/>
  <c r="R236" i="1"/>
  <c r="Q236" i="1"/>
  <c r="Q240" i="1" s="1"/>
  <c r="P236" i="1"/>
  <c r="P240" i="1" s="1"/>
  <c r="P242" i="1" s="1"/>
  <c r="O236" i="1"/>
  <c r="O240" i="1" s="1"/>
  <c r="N236" i="1"/>
  <c r="Z236" i="1" s="1"/>
  <c r="M236" i="1"/>
  <c r="M240" i="1" s="1"/>
  <c r="L236" i="1"/>
  <c r="L240" i="1" s="1"/>
  <c r="L242" i="1" s="1"/>
  <c r="K236" i="1"/>
  <c r="K240" i="1" s="1"/>
  <c r="J236" i="1"/>
  <c r="I236" i="1"/>
  <c r="I240" i="1" s="1"/>
  <c r="H236" i="1"/>
  <c r="H240" i="1" s="1"/>
  <c r="H242" i="1" s="1"/>
  <c r="G236" i="1"/>
  <c r="G240" i="1" s="1"/>
  <c r="F236" i="1"/>
  <c r="E236" i="1"/>
  <c r="E240" i="1" s="1"/>
  <c r="D236" i="1"/>
  <c r="D240" i="1" s="1"/>
  <c r="D242" i="1" s="1"/>
  <c r="C236" i="1"/>
  <c r="C240" i="1" s="1"/>
  <c r="B236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A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Y232" i="1" s="1"/>
  <c r="X228" i="1"/>
  <c r="W228" i="1"/>
  <c r="V228" i="1"/>
  <c r="U228" i="1"/>
  <c r="U230" i="1" s="1"/>
  <c r="U232" i="1" s="1"/>
  <c r="T228" i="1"/>
  <c r="S228" i="1"/>
  <c r="R228" i="1"/>
  <c r="Q228" i="1"/>
  <c r="Q230" i="1" s="1"/>
  <c r="Q232" i="1" s="1"/>
  <c r="P228" i="1"/>
  <c r="O228" i="1"/>
  <c r="N228" i="1"/>
  <c r="M228" i="1"/>
  <c r="L228" i="1"/>
  <c r="K228" i="1"/>
  <c r="J228" i="1"/>
  <c r="I228" i="1"/>
  <c r="I230" i="1" s="1"/>
  <c r="I232" i="1" s="1"/>
  <c r="H228" i="1"/>
  <c r="G228" i="1"/>
  <c r="F228" i="1"/>
  <c r="E228" i="1"/>
  <c r="E230" i="1" s="1"/>
  <c r="E232" i="1" s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A226" i="1"/>
  <c r="Y226" i="1"/>
  <c r="X226" i="1"/>
  <c r="X230" i="1" s="1"/>
  <c r="W226" i="1"/>
  <c r="W230" i="1" s="1"/>
  <c r="W232" i="1" s="1"/>
  <c r="V226" i="1"/>
  <c r="V230" i="1" s="1"/>
  <c r="U226" i="1"/>
  <c r="T226" i="1"/>
  <c r="T230" i="1" s="1"/>
  <c r="S226" i="1"/>
  <c r="S230" i="1" s="1"/>
  <c r="S232" i="1" s="1"/>
  <c r="R226" i="1"/>
  <c r="R230" i="1" s="1"/>
  <c r="Q226" i="1"/>
  <c r="P226" i="1"/>
  <c r="P230" i="1" s="1"/>
  <c r="O226" i="1"/>
  <c r="O230" i="1" s="1"/>
  <c r="O232" i="1" s="1"/>
  <c r="N226" i="1"/>
  <c r="N230" i="1" s="1"/>
  <c r="M226" i="1"/>
  <c r="Z226" i="1" s="1"/>
  <c r="L226" i="1"/>
  <c r="L230" i="1" s="1"/>
  <c r="K226" i="1"/>
  <c r="K230" i="1" s="1"/>
  <c r="K232" i="1" s="1"/>
  <c r="J226" i="1"/>
  <c r="J230" i="1" s="1"/>
  <c r="I226" i="1"/>
  <c r="H226" i="1"/>
  <c r="H230" i="1" s="1"/>
  <c r="G226" i="1"/>
  <c r="G230" i="1" s="1"/>
  <c r="G232" i="1" s="1"/>
  <c r="F226" i="1"/>
  <c r="F230" i="1" s="1"/>
  <c r="E226" i="1"/>
  <c r="D226" i="1"/>
  <c r="D230" i="1" s="1"/>
  <c r="C226" i="1"/>
  <c r="C230" i="1" s="1"/>
  <c r="C232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X220" i="1"/>
  <c r="X222" i="1" s="1"/>
  <c r="T220" i="1"/>
  <c r="T222" i="1" s="1"/>
  <c r="P220" i="1"/>
  <c r="P222" i="1" s="1"/>
  <c r="L220" i="1"/>
  <c r="L222" i="1" s="1"/>
  <c r="H220" i="1"/>
  <c r="H222" i="1" s="1"/>
  <c r="D220" i="1"/>
  <c r="D222" i="1" s="1"/>
  <c r="AA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V222" i="1" s="1"/>
  <c r="U217" i="1"/>
  <c r="T217" i="1"/>
  <c r="S217" i="1"/>
  <c r="R217" i="1"/>
  <c r="R220" i="1" s="1"/>
  <c r="R222" i="1" s="1"/>
  <c r="Q217" i="1"/>
  <c r="P217" i="1"/>
  <c r="O217" i="1"/>
  <c r="N217" i="1"/>
  <c r="Z217" i="1" s="1"/>
  <c r="AB217" i="1" s="1"/>
  <c r="M217" i="1"/>
  <c r="L217" i="1"/>
  <c r="K217" i="1"/>
  <c r="J217" i="1"/>
  <c r="J220" i="1" s="1"/>
  <c r="J222" i="1" s="1"/>
  <c r="I217" i="1"/>
  <c r="H217" i="1"/>
  <c r="G217" i="1"/>
  <c r="F217" i="1"/>
  <c r="F220" i="1" s="1"/>
  <c r="F222" i="1" s="1"/>
  <c r="E217" i="1"/>
  <c r="D217" i="1"/>
  <c r="C217" i="1"/>
  <c r="B217" i="1"/>
  <c r="B220" i="1" s="1"/>
  <c r="B222" i="1" s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A200" i="1"/>
  <c r="Z200" i="1"/>
  <c r="T199" i="1"/>
  <c r="T201" i="1" s="1"/>
  <c r="L199" i="1"/>
  <c r="L201" i="1" s="1"/>
  <c r="Z198" i="1"/>
  <c r="AA198" i="1" s="1"/>
  <c r="Z197" i="1"/>
  <c r="AA197" i="1" s="1"/>
  <c r="Y196" i="1"/>
  <c r="X196" i="1"/>
  <c r="W196" i="1"/>
  <c r="V196" i="1"/>
  <c r="V199" i="1" s="1"/>
  <c r="V201" i="1" s="1"/>
  <c r="U196" i="1"/>
  <c r="T196" i="1"/>
  <c r="S196" i="1"/>
  <c r="R196" i="1"/>
  <c r="R199" i="1" s="1"/>
  <c r="R201" i="1" s="1"/>
  <c r="Q196" i="1"/>
  <c r="P196" i="1"/>
  <c r="O196" i="1"/>
  <c r="N196" i="1"/>
  <c r="N199" i="1" s="1"/>
  <c r="N201" i="1" s="1"/>
  <c r="M196" i="1"/>
  <c r="L196" i="1"/>
  <c r="K196" i="1"/>
  <c r="J196" i="1"/>
  <c r="J199" i="1" s="1"/>
  <c r="J201" i="1" s="1"/>
  <c r="I196" i="1"/>
  <c r="H196" i="1"/>
  <c r="G196" i="1"/>
  <c r="F196" i="1"/>
  <c r="F199" i="1" s="1"/>
  <c r="F201" i="1" s="1"/>
  <c r="E196" i="1"/>
  <c r="D196" i="1"/>
  <c r="C196" i="1"/>
  <c r="B196" i="1"/>
  <c r="B199" i="1" s="1"/>
  <c r="B201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V191" i="1" s="1"/>
  <c r="U190" i="1"/>
  <c r="T190" i="1"/>
  <c r="T191" i="1" s="1"/>
  <c r="S190" i="1"/>
  <c r="R190" i="1"/>
  <c r="R191" i="1" s="1"/>
  <c r="Q190" i="1"/>
  <c r="P190" i="1"/>
  <c r="O190" i="1"/>
  <c r="N190" i="1"/>
  <c r="Z190" i="1" s="1"/>
  <c r="M190" i="1"/>
  <c r="L190" i="1"/>
  <c r="L191" i="1" s="1"/>
  <c r="K190" i="1"/>
  <c r="J190" i="1"/>
  <c r="J191" i="1" s="1"/>
  <c r="I190" i="1"/>
  <c r="H190" i="1"/>
  <c r="G190" i="1"/>
  <c r="F190" i="1"/>
  <c r="F191" i="1" s="1"/>
  <c r="E190" i="1"/>
  <c r="D190" i="1"/>
  <c r="C190" i="1"/>
  <c r="B190" i="1"/>
  <c r="B191" i="1" s="1"/>
  <c r="AA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Y189" i="1" s="1"/>
  <c r="X187" i="1"/>
  <c r="W187" i="1"/>
  <c r="W189" i="1" s="1"/>
  <c r="V187" i="1"/>
  <c r="U187" i="1"/>
  <c r="U189" i="1" s="1"/>
  <c r="T187" i="1"/>
  <c r="S187" i="1"/>
  <c r="S189" i="1" s="1"/>
  <c r="R187" i="1"/>
  <c r="Q187" i="1"/>
  <c r="Q189" i="1" s="1"/>
  <c r="P187" i="1"/>
  <c r="O187" i="1"/>
  <c r="O189" i="1" s="1"/>
  <c r="N187" i="1"/>
  <c r="M187" i="1"/>
  <c r="Z187" i="1" s="1"/>
  <c r="AA187" i="1" s="1"/>
  <c r="L187" i="1"/>
  <c r="K187" i="1"/>
  <c r="K189" i="1" s="1"/>
  <c r="J187" i="1"/>
  <c r="I187" i="1"/>
  <c r="I189" i="1" s="1"/>
  <c r="H187" i="1"/>
  <c r="G187" i="1"/>
  <c r="G189" i="1" s="1"/>
  <c r="F187" i="1"/>
  <c r="E187" i="1"/>
  <c r="E189" i="1" s="1"/>
  <c r="D187" i="1"/>
  <c r="C187" i="1"/>
  <c r="C189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X191" i="1" s="1"/>
  <c r="W185" i="1"/>
  <c r="V185" i="1"/>
  <c r="V189" i="1" s="1"/>
  <c r="U185" i="1"/>
  <c r="T185" i="1"/>
  <c r="T189" i="1" s="1"/>
  <c r="S185" i="1"/>
  <c r="R185" i="1"/>
  <c r="R189" i="1" s="1"/>
  <c r="Q185" i="1"/>
  <c r="P185" i="1"/>
  <c r="P189" i="1" s="1"/>
  <c r="P191" i="1" s="1"/>
  <c r="O185" i="1"/>
  <c r="N185" i="1"/>
  <c r="N189" i="1" s="1"/>
  <c r="M185" i="1"/>
  <c r="L185" i="1"/>
  <c r="L189" i="1" s="1"/>
  <c r="K185" i="1"/>
  <c r="J185" i="1"/>
  <c r="J189" i="1" s="1"/>
  <c r="I185" i="1"/>
  <c r="H185" i="1"/>
  <c r="H189" i="1" s="1"/>
  <c r="H191" i="1" s="1"/>
  <c r="G185" i="1"/>
  <c r="F185" i="1"/>
  <c r="F189" i="1" s="1"/>
  <c r="E185" i="1"/>
  <c r="D185" i="1"/>
  <c r="C185" i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X179" i="1" s="1"/>
  <c r="W177" i="1"/>
  <c r="V177" i="1"/>
  <c r="V179" i="1" s="1"/>
  <c r="U177" i="1"/>
  <c r="T177" i="1"/>
  <c r="T179" i="1" s="1"/>
  <c r="S177" i="1"/>
  <c r="R177" i="1"/>
  <c r="R179" i="1" s="1"/>
  <c r="Q177" i="1"/>
  <c r="P177" i="1"/>
  <c r="P179" i="1" s="1"/>
  <c r="O177" i="1"/>
  <c r="N177" i="1"/>
  <c r="N179" i="1" s="1"/>
  <c r="M177" i="1"/>
  <c r="L177" i="1"/>
  <c r="L179" i="1" s="1"/>
  <c r="K177" i="1"/>
  <c r="J177" i="1"/>
  <c r="J179" i="1" s="1"/>
  <c r="I177" i="1"/>
  <c r="H177" i="1"/>
  <c r="H179" i="1" s="1"/>
  <c r="G177" i="1"/>
  <c r="F177" i="1"/>
  <c r="F179" i="1" s="1"/>
  <c r="E177" i="1"/>
  <c r="D177" i="1"/>
  <c r="C177" i="1"/>
  <c r="B177" i="1"/>
  <c r="B179" i="1" s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0" i="1"/>
  <c r="X170" i="1"/>
  <c r="X171" i="1" s="1"/>
  <c r="W170" i="1"/>
  <c r="V170" i="1"/>
  <c r="U170" i="1"/>
  <c r="T170" i="1"/>
  <c r="T171" i="1" s="1"/>
  <c r="S170" i="1"/>
  <c r="R170" i="1"/>
  <c r="Q170" i="1"/>
  <c r="P170" i="1"/>
  <c r="P171" i="1" s="1"/>
  <c r="O170" i="1"/>
  <c r="N170" i="1"/>
  <c r="Z170" i="1" s="1"/>
  <c r="M170" i="1"/>
  <c r="L170" i="1"/>
  <c r="L171" i="1" s="1"/>
  <c r="K170" i="1"/>
  <c r="J170" i="1"/>
  <c r="I170" i="1"/>
  <c r="H170" i="1"/>
  <c r="H171" i="1" s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W169" i="1" s="1"/>
  <c r="V166" i="1"/>
  <c r="U166" i="1"/>
  <c r="T166" i="1"/>
  <c r="S166" i="1"/>
  <c r="S169" i="1" s="1"/>
  <c r="R166" i="1"/>
  <c r="Q166" i="1"/>
  <c r="P166" i="1"/>
  <c r="O166" i="1"/>
  <c r="O169" i="1" s="1"/>
  <c r="N166" i="1"/>
  <c r="Z166" i="1" s="1"/>
  <c r="M166" i="1"/>
  <c r="L166" i="1"/>
  <c r="K166" i="1"/>
  <c r="K169" i="1" s="1"/>
  <c r="J166" i="1"/>
  <c r="I166" i="1"/>
  <c r="H166" i="1"/>
  <c r="G166" i="1"/>
  <c r="G169" i="1" s="1"/>
  <c r="F166" i="1"/>
  <c r="E166" i="1"/>
  <c r="D166" i="1"/>
  <c r="C166" i="1"/>
  <c r="C169" i="1" s="1"/>
  <c r="B166" i="1"/>
  <c r="Y165" i="1"/>
  <c r="Y169" i="1" s="1"/>
  <c r="X165" i="1"/>
  <c r="X169" i="1" s="1"/>
  <c r="W165" i="1"/>
  <c r="V165" i="1"/>
  <c r="V169" i="1" s="1"/>
  <c r="V171" i="1" s="1"/>
  <c r="U165" i="1"/>
  <c r="U169" i="1" s="1"/>
  <c r="T165" i="1"/>
  <c r="T169" i="1" s="1"/>
  <c r="S165" i="1"/>
  <c r="R165" i="1"/>
  <c r="R169" i="1" s="1"/>
  <c r="R171" i="1" s="1"/>
  <c r="Q165" i="1"/>
  <c r="Q169" i="1" s="1"/>
  <c r="P165" i="1"/>
  <c r="P169" i="1" s="1"/>
  <c r="O165" i="1"/>
  <c r="N165" i="1"/>
  <c r="N169" i="1" s="1"/>
  <c r="N171" i="1" s="1"/>
  <c r="M165" i="1"/>
  <c r="M169" i="1" s="1"/>
  <c r="L165" i="1"/>
  <c r="L169" i="1" s="1"/>
  <c r="K165" i="1"/>
  <c r="J165" i="1"/>
  <c r="J169" i="1" s="1"/>
  <c r="J171" i="1" s="1"/>
  <c r="I165" i="1"/>
  <c r="I169" i="1" s="1"/>
  <c r="H165" i="1"/>
  <c r="H169" i="1" s="1"/>
  <c r="G165" i="1"/>
  <c r="F165" i="1"/>
  <c r="F169" i="1" s="1"/>
  <c r="F171" i="1" s="1"/>
  <c r="E165" i="1"/>
  <c r="E169" i="1" s="1"/>
  <c r="D165" i="1"/>
  <c r="C165" i="1"/>
  <c r="B165" i="1"/>
  <c r="B169" i="1" s="1"/>
  <c r="B171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F161" i="1" s="1"/>
  <c r="E160" i="1"/>
  <c r="D160" i="1"/>
  <c r="C160" i="1"/>
  <c r="B160" i="1"/>
  <c r="B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X161" i="1" s="1"/>
  <c r="W157" i="1"/>
  <c r="V157" i="1"/>
  <c r="V159" i="1" s="1"/>
  <c r="U157" i="1"/>
  <c r="T157" i="1"/>
  <c r="T159" i="1" s="1"/>
  <c r="S157" i="1"/>
  <c r="R157" i="1"/>
  <c r="R159" i="1" s="1"/>
  <c r="Q157" i="1"/>
  <c r="P157" i="1"/>
  <c r="P159" i="1" s="1"/>
  <c r="P161" i="1" s="1"/>
  <c r="O157" i="1"/>
  <c r="N157" i="1"/>
  <c r="N159" i="1" s="1"/>
  <c r="M157" i="1"/>
  <c r="L157" i="1"/>
  <c r="L159" i="1" s="1"/>
  <c r="K157" i="1"/>
  <c r="J157" i="1"/>
  <c r="J159" i="1" s="1"/>
  <c r="I157" i="1"/>
  <c r="H157" i="1"/>
  <c r="H159" i="1" s="1"/>
  <c r="G157" i="1"/>
  <c r="F157" i="1"/>
  <c r="F159" i="1" s="1"/>
  <c r="E157" i="1"/>
  <c r="D157" i="1"/>
  <c r="D159" i="1" s="1"/>
  <c r="C157" i="1"/>
  <c r="B157" i="1"/>
  <c r="B159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W155" i="1"/>
  <c r="W159" i="1" s="1"/>
  <c r="V155" i="1"/>
  <c r="U155" i="1"/>
  <c r="U159" i="1" s="1"/>
  <c r="T155" i="1"/>
  <c r="S155" i="1"/>
  <c r="S159" i="1" s="1"/>
  <c r="R155" i="1"/>
  <c r="Q155" i="1"/>
  <c r="Q159" i="1" s="1"/>
  <c r="P155" i="1"/>
  <c r="O155" i="1"/>
  <c r="O159" i="1" s="1"/>
  <c r="N155" i="1"/>
  <c r="M155" i="1"/>
  <c r="M159" i="1" s="1"/>
  <c r="L155" i="1"/>
  <c r="K155" i="1"/>
  <c r="K159" i="1" s="1"/>
  <c r="J155" i="1"/>
  <c r="I155" i="1"/>
  <c r="I159" i="1" s="1"/>
  <c r="H155" i="1"/>
  <c r="G155" i="1"/>
  <c r="G159" i="1" s="1"/>
  <c r="F155" i="1"/>
  <c r="E155" i="1"/>
  <c r="E159" i="1" s="1"/>
  <c r="D155" i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Y149" i="1" s="1"/>
  <c r="X147" i="1"/>
  <c r="W147" i="1"/>
  <c r="W149" i="1" s="1"/>
  <c r="V147" i="1"/>
  <c r="U147" i="1"/>
  <c r="U149" i="1" s="1"/>
  <c r="T147" i="1"/>
  <c r="S147" i="1"/>
  <c r="S149" i="1" s="1"/>
  <c r="R147" i="1"/>
  <c r="Q147" i="1"/>
  <c r="Q149" i="1" s="1"/>
  <c r="P147" i="1"/>
  <c r="O147" i="1"/>
  <c r="O149" i="1" s="1"/>
  <c r="N147" i="1"/>
  <c r="M147" i="1"/>
  <c r="Z147" i="1" s="1"/>
  <c r="AA147" i="1" s="1"/>
  <c r="L147" i="1"/>
  <c r="K147" i="1"/>
  <c r="K149" i="1" s="1"/>
  <c r="J147" i="1"/>
  <c r="I147" i="1"/>
  <c r="I149" i="1" s="1"/>
  <c r="H147" i="1"/>
  <c r="G147" i="1"/>
  <c r="G149" i="1" s="1"/>
  <c r="F147" i="1"/>
  <c r="E147" i="1"/>
  <c r="E149" i="1" s="1"/>
  <c r="D147" i="1"/>
  <c r="C147" i="1"/>
  <c r="C149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W145" i="1"/>
  <c r="V145" i="1"/>
  <c r="V149" i="1" s="1"/>
  <c r="U145" i="1"/>
  <c r="T145" i="1"/>
  <c r="T149" i="1" s="1"/>
  <c r="S145" i="1"/>
  <c r="R145" i="1"/>
  <c r="R149" i="1" s="1"/>
  <c r="Q145" i="1"/>
  <c r="P145" i="1"/>
  <c r="P149" i="1" s="1"/>
  <c r="O145" i="1"/>
  <c r="N145" i="1"/>
  <c r="N149" i="1" s="1"/>
  <c r="M145" i="1"/>
  <c r="L145" i="1"/>
  <c r="L149" i="1" s="1"/>
  <c r="K145" i="1"/>
  <c r="J145" i="1"/>
  <c r="J149" i="1" s="1"/>
  <c r="I145" i="1"/>
  <c r="H145" i="1"/>
  <c r="H149" i="1" s="1"/>
  <c r="G145" i="1"/>
  <c r="F145" i="1"/>
  <c r="F149" i="1" s="1"/>
  <c r="E145" i="1"/>
  <c r="D145" i="1"/>
  <c r="C145" i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V139" i="1" s="1"/>
  <c r="U137" i="1"/>
  <c r="T137" i="1"/>
  <c r="S137" i="1"/>
  <c r="R137" i="1"/>
  <c r="R139" i="1" s="1"/>
  <c r="Q137" i="1"/>
  <c r="P137" i="1"/>
  <c r="O137" i="1"/>
  <c r="N137" i="1"/>
  <c r="N139" i="1" s="1"/>
  <c r="M137" i="1"/>
  <c r="L137" i="1"/>
  <c r="K137" i="1"/>
  <c r="J137" i="1"/>
  <c r="J139" i="1" s="1"/>
  <c r="I137" i="1"/>
  <c r="H137" i="1"/>
  <c r="G137" i="1"/>
  <c r="F137" i="1"/>
  <c r="F139" i="1" s="1"/>
  <c r="E137" i="1"/>
  <c r="D137" i="1"/>
  <c r="C137" i="1"/>
  <c r="B137" i="1"/>
  <c r="B139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U135" i="1"/>
  <c r="U139" i="1" s="1"/>
  <c r="T135" i="1"/>
  <c r="T139" i="1" s="1"/>
  <c r="S135" i="1"/>
  <c r="S139" i="1" s="1"/>
  <c r="R135" i="1"/>
  <c r="Q135" i="1"/>
  <c r="Q139" i="1" s="1"/>
  <c r="P135" i="1"/>
  <c r="P139" i="1" s="1"/>
  <c r="O135" i="1"/>
  <c r="O139" i="1" s="1"/>
  <c r="N135" i="1"/>
  <c r="M135" i="1"/>
  <c r="M139" i="1" s="1"/>
  <c r="L135" i="1"/>
  <c r="L139" i="1" s="1"/>
  <c r="K135" i="1"/>
  <c r="K139" i="1" s="1"/>
  <c r="J135" i="1"/>
  <c r="I135" i="1"/>
  <c r="I139" i="1" s="1"/>
  <c r="H135" i="1"/>
  <c r="H139" i="1" s="1"/>
  <c r="G135" i="1"/>
  <c r="G139" i="1" s="1"/>
  <c r="F135" i="1"/>
  <c r="E135" i="1"/>
  <c r="E139" i="1" s="1"/>
  <c r="D135" i="1"/>
  <c r="D139" i="1" s="1"/>
  <c r="C135" i="1"/>
  <c r="C139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X129" i="1" s="1"/>
  <c r="W127" i="1"/>
  <c r="V127" i="1"/>
  <c r="V129" i="1" s="1"/>
  <c r="U127" i="1"/>
  <c r="T127" i="1"/>
  <c r="T129" i="1" s="1"/>
  <c r="S127" i="1"/>
  <c r="R127" i="1"/>
  <c r="R129" i="1" s="1"/>
  <c r="Q127" i="1"/>
  <c r="P127" i="1"/>
  <c r="P129" i="1" s="1"/>
  <c r="O127" i="1"/>
  <c r="N127" i="1"/>
  <c r="N129" i="1" s="1"/>
  <c r="M127" i="1"/>
  <c r="L127" i="1"/>
  <c r="L129" i="1" s="1"/>
  <c r="K127" i="1"/>
  <c r="J127" i="1"/>
  <c r="J129" i="1" s="1"/>
  <c r="I127" i="1"/>
  <c r="H127" i="1"/>
  <c r="H129" i="1" s="1"/>
  <c r="G127" i="1"/>
  <c r="F127" i="1"/>
  <c r="F129" i="1" s="1"/>
  <c r="E127" i="1"/>
  <c r="D127" i="1"/>
  <c r="D129" i="1" s="1"/>
  <c r="C127" i="1"/>
  <c r="B127" i="1"/>
  <c r="B129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W125" i="1"/>
  <c r="W129" i="1" s="1"/>
  <c r="W131" i="1" s="1"/>
  <c r="V125" i="1"/>
  <c r="U125" i="1"/>
  <c r="U129" i="1" s="1"/>
  <c r="T125" i="1"/>
  <c r="S125" i="1"/>
  <c r="S129" i="1" s="1"/>
  <c r="S131" i="1" s="1"/>
  <c r="R125" i="1"/>
  <c r="Q125" i="1"/>
  <c r="Q129" i="1" s="1"/>
  <c r="P125" i="1"/>
  <c r="O125" i="1"/>
  <c r="O129" i="1" s="1"/>
  <c r="O131" i="1" s="1"/>
  <c r="N125" i="1"/>
  <c r="M125" i="1"/>
  <c r="M129" i="1" s="1"/>
  <c r="L125" i="1"/>
  <c r="K125" i="1"/>
  <c r="K129" i="1" s="1"/>
  <c r="K131" i="1" s="1"/>
  <c r="J125" i="1"/>
  <c r="I125" i="1"/>
  <c r="I129" i="1" s="1"/>
  <c r="H125" i="1"/>
  <c r="G125" i="1"/>
  <c r="G129" i="1" s="1"/>
  <c r="G131" i="1" s="1"/>
  <c r="F125" i="1"/>
  <c r="E125" i="1"/>
  <c r="E129" i="1" s="1"/>
  <c r="D125" i="1"/>
  <c r="C125" i="1"/>
  <c r="C129" i="1" s="1"/>
  <c r="C131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Y119" i="1" s="1"/>
  <c r="X117" i="1"/>
  <c r="W117" i="1"/>
  <c r="W119" i="1" s="1"/>
  <c r="V117" i="1"/>
  <c r="U117" i="1"/>
  <c r="U119" i="1" s="1"/>
  <c r="T117" i="1"/>
  <c r="S117" i="1"/>
  <c r="S119" i="1" s="1"/>
  <c r="R117" i="1"/>
  <c r="Q117" i="1"/>
  <c r="Q119" i="1" s="1"/>
  <c r="P117" i="1"/>
  <c r="O117" i="1"/>
  <c r="O119" i="1" s="1"/>
  <c r="N117" i="1"/>
  <c r="M117" i="1"/>
  <c r="Z117" i="1" s="1"/>
  <c r="AA117" i="1" s="1"/>
  <c r="L117" i="1"/>
  <c r="K117" i="1"/>
  <c r="K119" i="1" s="1"/>
  <c r="J117" i="1"/>
  <c r="I117" i="1"/>
  <c r="I119" i="1" s="1"/>
  <c r="H117" i="1"/>
  <c r="G117" i="1"/>
  <c r="G119" i="1" s="1"/>
  <c r="F117" i="1"/>
  <c r="E117" i="1"/>
  <c r="E119" i="1" s="1"/>
  <c r="D117" i="1"/>
  <c r="C117" i="1"/>
  <c r="C119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X119" i="1" s="1"/>
  <c r="W115" i="1"/>
  <c r="V115" i="1"/>
  <c r="V119" i="1" s="1"/>
  <c r="U115" i="1"/>
  <c r="T115" i="1"/>
  <c r="T119" i="1" s="1"/>
  <c r="S115" i="1"/>
  <c r="R115" i="1"/>
  <c r="R119" i="1" s="1"/>
  <c r="Q115" i="1"/>
  <c r="P115" i="1"/>
  <c r="P119" i="1" s="1"/>
  <c r="O115" i="1"/>
  <c r="N115" i="1"/>
  <c r="N119" i="1" s="1"/>
  <c r="M115" i="1"/>
  <c r="L115" i="1"/>
  <c r="L119" i="1" s="1"/>
  <c r="K115" i="1"/>
  <c r="J115" i="1"/>
  <c r="J119" i="1" s="1"/>
  <c r="I115" i="1"/>
  <c r="H115" i="1"/>
  <c r="H119" i="1" s="1"/>
  <c r="G115" i="1"/>
  <c r="F115" i="1"/>
  <c r="F119" i="1" s="1"/>
  <c r="E115" i="1"/>
  <c r="D115" i="1"/>
  <c r="C115" i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X109" i="1" s="1"/>
  <c r="W107" i="1"/>
  <c r="V107" i="1"/>
  <c r="V109" i="1" s="1"/>
  <c r="U107" i="1"/>
  <c r="T107" i="1"/>
  <c r="T109" i="1" s="1"/>
  <c r="S107" i="1"/>
  <c r="R107" i="1"/>
  <c r="R109" i="1" s="1"/>
  <c r="Q107" i="1"/>
  <c r="P107" i="1"/>
  <c r="P109" i="1" s="1"/>
  <c r="O107" i="1"/>
  <c r="N107" i="1"/>
  <c r="N109" i="1" s="1"/>
  <c r="M107" i="1"/>
  <c r="L107" i="1"/>
  <c r="L109" i="1" s="1"/>
  <c r="K107" i="1"/>
  <c r="J107" i="1"/>
  <c r="J109" i="1" s="1"/>
  <c r="I107" i="1"/>
  <c r="H107" i="1"/>
  <c r="H109" i="1" s="1"/>
  <c r="G107" i="1"/>
  <c r="F107" i="1"/>
  <c r="F109" i="1" s="1"/>
  <c r="E107" i="1"/>
  <c r="D107" i="1"/>
  <c r="D109" i="1" s="1"/>
  <c r="C107" i="1"/>
  <c r="B107" i="1"/>
  <c r="B109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V105" i="1"/>
  <c r="U105" i="1"/>
  <c r="U109" i="1" s="1"/>
  <c r="T105" i="1"/>
  <c r="S105" i="1"/>
  <c r="S109" i="1" s="1"/>
  <c r="R105" i="1"/>
  <c r="Q105" i="1"/>
  <c r="Q109" i="1" s="1"/>
  <c r="P105" i="1"/>
  <c r="O105" i="1"/>
  <c r="O109" i="1" s="1"/>
  <c r="N105" i="1"/>
  <c r="M105" i="1"/>
  <c r="M109" i="1" s="1"/>
  <c r="L105" i="1"/>
  <c r="K105" i="1"/>
  <c r="K109" i="1" s="1"/>
  <c r="J105" i="1"/>
  <c r="I105" i="1"/>
  <c r="I109" i="1" s="1"/>
  <c r="H105" i="1"/>
  <c r="G105" i="1"/>
  <c r="G109" i="1" s="1"/>
  <c r="F105" i="1"/>
  <c r="E105" i="1"/>
  <c r="E109" i="1" s="1"/>
  <c r="D105" i="1"/>
  <c r="C105" i="1"/>
  <c r="C109" i="1" s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Z100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X97" i="1"/>
  <c r="W97" i="1"/>
  <c r="W99" i="1" s="1"/>
  <c r="V97" i="1"/>
  <c r="U97" i="1"/>
  <c r="U99" i="1" s="1"/>
  <c r="T97" i="1"/>
  <c r="S97" i="1"/>
  <c r="S99" i="1" s="1"/>
  <c r="R97" i="1"/>
  <c r="Q97" i="1"/>
  <c r="Q99" i="1" s="1"/>
  <c r="P97" i="1"/>
  <c r="O97" i="1"/>
  <c r="O99" i="1" s="1"/>
  <c r="N97" i="1"/>
  <c r="M97" i="1"/>
  <c r="M99" i="1" s="1"/>
  <c r="L97" i="1"/>
  <c r="K97" i="1"/>
  <c r="K99" i="1" s="1"/>
  <c r="J97" i="1"/>
  <c r="I97" i="1"/>
  <c r="I99" i="1" s="1"/>
  <c r="H97" i="1"/>
  <c r="G97" i="1"/>
  <c r="G99" i="1" s="1"/>
  <c r="F97" i="1"/>
  <c r="E97" i="1"/>
  <c r="E99" i="1" s="1"/>
  <c r="D97" i="1"/>
  <c r="C97" i="1"/>
  <c r="C99" i="1" s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X99" i="1" s="1"/>
  <c r="W95" i="1"/>
  <c r="V95" i="1"/>
  <c r="V99" i="1" s="1"/>
  <c r="U95" i="1"/>
  <c r="T95" i="1"/>
  <c r="T99" i="1" s="1"/>
  <c r="S95" i="1"/>
  <c r="R95" i="1"/>
  <c r="R99" i="1" s="1"/>
  <c r="Q95" i="1"/>
  <c r="P95" i="1"/>
  <c r="P99" i="1" s="1"/>
  <c r="O95" i="1"/>
  <c r="N95" i="1"/>
  <c r="Z95" i="1" s="1"/>
  <c r="M95" i="1"/>
  <c r="L95" i="1"/>
  <c r="L99" i="1" s="1"/>
  <c r="K95" i="1"/>
  <c r="J95" i="1"/>
  <c r="J99" i="1" s="1"/>
  <c r="I95" i="1"/>
  <c r="H95" i="1"/>
  <c r="H99" i="1" s="1"/>
  <c r="G95" i="1"/>
  <c r="F95" i="1"/>
  <c r="F99" i="1" s="1"/>
  <c r="E95" i="1"/>
  <c r="D95" i="1"/>
  <c r="D99" i="1" s="1"/>
  <c r="C95" i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X89" i="1" s="1"/>
  <c r="W87" i="1"/>
  <c r="V87" i="1"/>
  <c r="V89" i="1" s="1"/>
  <c r="U87" i="1"/>
  <c r="T87" i="1"/>
  <c r="T89" i="1" s="1"/>
  <c r="S87" i="1"/>
  <c r="R87" i="1"/>
  <c r="R89" i="1" s="1"/>
  <c r="Q87" i="1"/>
  <c r="P87" i="1"/>
  <c r="P89" i="1" s="1"/>
  <c r="O87" i="1"/>
  <c r="N87" i="1"/>
  <c r="N89" i="1" s="1"/>
  <c r="M87" i="1"/>
  <c r="L87" i="1"/>
  <c r="L89" i="1" s="1"/>
  <c r="K87" i="1"/>
  <c r="J87" i="1"/>
  <c r="J89" i="1" s="1"/>
  <c r="I87" i="1"/>
  <c r="H87" i="1"/>
  <c r="H89" i="1" s="1"/>
  <c r="G87" i="1"/>
  <c r="F87" i="1"/>
  <c r="F89" i="1" s="1"/>
  <c r="E87" i="1"/>
  <c r="D87" i="1"/>
  <c r="D89" i="1" s="1"/>
  <c r="C87" i="1"/>
  <c r="B87" i="1"/>
  <c r="B89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W85" i="1"/>
  <c r="W89" i="1" s="1"/>
  <c r="V85" i="1"/>
  <c r="U85" i="1"/>
  <c r="U89" i="1" s="1"/>
  <c r="T85" i="1"/>
  <c r="S85" i="1"/>
  <c r="S89" i="1" s="1"/>
  <c r="R85" i="1"/>
  <c r="Q85" i="1"/>
  <c r="Q89" i="1" s="1"/>
  <c r="P85" i="1"/>
  <c r="O85" i="1"/>
  <c r="O89" i="1" s="1"/>
  <c r="N85" i="1"/>
  <c r="M85" i="1"/>
  <c r="M89" i="1" s="1"/>
  <c r="L85" i="1"/>
  <c r="K85" i="1"/>
  <c r="K89" i="1" s="1"/>
  <c r="J85" i="1"/>
  <c r="I85" i="1"/>
  <c r="I89" i="1" s="1"/>
  <c r="H85" i="1"/>
  <c r="G85" i="1"/>
  <c r="G89" i="1" s="1"/>
  <c r="F85" i="1"/>
  <c r="E85" i="1"/>
  <c r="E89" i="1" s="1"/>
  <c r="D85" i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W79" i="1" s="1"/>
  <c r="V77" i="1"/>
  <c r="U77" i="1"/>
  <c r="U79" i="1" s="1"/>
  <c r="T77" i="1"/>
  <c r="S77" i="1"/>
  <c r="S79" i="1" s="1"/>
  <c r="R77" i="1"/>
  <c r="Q77" i="1"/>
  <c r="Q79" i="1" s="1"/>
  <c r="P77" i="1"/>
  <c r="O77" i="1"/>
  <c r="O79" i="1" s="1"/>
  <c r="N77" i="1"/>
  <c r="M77" i="1"/>
  <c r="Z77" i="1" s="1"/>
  <c r="AA77" i="1" s="1"/>
  <c r="L77" i="1"/>
  <c r="K77" i="1"/>
  <c r="K79" i="1" s="1"/>
  <c r="J77" i="1"/>
  <c r="I77" i="1"/>
  <c r="I79" i="1" s="1"/>
  <c r="H77" i="1"/>
  <c r="G77" i="1"/>
  <c r="G79" i="1" s="1"/>
  <c r="F77" i="1"/>
  <c r="E77" i="1"/>
  <c r="E79" i="1" s="1"/>
  <c r="D77" i="1"/>
  <c r="C77" i="1"/>
  <c r="C79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X79" i="1" s="1"/>
  <c r="W75" i="1"/>
  <c r="V75" i="1"/>
  <c r="V79" i="1" s="1"/>
  <c r="U75" i="1"/>
  <c r="T75" i="1"/>
  <c r="T79" i="1" s="1"/>
  <c r="S75" i="1"/>
  <c r="R75" i="1"/>
  <c r="R79" i="1" s="1"/>
  <c r="Q75" i="1"/>
  <c r="P75" i="1"/>
  <c r="P79" i="1" s="1"/>
  <c r="O75" i="1"/>
  <c r="N75" i="1"/>
  <c r="N79" i="1" s="1"/>
  <c r="M75" i="1"/>
  <c r="L75" i="1"/>
  <c r="L79" i="1" s="1"/>
  <c r="K75" i="1"/>
  <c r="J75" i="1"/>
  <c r="J79" i="1" s="1"/>
  <c r="I75" i="1"/>
  <c r="H75" i="1"/>
  <c r="H79" i="1" s="1"/>
  <c r="G75" i="1"/>
  <c r="F75" i="1"/>
  <c r="F79" i="1" s="1"/>
  <c r="E75" i="1"/>
  <c r="D75" i="1"/>
  <c r="C75" i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W67" i="1"/>
  <c r="V67" i="1"/>
  <c r="V69" i="1" s="1"/>
  <c r="U67" i="1"/>
  <c r="T67" i="1"/>
  <c r="T69" i="1" s="1"/>
  <c r="S67" i="1"/>
  <c r="R67" i="1"/>
  <c r="R69" i="1" s="1"/>
  <c r="Q67" i="1"/>
  <c r="P67" i="1"/>
  <c r="P69" i="1" s="1"/>
  <c r="O67" i="1"/>
  <c r="N67" i="1"/>
  <c r="N69" i="1" s="1"/>
  <c r="M67" i="1"/>
  <c r="L67" i="1"/>
  <c r="L69" i="1" s="1"/>
  <c r="K67" i="1"/>
  <c r="J67" i="1"/>
  <c r="J69" i="1" s="1"/>
  <c r="I67" i="1"/>
  <c r="H67" i="1"/>
  <c r="H69" i="1" s="1"/>
  <c r="G67" i="1"/>
  <c r="F67" i="1"/>
  <c r="F69" i="1" s="1"/>
  <c r="E67" i="1"/>
  <c r="D67" i="1"/>
  <c r="D69" i="1" s="1"/>
  <c r="C67" i="1"/>
  <c r="B67" i="1"/>
  <c r="B69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V65" i="1"/>
  <c r="U65" i="1"/>
  <c r="U69" i="1" s="1"/>
  <c r="T65" i="1"/>
  <c r="S65" i="1"/>
  <c r="S69" i="1" s="1"/>
  <c r="R65" i="1"/>
  <c r="Q65" i="1"/>
  <c r="Q69" i="1" s="1"/>
  <c r="P65" i="1"/>
  <c r="O65" i="1"/>
  <c r="O69" i="1" s="1"/>
  <c r="N65" i="1"/>
  <c r="M65" i="1"/>
  <c r="M69" i="1" s="1"/>
  <c r="L65" i="1"/>
  <c r="K65" i="1"/>
  <c r="K69" i="1" s="1"/>
  <c r="J65" i="1"/>
  <c r="I65" i="1"/>
  <c r="I69" i="1" s="1"/>
  <c r="H65" i="1"/>
  <c r="G65" i="1"/>
  <c r="G69" i="1" s="1"/>
  <c r="F65" i="1"/>
  <c r="E65" i="1"/>
  <c r="E69" i="1" s="1"/>
  <c r="D65" i="1"/>
  <c r="C65" i="1"/>
  <c r="C69" i="1" s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X57" i="1"/>
  <c r="W57" i="1"/>
  <c r="W59" i="1" s="1"/>
  <c r="V57" i="1"/>
  <c r="U57" i="1"/>
  <c r="U59" i="1" s="1"/>
  <c r="T57" i="1"/>
  <c r="S57" i="1"/>
  <c r="S59" i="1" s="1"/>
  <c r="R57" i="1"/>
  <c r="Q57" i="1"/>
  <c r="Q59" i="1" s="1"/>
  <c r="P57" i="1"/>
  <c r="O57" i="1"/>
  <c r="O59" i="1" s="1"/>
  <c r="N57" i="1"/>
  <c r="M57" i="1"/>
  <c r="M59" i="1" s="1"/>
  <c r="L57" i="1"/>
  <c r="K57" i="1"/>
  <c r="K59" i="1" s="1"/>
  <c r="J57" i="1"/>
  <c r="I57" i="1"/>
  <c r="I59" i="1" s="1"/>
  <c r="H57" i="1"/>
  <c r="G57" i="1"/>
  <c r="G59" i="1" s="1"/>
  <c r="F57" i="1"/>
  <c r="E57" i="1"/>
  <c r="E59" i="1" s="1"/>
  <c r="D57" i="1"/>
  <c r="C57" i="1"/>
  <c r="C59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X59" i="1" s="1"/>
  <c r="W55" i="1"/>
  <c r="V55" i="1"/>
  <c r="V59" i="1" s="1"/>
  <c r="U55" i="1"/>
  <c r="T55" i="1"/>
  <c r="T59" i="1" s="1"/>
  <c r="S55" i="1"/>
  <c r="R55" i="1"/>
  <c r="R59" i="1" s="1"/>
  <c r="Q55" i="1"/>
  <c r="P55" i="1"/>
  <c r="P59" i="1" s="1"/>
  <c r="O55" i="1"/>
  <c r="N55" i="1"/>
  <c r="Z55" i="1" s="1"/>
  <c r="M55" i="1"/>
  <c r="L55" i="1"/>
  <c r="L59" i="1" s="1"/>
  <c r="K55" i="1"/>
  <c r="J55" i="1"/>
  <c r="J59" i="1" s="1"/>
  <c r="I55" i="1"/>
  <c r="H55" i="1"/>
  <c r="H59" i="1" s="1"/>
  <c r="G55" i="1"/>
  <c r="F55" i="1"/>
  <c r="F59" i="1" s="1"/>
  <c r="E55" i="1"/>
  <c r="D55" i="1"/>
  <c r="D59" i="1" s="1"/>
  <c r="C55" i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X49" i="1" s="1"/>
  <c r="W47" i="1"/>
  <c r="V47" i="1"/>
  <c r="V49" i="1" s="1"/>
  <c r="U47" i="1"/>
  <c r="T47" i="1"/>
  <c r="T49" i="1" s="1"/>
  <c r="S47" i="1"/>
  <c r="R47" i="1"/>
  <c r="R49" i="1" s="1"/>
  <c r="Q47" i="1"/>
  <c r="P47" i="1"/>
  <c r="P49" i="1" s="1"/>
  <c r="O47" i="1"/>
  <c r="N47" i="1"/>
  <c r="N49" i="1" s="1"/>
  <c r="M47" i="1"/>
  <c r="L47" i="1"/>
  <c r="L49" i="1" s="1"/>
  <c r="K47" i="1"/>
  <c r="J47" i="1"/>
  <c r="J49" i="1" s="1"/>
  <c r="I47" i="1"/>
  <c r="H47" i="1"/>
  <c r="H49" i="1" s="1"/>
  <c r="G47" i="1"/>
  <c r="F47" i="1"/>
  <c r="F49" i="1" s="1"/>
  <c r="E47" i="1"/>
  <c r="D47" i="1"/>
  <c r="D49" i="1" s="1"/>
  <c r="C47" i="1"/>
  <c r="B47" i="1"/>
  <c r="B49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W45" i="1"/>
  <c r="W49" i="1" s="1"/>
  <c r="V45" i="1"/>
  <c r="U45" i="1"/>
  <c r="U49" i="1" s="1"/>
  <c r="T45" i="1"/>
  <c r="S45" i="1"/>
  <c r="S49" i="1" s="1"/>
  <c r="R45" i="1"/>
  <c r="Q45" i="1"/>
  <c r="Q49" i="1" s="1"/>
  <c r="P45" i="1"/>
  <c r="O45" i="1"/>
  <c r="O49" i="1" s="1"/>
  <c r="N45" i="1"/>
  <c r="M45" i="1"/>
  <c r="M49" i="1" s="1"/>
  <c r="L45" i="1"/>
  <c r="K45" i="1"/>
  <c r="K49" i="1" s="1"/>
  <c r="J45" i="1"/>
  <c r="I45" i="1"/>
  <c r="I49" i="1" s="1"/>
  <c r="H45" i="1"/>
  <c r="G45" i="1"/>
  <c r="G49" i="1" s="1"/>
  <c r="F45" i="1"/>
  <c r="E45" i="1"/>
  <c r="E49" i="1" s="1"/>
  <c r="D45" i="1"/>
  <c r="C45" i="1"/>
  <c r="C49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AA38" i="1" s="1"/>
  <c r="C38" i="1"/>
  <c r="B38" i="1"/>
  <c r="Y37" i="1"/>
  <c r="X37" i="1"/>
  <c r="X39" i="1" s="1"/>
  <c r="W37" i="1"/>
  <c r="V37" i="1"/>
  <c r="V39" i="1" s="1"/>
  <c r="U37" i="1"/>
  <c r="T37" i="1"/>
  <c r="T39" i="1" s="1"/>
  <c r="S37" i="1"/>
  <c r="R37" i="1"/>
  <c r="R39" i="1" s="1"/>
  <c r="Q37" i="1"/>
  <c r="P37" i="1"/>
  <c r="P39" i="1" s="1"/>
  <c r="O37" i="1"/>
  <c r="N37" i="1"/>
  <c r="N39" i="1" s="1"/>
  <c r="M37" i="1"/>
  <c r="L37" i="1"/>
  <c r="L39" i="1" s="1"/>
  <c r="K37" i="1"/>
  <c r="J37" i="1"/>
  <c r="J39" i="1" s="1"/>
  <c r="I37" i="1"/>
  <c r="H37" i="1"/>
  <c r="H39" i="1" s="1"/>
  <c r="G37" i="1"/>
  <c r="F37" i="1"/>
  <c r="F39" i="1" s="1"/>
  <c r="E37" i="1"/>
  <c r="D37" i="1"/>
  <c r="D39" i="1" s="1"/>
  <c r="C37" i="1"/>
  <c r="B37" i="1"/>
  <c r="B39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W35" i="1"/>
  <c r="W39" i="1" s="1"/>
  <c r="V35" i="1"/>
  <c r="U35" i="1"/>
  <c r="U39" i="1" s="1"/>
  <c r="T35" i="1"/>
  <c r="S35" i="1"/>
  <c r="S39" i="1" s="1"/>
  <c r="R35" i="1"/>
  <c r="Q35" i="1"/>
  <c r="Q39" i="1" s="1"/>
  <c r="P35" i="1"/>
  <c r="O35" i="1"/>
  <c r="O39" i="1" s="1"/>
  <c r="N35" i="1"/>
  <c r="M35" i="1"/>
  <c r="M39" i="1" s="1"/>
  <c r="L35" i="1"/>
  <c r="K35" i="1"/>
  <c r="K39" i="1" s="1"/>
  <c r="J35" i="1"/>
  <c r="I35" i="1"/>
  <c r="I39" i="1" s="1"/>
  <c r="H35" i="1"/>
  <c r="G35" i="1"/>
  <c r="G39" i="1" s="1"/>
  <c r="F35" i="1"/>
  <c r="E35" i="1"/>
  <c r="E39" i="1" s="1"/>
  <c r="D35" i="1"/>
  <c r="C35" i="1"/>
  <c r="C39" i="1" s="1"/>
  <c r="B35" i="1"/>
  <c r="Y30" i="1"/>
  <c r="Y20" i="1" s="1"/>
  <c r="X30" i="1"/>
  <c r="W30" i="1"/>
  <c r="V30" i="1"/>
  <c r="U30" i="1"/>
  <c r="U20" i="1" s="1"/>
  <c r="T30" i="1"/>
  <c r="S30" i="1"/>
  <c r="R30" i="1"/>
  <c r="Q30" i="1"/>
  <c r="Q20" i="1" s="1"/>
  <c r="P30" i="1"/>
  <c r="O30" i="1"/>
  <c r="N30" i="1"/>
  <c r="M30" i="1"/>
  <c r="Z30" i="1" s="1"/>
  <c r="L30" i="1"/>
  <c r="K30" i="1"/>
  <c r="J30" i="1"/>
  <c r="I30" i="1"/>
  <c r="I20" i="1" s="1"/>
  <c r="H30" i="1"/>
  <c r="G30" i="1"/>
  <c r="F30" i="1"/>
  <c r="E30" i="1"/>
  <c r="E20" i="1" s="1"/>
  <c r="D30" i="1"/>
  <c r="C30" i="1"/>
  <c r="B30" i="1"/>
  <c r="Y28" i="1"/>
  <c r="X28" i="1"/>
  <c r="W28" i="1"/>
  <c r="V28" i="1"/>
  <c r="V18" i="1" s="1"/>
  <c r="V208" i="1" s="1"/>
  <c r="U28" i="1"/>
  <c r="T28" i="1"/>
  <c r="S28" i="1"/>
  <c r="R28" i="1"/>
  <c r="R18" i="1" s="1"/>
  <c r="R208" i="1" s="1"/>
  <c r="Q28" i="1"/>
  <c r="P28" i="1"/>
  <c r="O28" i="1"/>
  <c r="N28" i="1"/>
  <c r="N18" i="1" s="1"/>
  <c r="N208" i="1" s="1"/>
  <c r="M28" i="1"/>
  <c r="L28" i="1"/>
  <c r="K28" i="1"/>
  <c r="J28" i="1"/>
  <c r="J18" i="1" s="1"/>
  <c r="J208" i="1" s="1"/>
  <c r="I28" i="1"/>
  <c r="H28" i="1"/>
  <c r="G28" i="1"/>
  <c r="F28" i="1"/>
  <c r="F18" i="1" s="1"/>
  <c r="F208" i="1" s="1"/>
  <c r="E28" i="1"/>
  <c r="D28" i="1"/>
  <c r="C28" i="1"/>
  <c r="B28" i="1"/>
  <c r="B18" i="1" s="1"/>
  <c r="B208" i="1" s="1"/>
  <c r="Y27" i="1"/>
  <c r="X27" i="1"/>
  <c r="X17" i="1" s="1"/>
  <c r="X207" i="1" s="1"/>
  <c r="W27" i="1"/>
  <c r="V27" i="1"/>
  <c r="U27" i="1"/>
  <c r="T27" i="1"/>
  <c r="T17" i="1" s="1"/>
  <c r="T207" i="1" s="1"/>
  <c r="S27" i="1"/>
  <c r="R27" i="1"/>
  <c r="Q27" i="1"/>
  <c r="P27" i="1"/>
  <c r="P17" i="1" s="1"/>
  <c r="P207" i="1" s="1"/>
  <c r="O27" i="1"/>
  <c r="N27" i="1"/>
  <c r="Z27" i="1" s="1"/>
  <c r="M27" i="1"/>
  <c r="L27" i="1"/>
  <c r="L17" i="1" s="1"/>
  <c r="L207" i="1" s="1"/>
  <c r="K27" i="1"/>
  <c r="J27" i="1"/>
  <c r="I27" i="1"/>
  <c r="H27" i="1"/>
  <c r="H17" i="1" s="1"/>
  <c r="H207" i="1" s="1"/>
  <c r="G27" i="1"/>
  <c r="F27" i="1"/>
  <c r="E27" i="1"/>
  <c r="D27" i="1"/>
  <c r="D17" i="1" s="1"/>
  <c r="C27" i="1"/>
  <c r="B27" i="1"/>
  <c r="Y26" i="1"/>
  <c r="X26" i="1"/>
  <c r="W26" i="1"/>
  <c r="W16" i="1" s="1"/>
  <c r="W206" i="1" s="1"/>
  <c r="V26" i="1"/>
  <c r="U26" i="1"/>
  <c r="T26" i="1"/>
  <c r="S26" i="1"/>
  <c r="S16" i="1" s="1"/>
  <c r="S206" i="1" s="1"/>
  <c r="R26" i="1"/>
  <c r="Q26" i="1"/>
  <c r="P26" i="1"/>
  <c r="O26" i="1"/>
  <c r="O16" i="1" s="1"/>
  <c r="O206" i="1" s="1"/>
  <c r="N26" i="1"/>
  <c r="M26" i="1"/>
  <c r="Z26" i="1" s="1"/>
  <c r="L26" i="1"/>
  <c r="K26" i="1"/>
  <c r="K16" i="1" s="1"/>
  <c r="K206" i="1" s="1"/>
  <c r="J26" i="1"/>
  <c r="I26" i="1"/>
  <c r="H26" i="1"/>
  <c r="G26" i="1"/>
  <c r="G16" i="1" s="1"/>
  <c r="G206" i="1" s="1"/>
  <c r="F26" i="1"/>
  <c r="E26" i="1"/>
  <c r="D26" i="1"/>
  <c r="C26" i="1"/>
  <c r="C16" i="1" s="1"/>
  <c r="C206" i="1" s="1"/>
  <c r="B26" i="1"/>
  <c r="Y25" i="1"/>
  <c r="Y29" i="1" s="1"/>
  <c r="X25" i="1"/>
  <c r="X29" i="1" s="1"/>
  <c r="X31" i="1" s="1"/>
  <c r="W25" i="1"/>
  <c r="W29" i="1" s="1"/>
  <c r="V25" i="1"/>
  <c r="V29" i="1" s="1"/>
  <c r="V31" i="1" s="1"/>
  <c r="U25" i="1"/>
  <c r="U29" i="1" s="1"/>
  <c r="T25" i="1"/>
  <c r="T29" i="1" s="1"/>
  <c r="T31" i="1" s="1"/>
  <c r="S25" i="1"/>
  <c r="S29" i="1" s="1"/>
  <c r="R25" i="1"/>
  <c r="R29" i="1" s="1"/>
  <c r="R31" i="1" s="1"/>
  <c r="Q25" i="1"/>
  <c r="Q29" i="1" s="1"/>
  <c r="P25" i="1"/>
  <c r="P29" i="1" s="1"/>
  <c r="P31" i="1" s="1"/>
  <c r="O25" i="1"/>
  <c r="O29" i="1" s="1"/>
  <c r="N25" i="1"/>
  <c r="N29" i="1" s="1"/>
  <c r="N31" i="1" s="1"/>
  <c r="M25" i="1"/>
  <c r="M29" i="1" s="1"/>
  <c r="L25" i="1"/>
  <c r="L29" i="1" s="1"/>
  <c r="L31" i="1" s="1"/>
  <c r="K25" i="1"/>
  <c r="K29" i="1" s="1"/>
  <c r="J25" i="1"/>
  <c r="J29" i="1" s="1"/>
  <c r="J31" i="1" s="1"/>
  <c r="I25" i="1"/>
  <c r="I29" i="1" s="1"/>
  <c r="H25" i="1"/>
  <c r="H29" i="1" s="1"/>
  <c r="H31" i="1" s="1"/>
  <c r="G25" i="1"/>
  <c r="G29" i="1" s="1"/>
  <c r="F25" i="1"/>
  <c r="F29" i="1" s="1"/>
  <c r="F31" i="1" s="1"/>
  <c r="E25" i="1"/>
  <c r="E29" i="1" s="1"/>
  <c r="D25" i="1"/>
  <c r="C25" i="1"/>
  <c r="C29" i="1" s="1"/>
  <c r="B25" i="1"/>
  <c r="B29" i="1" s="1"/>
  <c r="B31" i="1" s="1"/>
  <c r="X20" i="1"/>
  <c r="X210" i="1" s="1"/>
  <c r="W20" i="1"/>
  <c r="W210" i="1" s="1"/>
  <c r="V20" i="1"/>
  <c r="V210" i="1" s="1"/>
  <c r="T20" i="1"/>
  <c r="T210" i="1" s="1"/>
  <c r="S20" i="1"/>
  <c r="S210" i="1" s="1"/>
  <c r="R20" i="1"/>
  <c r="R210" i="1" s="1"/>
  <c r="P20" i="1"/>
  <c r="P210" i="1" s="1"/>
  <c r="O20" i="1"/>
  <c r="O210" i="1" s="1"/>
  <c r="N20" i="1"/>
  <c r="N210" i="1" s="1"/>
  <c r="L20" i="1"/>
  <c r="L210" i="1" s="1"/>
  <c r="K20" i="1"/>
  <c r="K210" i="1" s="1"/>
  <c r="J20" i="1"/>
  <c r="J210" i="1" s="1"/>
  <c r="H20" i="1"/>
  <c r="H210" i="1" s="1"/>
  <c r="G20" i="1"/>
  <c r="G210" i="1" s="1"/>
  <c r="F20" i="1"/>
  <c r="F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U18" i="1"/>
  <c r="U208" i="1" s="1"/>
  <c r="T18" i="1"/>
  <c r="T208" i="1" s="1"/>
  <c r="S18" i="1"/>
  <c r="S208" i="1" s="1"/>
  <c r="Q18" i="1"/>
  <c r="Q208" i="1" s="1"/>
  <c r="P18" i="1"/>
  <c r="P208" i="1" s="1"/>
  <c r="O18" i="1"/>
  <c r="O208" i="1" s="1"/>
  <c r="M18" i="1"/>
  <c r="M208" i="1" s="1"/>
  <c r="L18" i="1"/>
  <c r="L208" i="1" s="1"/>
  <c r="K18" i="1"/>
  <c r="K208" i="1" s="1"/>
  <c r="I18" i="1"/>
  <c r="I208" i="1" s="1"/>
  <c r="H18" i="1"/>
  <c r="H208" i="1" s="1"/>
  <c r="G18" i="1"/>
  <c r="G208" i="1" s="1"/>
  <c r="E18" i="1"/>
  <c r="E208" i="1" s="1"/>
  <c r="D18" i="1"/>
  <c r="D208" i="1" s="1"/>
  <c r="C18" i="1"/>
  <c r="C208" i="1" s="1"/>
  <c r="Y17" i="1"/>
  <c r="Y207" i="1" s="1"/>
  <c r="W17" i="1"/>
  <c r="W207" i="1" s="1"/>
  <c r="V17" i="1"/>
  <c r="V207" i="1" s="1"/>
  <c r="U17" i="1"/>
  <c r="U207" i="1" s="1"/>
  <c r="S17" i="1"/>
  <c r="S207" i="1" s="1"/>
  <c r="R17" i="1"/>
  <c r="R207" i="1" s="1"/>
  <c r="Q17" i="1"/>
  <c r="Q207" i="1" s="1"/>
  <c r="O17" i="1"/>
  <c r="O207" i="1" s="1"/>
  <c r="N17" i="1"/>
  <c r="N207" i="1" s="1"/>
  <c r="M17" i="1"/>
  <c r="M207" i="1" s="1"/>
  <c r="Z207" i="1" s="1"/>
  <c r="K17" i="1"/>
  <c r="K207" i="1" s="1"/>
  <c r="J17" i="1"/>
  <c r="J207" i="1" s="1"/>
  <c r="I17" i="1"/>
  <c r="I207" i="1" s="1"/>
  <c r="G17" i="1"/>
  <c r="G207" i="1" s="1"/>
  <c r="F17" i="1"/>
  <c r="F207" i="1" s="1"/>
  <c r="E17" i="1"/>
  <c r="E207" i="1" s="1"/>
  <c r="C17" i="1"/>
  <c r="C207" i="1" s="1"/>
  <c r="B17" i="1"/>
  <c r="B207" i="1" s="1"/>
  <c r="Y16" i="1"/>
  <c r="Y206" i="1" s="1"/>
  <c r="X16" i="1"/>
  <c r="V16" i="1"/>
  <c r="U16" i="1"/>
  <c r="U206" i="1" s="1"/>
  <c r="T16" i="1"/>
  <c r="R16" i="1"/>
  <c r="Q16" i="1"/>
  <c r="Q206" i="1" s="1"/>
  <c r="P16" i="1"/>
  <c r="N16" i="1"/>
  <c r="M16" i="1"/>
  <c r="M206" i="1" s="1"/>
  <c r="L16" i="1"/>
  <c r="J16" i="1"/>
  <c r="I16" i="1"/>
  <c r="I206" i="1" s="1"/>
  <c r="H16" i="1"/>
  <c r="F16" i="1"/>
  <c r="E16" i="1"/>
  <c r="E206" i="1" s="1"/>
  <c r="D16" i="1"/>
  <c r="B16" i="1"/>
  <c r="Y15" i="1"/>
  <c r="Y19" i="1" s="1"/>
  <c r="X15" i="1"/>
  <c r="X205" i="1" s="1"/>
  <c r="W15" i="1"/>
  <c r="W19" i="1" s="1"/>
  <c r="W21" i="1" s="1"/>
  <c r="U15" i="1"/>
  <c r="U19" i="1" s="1"/>
  <c r="T15" i="1"/>
  <c r="S15" i="1"/>
  <c r="S19" i="1" s="1"/>
  <c r="S21" i="1" s="1"/>
  <c r="Q15" i="1"/>
  <c r="Q19" i="1" s="1"/>
  <c r="P15" i="1"/>
  <c r="P205" i="1" s="1"/>
  <c r="O15" i="1"/>
  <c r="O19" i="1" s="1"/>
  <c r="O21" i="1" s="1"/>
  <c r="M15" i="1"/>
  <c r="M19" i="1" s="1"/>
  <c r="L15" i="1"/>
  <c r="K15" i="1"/>
  <c r="K19" i="1" s="1"/>
  <c r="K21" i="1" s="1"/>
  <c r="I15" i="1"/>
  <c r="I19" i="1" s="1"/>
  <c r="H15" i="1"/>
  <c r="H205" i="1" s="1"/>
  <c r="G15" i="1"/>
  <c r="G19" i="1" s="1"/>
  <c r="G21" i="1" s="1"/>
  <c r="E15" i="1"/>
  <c r="E19" i="1" s="1"/>
  <c r="D15" i="1"/>
  <c r="C15" i="1"/>
  <c r="C19" i="1" s="1"/>
  <c r="C21" i="1" s="1"/>
  <c r="L41" i="1" l="1"/>
  <c r="O51" i="1"/>
  <c r="C61" i="1"/>
  <c r="S61" i="1"/>
  <c r="G71" i="1"/>
  <c r="S71" i="1"/>
  <c r="O81" i="1"/>
  <c r="W91" i="1"/>
  <c r="K101" i="1"/>
  <c r="G111" i="1"/>
  <c r="W111" i="1"/>
  <c r="G121" i="1"/>
  <c r="L19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AA136" i="1"/>
  <c r="AB136" i="1"/>
  <c r="E141" i="1"/>
  <c r="I141" i="1"/>
  <c r="M141" i="1"/>
  <c r="Q141" i="1"/>
  <c r="U141" i="1"/>
  <c r="Y141" i="1"/>
  <c r="E151" i="1"/>
  <c r="I151" i="1"/>
  <c r="Q151" i="1"/>
  <c r="U151" i="1"/>
  <c r="Y151" i="1"/>
  <c r="AB156" i="1"/>
  <c r="AA156" i="1"/>
  <c r="E161" i="1"/>
  <c r="I161" i="1"/>
  <c r="M161" i="1"/>
  <c r="Q161" i="1"/>
  <c r="U161" i="1"/>
  <c r="Y161" i="1"/>
  <c r="D41" i="1"/>
  <c r="T41" i="1"/>
  <c r="C51" i="1"/>
  <c r="W51" i="1"/>
  <c r="G61" i="1"/>
  <c r="W61" i="1"/>
  <c r="O71" i="1"/>
  <c r="C81" i="1"/>
  <c r="S81" i="1"/>
  <c r="C91" i="1"/>
  <c r="S91" i="1"/>
  <c r="C101" i="1"/>
  <c r="S101" i="1"/>
  <c r="K111" i="1"/>
  <c r="K121" i="1"/>
  <c r="S121" i="1"/>
  <c r="F141" i="1"/>
  <c r="N141" i="1"/>
  <c r="V141" i="1"/>
  <c r="B151" i="1"/>
  <c r="J151" i="1"/>
  <c r="R151" i="1"/>
  <c r="J161" i="1"/>
  <c r="AB166" i="1"/>
  <c r="AA166" i="1"/>
  <c r="AB236" i="1"/>
  <c r="AB266" i="1"/>
  <c r="I441" i="1"/>
  <c r="Q441" i="1"/>
  <c r="Y441" i="1"/>
  <c r="D207" i="1"/>
  <c r="AA207" i="1" s="1"/>
  <c r="H41" i="1"/>
  <c r="X41" i="1"/>
  <c r="K51" i="1"/>
  <c r="O61" i="1"/>
  <c r="W71" i="1"/>
  <c r="K81" i="1"/>
  <c r="K91" i="1"/>
  <c r="O101" i="1"/>
  <c r="C111" i="1"/>
  <c r="S111" i="1"/>
  <c r="C121" i="1"/>
  <c r="B141" i="1"/>
  <c r="J141" i="1"/>
  <c r="R141" i="1"/>
  <c r="F151" i="1"/>
  <c r="N151" i="1"/>
  <c r="V151" i="1"/>
  <c r="D19" i="1"/>
  <c r="T19" i="1"/>
  <c r="AB26" i="1"/>
  <c r="AA26" i="1"/>
  <c r="E210" i="1"/>
  <c r="E21" i="1"/>
  <c r="I21" i="1"/>
  <c r="I210" i="1"/>
  <c r="AA30" i="1"/>
  <c r="AB30" i="1"/>
  <c r="Q210" i="1"/>
  <c r="Q21" i="1"/>
  <c r="U210" i="1"/>
  <c r="U21" i="1"/>
  <c r="Y210" i="1"/>
  <c r="Y21" i="1"/>
  <c r="AA36" i="1"/>
  <c r="AB36" i="1"/>
  <c r="E41" i="1"/>
  <c r="I41" i="1"/>
  <c r="M41" i="1"/>
  <c r="Q41" i="1"/>
  <c r="U41" i="1"/>
  <c r="Y41" i="1"/>
  <c r="AA48" i="1"/>
  <c r="D51" i="1"/>
  <c r="H51" i="1"/>
  <c r="L51" i="1"/>
  <c r="P51" i="1"/>
  <c r="T51" i="1"/>
  <c r="X51" i="1"/>
  <c r="AA56" i="1"/>
  <c r="D61" i="1"/>
  <c r="H61" i="1"/>
  <c r="L61" i="1"/>
  <c r="P61" i="1"/>
  <c r="T61" i="1"/>
  <c r="X61" i="1"/>
  <c r="AA68" i="1"/>
  <c r="D71" i="1"/>
  <c r="H71" i="1"/>
  <c r="L71" i="1"/>
  <c r="P71" i="1"/>
  <c r="T71" i="1"/>
  <c r="X71" i="1"/>
  <c r="AA76" i="1"/>
  <c r="H81" i="1"/>
  <c r="L81" i="1"/>
  <c r="P81" i="1"/>
  <c r="T81" i="1"/>
  <c r="X81" i="1"/>
  <c r="AA88" i="1"/>
  <c r="D91" i="1"/>
  <c r="H91" i="1"/>
  <c r="L91" i="1"/>
  <c r="P91" i="1"/>
  <c r="T91" i="1"/>
  <c r="X91" i="1"/>
  <c r="AA96" i="1"/>
  <c r="D101" i="1"/>
  <c r="H101" i="1"/>
  <c r="L101" i="1"/>
  <c r="P101" i="1"/>
  <c r="T101" i="1"/>
  <c r="X101" i="1"/>
  <c r="AA108" i="1"/>
  <c r="D111" i="1"/>
  <c r="H111" i="1"/>
  <c r="L111" i="1"/>
  <c r="P111" i="1"/>
  <c r="T111" i="1"/>
  <c r="X111" i="1"/>
  <c r="AA116" i="1"/>
  <c r="H121" i="1"/>
  <c r="L121" i="1"/>
  <c r="P121" i="1"/>
  <c r="T121" i="1"/>
  <c r="X121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AB276" i="1"/>
  <c r="P41" i="1"/>
  <c r="G51" i="1"/>
  <c r="S51" i="1"/>
  <c r="K61" i="1"/>
  <c r="C71" i="1"/>
  <c r="K71" i="1"/>
  <c r="G81" i="1"/>
  <c r="W81" i="1"/>
  <c r="G91" i="1"/>
  <c r="O91" i="1"/>
  <c r="G101" i="1"/>
  <c r="W101" i="1"/>
  <c r="O111" i="1"/>
  <c r="O121" i="1"/>
  <c r="W121" i="1"/>
  <c r="Z208" i="1"/>
  <c r="AA208" i="1" s="1"/>
  <c r="B41" i="1"/>
  <c r="F41" i="1"/>
  <c r="J41" i="1"/>
  <c r="N41" i="1"/>
  <c r="R41" i="1"/>
  <c r="V41" i="1"/>
  <c r="AB46" i="1"/>
  <c r="AA46" i="1"/>
  <c r="E51" i="1"/>
  <c r="I51" i="1"/>
  <c r="M51" i="1"/>
  <c r="Q51" i="1"/>
  <c r="U51" i="1"/>
  <c r="Y51" i="1"/>
  <c r="E61" i="1"/>
  <c r="I61" i="1"/>
  <c r="M61" i="1"/>
  <c r="Q61" i="1"/>
  <c r="U61" i="1"/>
  <c r="Y61" i="1"/>
  <c r="AA66" i="1"/>
  <c r="AB66" i="1"/>
  <c r="E71" i="1"/>
  <c r="I71" i="1"/>
  <c r="M71" i="1"/>
  <c r="Q71" i="1"/>
  <c r="U71" i="1"/>
  <c r="Y71" i="1"/>
  <c r="E81" i="1"/>
  <c r="I81" i="1"/>
  <c r="Q81" i="1"/>
  <c r="U81" i="1"/>
  <c r="Y81" i="1"/>
  <c r="AB86" i="1"/>
  <c r="AA86" i="1"/>
  <c r="E91" i="1"/>
  <c r="I91" i="1"/>
  <c r="M91" i="1"/>
  <c r="Q91" i="1"/>
  <c r="U91" i="1"/>
  <c r="Y91" i="1"/>
  <c r="E101" i="1"/>
  <c r="I101" i="1"/>
  <c r="M101" i="1"/>
  <c r="Q101" i="1"/>
  <c r="U101" i="1"/>
  <c r="Y101" i="1"/>
  <c r="AA106" i="1"/>
  <c r="AB106" i="1"/>
  <c r="E111" i="1"/>
  <c r="I111" i="1"/>
  <c r="M111" i="1"/>
  <c r="Q111" i="1"/>
  <c r="U111" i="1"/>
  <c r="Y111" i="1"/>
  <c r="E121" i="1"/>
  <c r="I121" i="1"/>
  <c r="Q121" i="1"/>
  <c r="U121" i="1"/>
  <c r="Y121" i="1"/>
  <c r="AB126" i="1"/>
  <c r="AA126" i="1"/>
  <c r="E131" i="1"/>
  <c r="I131" i="1"/>
  <c r="M131" i="1"/>
  <c r="Q131" i="1"/>
  <c r="U131" i="1"/>
  <c r="Y131" i="1"/>
  <c r="AA137" i="1"/>
  <c r="AA138" i="1"/>
  <c r="D141" i="1"/>
  <c r="H141" i="1"/>
  <c r="L141" i="1"/>
  <c r="P141" i="1"/>
  <c r="T141" i="1"/>
  <c r="X141" i="1"/>
  <c r="AA146" i="1"/>
  <c r="H151" i="1"/>
  <c r="L151" i="1"/>
  <c r="P151" i="1"/>
  <c r="T151" i="1"/>
  <c r="X151" i="1"/>
  <c r="AA158" i="1"/>
  <c r="D161" i="1"/>
  <c r="H161" i="1"/>
  <c r="L161" i="1"/>
  <c r="T161" i="1"/>
  <c r="Z17" i="1"/>
  <c r="AA17" i="1" s="1"/>
  <c r="D21" i="1"/>
  <c r="L21" i="1"/>
  <c r="T21" i="1"/>
  <c r="AA27" i="1"/>
  <c r="E31" i="1"/>
  <c r="I31" i="1"/>
  <c r="M31" i="1"/>
  <c r="Q31" i="1"/>
  <c r="U31" i="1"/>
  <c r="Y31" i="1"/>
  <c r="Z35" i="1"/>
  <c r="Z40" i="1"/>
  <c r="AA55" i="1"/>
  <c r="AA59" i="1" s="1"/>
  <c r="Z57" i="1"/>
  <c r="AA57" i="1" s="1"/>
  <c r="N59" i="1"/>
  <c r="N61" i="1" s="1"/>
  <c r="AA60" i="1"/>
  <c r="Z65" i="1"/>
  <c r="Z70" i="1"/>
  <c r="D79" i="1"/>
  <c r="AA95" i="1"/>
  <c r="AA99" i="1" s="1"/>
  <c r="Z97" i="1"/>
  <c r="AA97" i="1" s="1"/>
  <c r="N99" i="1"/>
  <c r="N101" i="1" s="1"/>
  <c r="AA100" i="1"/>
  <c r="Z105" i="1"/>
  <c r="Z110" i="1"/>
  <c r="D119" i="1"/>
  <c r="Z135" i="1"/>
  <c r="Z140" i="1"/>
  <c r="D149" i="1"/>
  <c r="D151" i="1" s="1"/>
  <c r="AA170" i="1"/>
  <c r="E179" i="1"/>
  <c r="E181" i="1" s="1"/>
  <c r="I179" i="1"/>
  <c r="I181" i="1" s="1"/>
  <c r="M179" i="1"/>
  <c r="M181" i="1" s="1"/>
  <c r="Z175" i="1"/>
  <c r="Q179" i="1"/>
  <c r="Q181" i="1" s="1"/>
  <c r="U179" i="1"/>
  <c r="U181" i="1" s="1"/>
  <c r="Y179" i="1"/>
  <c r="Y181" i="1" s="1"/>
  <c r="AA186" i="1"/>
  <c r="C191" i="1"/>
  <c r="G191" i="1"/>
  <c r="K191" i="1"/>
  <c r="O191" i="1"/>
  <c r="S191" i="1"/>
  <c r="W191" i="1"/>
  <c r="D205" i="1"/>
  <c r="L205" i="1"/>
  <c r="L209" i="1" s="1"/>
  <c r="L211" i="1" s="1"/>
  <c r="T205" i="1"/>
  <c r="E220" i="1"/>
  <c r="I220" i="1"/>
  <c r="Z216" i="1"/>
  <c r="M220" i="1"/>
  <c r="Q220" i="1"/>
  <c r="U220" i="1"/>
  <c r="Y220" i="1"/>
  <c r="AA217" i="1"/>
  <c r="N220" i="1"/>
  <c r="N222" i="1" s="1"/>
  <c r="AA239" i="1"/>
  <c r="E242" i="1"/>
  <c r="I242" i="1"/>
  <c r="M242" i="1"/>
  <c r="Q242" i="1"/>
  <c r="U242" i="1"/>
  <c r="Y242" i="1"/>
  <c r="AB246" i="1"/>
  <c r="AA247" i="1"/>
  <c r="AA250" i="1" s="1"/>
  <c r="B436" i="1"/>
  <c r="B440" i="1" s="1"/>
  <c r="J436" i="1"/>
  <c r="R436" i="1"/>
  <c r="G437" i="1"/>
  <c r="O437" i="1"/>
  <c r="W437" i="1"/>
  <c r="D438" i="1"/>
  <c r="L438" i="1"/>
  <c r="T438" i="1"/>
  <c r="H260" i="1"/>
  <c r="H262" i="1" s="1"/>
  <c r="P260" i="1"/>
  <c r="X260" i="1"/>
  <c r="X262" i="1" s="1"/>
  <c r="E261" i="1"/>
  <c r="M261" i="1"/>
  <c r="U261" i="1"/>
  <c r="N270" i="1"/>
  <c r="B272" i="1"/>
  <c r="F272" i="1"/>
  <c r="J272" i="1"/>
  <c r="N272" i="1"/>
  <c r="R272" i="1"/>
  <c r="V272" i="1"/>
  <c r="I272" i="1"/>
  <c r="Q272" i="1"/>
  <c r="Y272" i="1"/>
  <c r="AA276" i="1"/>
  <c r="AA279" i="1"/>
  <c r="D280" i="1"/>
  <c r="B290" i="1"/>
  <c r="C438" i="1"/>
  <c r="G438" i="1"/>
  <c r="K438" i="1"/>
  <c r="O438" i="1"/>
  <c r="S438" i="1"/>
  <c r="W438" i="1"/>
  <c r="I290" i="1"/>
  <c r="Q290" i="1"/>
  <c r="Y290" i="1"/>
  <c r="D261" i="1"/>
  <c r="H441" i="1"/>
  <c r="L441" i="1"/>
  <c r="P441" i="1"/>
  <c r="P262" i="1"/>
  <c r="T441" i="1"/>
  <c r="X441" i="1"/>
  <c r="L292" i="1"/>
  <c r="T292" i="1"/>
  <c r="Z296" i="1"/>
  <c r="AA297" i="1"/>
  <c r="Z299" i="1"/>
  <c r="AA299" i="1" s="1"/>
  <c r="C302" i="1"/>
  <c r="G302" i="1"/>
  <c r="K302" i="1"/>
  <c r="O302" i="1"/>
  <c r="S302" i="1"/>
  <c r="W302" i="1"/>
  <c r="Z308" i="1"/>
  <c r="AA308" i="1" s="1"/>
  <c r="Z317" i="1"/>
  <c r="AB317" i="1" s="1"/>
  <c r="N322" i="1"/>
  <c r="AA331" i="1"/>
  <c r="Z336" i="1"/>
  <c r="Z339" i="1"/>
  <c r="AA339" i="1" s="1"/>
  <c r="C342" i="1"/>
  <c r="G342" i="1"/>
  <c r="K342" i="1"/>
  <c r="O342" i="1"/>
  <c r="S342" i="1"/>
  <c r="W342" i="1"/>
  <c r="B362" i="1"/>
  <c r="F362" i="1"/>
  <c r="J362" i="1"/>
  <c r="N362" i="1"/>
  <c r="R362" i="1"/>
  <c r="V362" i="1"/>
  <c r="Z370" i="1"/>
  <c r="AB370" i="1" s="1"/>
  <c r="AB366" i="1"/>
  <c r="B372" i="1"/>
  <c r="F372" i="1"/>
  <c r="J372" i="1"/>
  <c r="R372" i="1"/>
  <c r="V372" i="1"/>
  <c r="E382" i="1"/>
  <c r="I382" i="1"/>
  <c r="M382" i="1"/>
  <c r="Q382" i="1"/>
  <c r="U382" i="1"/>
  <c r="Y382" i="1"/>
  <c r="E392" i="1"/>
  <c r="I392" i="1"/>
  <c r="M392" i="1"/>
  <c r="Q392" i="1"/>
  <c r="U392" i="1"/>
  <c r="Y392" i="1"/>
  <c r="E402" i="1"/>
  <c r="I402" i="1"/>
  <c r="M402" i="1"/>
  <c r="Q402" i="1"/>
  <c r="U402" i="1"/>
  <c r="Y402" i="1"/>
  <c r="E412" i="1"/>
  <c r="I412" i="1"/>
  <c r="M412" i="1"/>
  <c r="Q412" i="1"/>
  <c r="U412" i="1"/>
  <c r="Y412" i="1"/>
  <c r="E422" i="1"/>
  <c r="I422" i="1"/>
  <c r="M422" i="1"/>
  <c r="Q422" i="1"/>
  <c r="U422" i="1"/>
  <c r="Y422" i="1"/>
  <c r="Z25" i="1"/>
  <c r="AA25" i="1" s="1"/>
  <c r="Z28" i="1"/>
  <c r="AA28" i="1" s="1"/>
  <c r="D29" i="1"/>
  <c r="D31" i="1" s="1"/>
  <c r="Z37" i="1"/>
  <c r="Z67" i="1"/>
  <c r="AA67" i="1" s="1"/>
  <c r="Z75" i="1"/>
  <c r="Z79" i="1" s="1"/>
  <c r="M79" i="1"/>
  <c r="M81" i="1" s="1"/>
  <c r="Z80" i="1"/>
  <c r="Z81" i="1" s="1"/>
  <c r="D81" i="1"/>
  <c r="Z107" i="1"/>
  <c r="Z115" i="1"/>
  <c r="Z119" i="1" s="1"/>
  <c r="M119" i="1"/>
  <c r="M121" i="1" s="1"/>
  <c r="Z120" i="1"/>
  <c r="D121" i="1"/>
  <c r="Z137" i="1"/>
  <c r="Z145" i="1"/>
  <c r="Z149" i="1" s="1"/>
  <c r="AB149" i="1" s="1"/>
  <c r="M149" i="1"/>
  <c r="M151" i="1" s="1"/>
  <c r="Z150" i="1"/>
  <c r="D169" i="1"/>
  <c r="D171" i="1" s="1"/>
  <c r="E171" i="1"/>
  <c r="I171" i="1"/>
  <c r="M171" i="1"/>
  <c r="Q171" i="1"/>
  <c r="U171" i="1"/>
  <c r="Y171" i="1"/>
  <c r="Z176" i="1"/>
  <c r="H181" i="1"/>
  <c r="L181" i="1"/>
  <c r="P181" i="1"/>
  <c r="T181" i="1"/>
  <c r="X181" i="1"/>
  <c r="Z185" i="1"/>
  <c r="Z189" i="1" s="1"/>
  <c r="AA190" i="1"/>
  <c r="E205" i="1"/>
  <c r="E209" i="1" s="1"/>
  <c r="E199" i="1"/>
  <c r="E201" i="1" s="1"/>
  <c r="I205" i="1"/>
  <c r="I209" i="1" s="1"/>
  <c r="I199" i="1"/>
  <c r="I201" i="1" s="1"/>
  <c r="M205" i="1"/>
  <c r="M199" i="1"/>
  <c r="M201" i="1" s="1"/>
  <c r="Z195" i="1"/>
  <c r="Q205" i="1"/>
  <c r="Q209" i="1" s="1"/>
  <c r="Q199" i="1"/>
  <c r="Q201" i="1" s="1"/>
  <c r="U205" i="1"/>
  <c r="U209" i="1" s="1"/>
  <c r="U199" i="1"/>
  <c r="U201" i="1" s="1"/>
  <c r="Y205" i="1"/>
  <c r="Y209" i="1" s="1"/>
  <c r="Y199" i="1"/>
  <c r="Y201" i="1" s="1"/>
  <c r="D206" i="1"/>
  <c r="H206" i="1"/>
  <c r="H209" i="1" s="1"/>
  <c r="H211" i="1" s="1"/>
  <c r="L206" i="1"/>
  <c r="P206" i="1"/>
  <c r="P209" i="1" s="1"/>
  <c r="P211" i="1" s="1"/>
  <c r="T206" i="1"/>
  <c r="X206" i="1"/>
  <c r="X209" i="1" s="1"/>
  <c r="X211" i="1" s="1"/>
  <c r="H199" i="1"/>
  <c r="H201" i="1" s="1"/>
  <c r="P199" i="1"/>
  <c r="P201" i="1" s="1"/>
  <c r="X199" i="1"/>
  <c r="X201" i="1" s="1"/>
  <c r="C222" i="1"/>
  <c r="K222" i="1"/>
  <c r="S222" i="1"/>
  <c r="Z228" i="1"/>
  <c r="AA228" i="1" s="1"/>
  <c r="M230" i="1"/>
  <c r="M232" i="1" s="1"/>
  <c r="B232" i="1"/>
  <c r="F232" i="1"/>
  <c r="J232" i="1"/>
  <c r="N232" i="1"/>
  <c r="R232" i="1"/>
  <c r="V232" i="1"/>
  <c r="Z231" i="1"/>
  <c r="Z237" i="1"/>
  <c r="Z238" i="1"/>
  <c r="Z248" i="1"/>
  <c r="AA248" i="1" s="1"/>
  <c r="M250" i="1"/>
  <c r="M252" i="1" s="1"/>
  <c r="B252" i="1"/>
  <c r="F252" i="1"/>
  <c r="J252" i="1"/>
  <c r="N252" i="1"/>
  <c r="R252" i="1"/>
  <c r="V252" i="1"/>
  <c r="Z251" i="1"/>
  <c r="D436" i="1"/>
  <c r="I437" i="1"/>
  <c r="Q437" i="1"/>
  <c r="Y437" i="1"/>
  <c r="F438" i="1"/>
  <c r="N438" i="1"/>
  <c r="V438" i="1"/>
  <c r="D439" i="1"/>
  <c r="L439" i="1"/>
  <c r="T439" i="1"/>
  <c r="B260" i="1"/>
  <c r="B262" i="1" s="1"/>
  <c r="G441" i="1"/>
  <c r="O441" i="1"/>
  <c r="W441" i="1"/>
  <c r="Z269" i="1"/>
  <c r="C436" i="1"/>
  <c r="C260" i="1"/>
  <c r="C262" i="1" s="1"/>
  <c r="G260" i="1"/>
  <c r="G436" i="1"/>
  <c r="G440" i="1" s="1"/>
  <c r="K436" i="1"/>
  <c r="K260" i="1"/>
  <c r="K262" i="1" s="1"/>
  <c r="O260" i="1"/>
  <c r="O436" i="1"/>
  <c r="O440" i="1" s="1"/>
  <c r="S436" i="1"/>
  <c r="S260" i="1"/>
  <c r="S262" i="1" s="1"/>
  <c r="W260" i="1"/>
  <c r="W436" i="1"/>
  <c r="W440" i="1" s="1"/>
  <c r="B437" i="1"/>
  <c r="F437" i="1"/>
  <c r="J437" i="1"/>
  <c r="N437" i="1"/>
  <c r="R437" i="1"/>
  <c r="V437" i="1"/>
  <c r="Z287" i="1"/>
  <c r="AB287" i="1" s="1"/>
  <c r="C439" i="1"/>
  <c r="G439" i="1"/>
  <c r="K439" i="1"/>
  <c r="O439" i="1"/>
  <c r="S439" i="1"/>
  <c r="W439" i="1"/>
  <c r="C290" i="1"/>
  <c r="C292" i="1" s="1"/>
  <c r="K290" i="1"/>
  <c r="K292" i="1" s="1"/>
  <c r="S290" i="1"/>
  <c r="S292" i="1" s="1"/>
  <c r="I292" i="1"/>
  <c r="M292" i="1"/>
  <c r="Q292" i="1"/>
  <c r="Y292" i="1"/>
  <c r="F292" i="1"/>
  <c r="N292" i="1"/>
  <c r="V292" i="1"/>
  <c r="AA301" i="1"/>
  <c r="D302" i="1"/>
  <c r="Z306" i="1"/>
  <c r="AA307" i="1"/>
  <c r="Z309" i="1"/>
  <c r="AA309" i="1" s="1"/>
  <c r="D320" i="1"/>
  <c r="H320" i="1"/>
  <c r="H322" i="1" s="1"/>
  <c r="L320" i="1"/>
  <c r="L322" i="1" s="1"/>
  <c r="P320" i="1"/>
  <c r="P322" i="1" s="1"/>
  <c r="T320" i="1"/>
  <c r="T322" i="1" s="1"/>
  <c r="X320" i="1"/>
  <c r="X322" i="1" s="1"/>
  <c r="Z318" i="1"/>
  <c r="AA318" i="1" s="1"/>
  <c r="M320" i="1"/>
  <c r="M322" i="1" s="1"/>
  <c r="E332" i="1"/>
  <c r="I332" i="1"/>
  <c r="Q332" i="1"/>
  <c r="U332" i="1"/>
  <c r="Y332" i="1"/>
  <c r="N332" i="1"/>
  <c r="AA341" i="1"/>
  <c r="D342" i="1"/>
  <c r="Z346" i="1"/>
  <c r="D350" i="1"/>
  <c r="D352" i="1" s="1"/>
  <c r="AA347" i="1"/>
  <c r="AA357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R382" i="1"/>
  <c r="V382" i="1"/>
  <c r="B392" i="1"/>
  <c r="F392" i="1"/>
  <c r="J392" i="1"/>
  <c r="N392" i="1"/>
  <c r="R392" i="1"/>
  <c r="V392" i="1"/>
  <c r="B402" i="1"/>
  <c r="F402" i="1"/>
  <c r="J402" i="1"/>
  <c r="R402" i="1"/>
  <c r="V402" i="1"/>
  <c r="B412" i="1"/>
  <c r="F412" i="1"/>
  <c r="J412" i="1"/>
  <c r="N412" i="1"/>
  <c r="R412" i="1"/>
  <c r="V412" i="1"/>
  <c r="B422" i="1"/>
  <c r="F422" i="1"/>
  <c r="J422" i="1"/>
  <c r="R422" i="1"/>
  <c r="V422" i="1"/>
  <c r="Z16" i="1"/>
  <c r="AB16" i="1" s="1"/>
  <c r="B15" i="1"/>
  <c r="F15" i="1"/>
  <c r="J15" i="1"/>
  <c r="N15" i="1"/>
  <c r="R15" i="1"/>
  <c r="Z15" i="1" s="1"/>
  <c r="V15" i="1"/>
  <c r="Z18" i="1"/>
  <c r="AA18" i="1" s="1"/>
  <c r="H19" i="1"/>
  <c r="H21" i="1" s="1"/>
  <c r="P19" i="1"/>
  <c r="P21" i="1" s="1"/>
  <c r="X19" i="1"/>
  <c r="X21" i="1" s="1"/>
  <c r="M20" i="1"/>
  <c r="AA37" i="1"/>
  <c r="Z45" i="1"/>
  <c r="Z50" i="1"/>
  <c r="Z85" i="1"/>
  <c r="Z90" i="1"/>
  <c r="AA107" i="1"/>
  <c r="Z125" i="1"/>
  <c r="Z130" i="1"/>
  <c r="Z155" i="1"/>
  <c r="N161" i="1"/>
  <c r="R161" i="1"/>
  <c r="V161" i="1"/>
  <c r="Z160" i="1"/>
  <c r="Z167" i="1"/>
  <c r="AA167" i="1" s="1"/>
  <c r="C179" i="1"/>
  <c r="C181" i="1" s="1"/>
  <c r="G179" i="1"/>
  <c r="G181" i="1" s="1"/>
  <c r="K179" i="1"/>
  <c r="K181" i="1" s="1"/>
  <c r="O179" i="1"/>
  <c r="O181" i="1" s="1"/>
  <c r="S179" i="1"/>
  <c r="S181" i="1" s="1"/>
  <c r="W179" i="1"/>
  <c r="W181" i="1" s="1"/>
  <c r="AA178" i="1"/>
  <c r="D179" i="1"/>
  <c r="D181" i="1" s="1"/>
  <c r="Z180" i="1"/>
  <c r="E191" i="1"/>
  <c r="I191" i="1"/>
  <c r="Q191" i="1"/>
  <c r="U191" i="1"/>
  <c r="Y191" i="1"/>
  <c r="N191" i="1"/>
  <c r="C220" i="1"/>
  <c r="G220" i="1"/>
  <c r="G222" i="1" s="1"/>
  <c r="K220" i="1"/>
  <c r="O220" i="1"/>
  <c r="O222" i="1" s="1"/>
  <c r="S220" i="1"/>
  <c r="W220" i="1"/>
  <c r="W222" i="1" s="1"/>
  <c r="AB226" i="1"/>
  <c r="AA227" i="1"/>
  <c r="AA230" i="1" s="1"/>
  <c r="AA236" i="1"/>
  <c r="C242" i="1"/>
  <c r="G242" i="1"/>
  <c r="K242" i="1"/>
  <c r="O242" i="1"/>
  <c r="S242" i="1"/>
  <c r="W242" i="1"/>
  <c r="Z249" i="1"/>
  <c r="AA249" i="1" s="1"/>
  <c r="F436" i="1"/>
  <c r="N436" i="1"/>
  <c r="N440" i="1" s="1"/>
  <c r="V436" i="1"/>
  <c r="C437" i="1"/>
  <c r="K437" i="1"/>
  <c r="S437" i="1"/>
  <c r="H438" i="1"/>
  <c r="P438" i="1"/>
  <c r="X438" i="1"/>
  <c r="D260" i="1"/>
  <c r="L260" i="1"/>
  <c r="L262" i="1" s="1"/>
  <c r="T260" i="1"/>
  <c r="T262" i="1" s="1"/>
  <c r="G262" i="1"/>
  <c r="O262" i="1"/>
  <c r="W262" i="1"/>
  <c r="C270" i="1"/>
  <c r="C272" i="1" s="1"/>
  <c r="G270" i="1"/>
  <c r="G272" i="1" s="1"/>
  <c r="K270" i="1"/>
  <c r="K272" i="1" s="1"/>
  <c r="O270" i="1"/>
  <c r="O272" i="1" s="1"/>
  <c r="S270" i="1"/>
  <c r="S272" i="1" s="1"/>
  <c r="W270" i="1"/>
  <c r="W272" i="1" s="1"/>
  <c r="Z267" i="1"/>
  <c r="D290" i="1"/>
  <c r="D292" i="1" s="1"/>
  <c r="H290" i="1"/>
  <c r="H292" i="1" s="1"/>
  <c r="E438" i="1"/>
  <c r="I438" i="1"/>
  <c r="Z288" i="1"/>
  <c r="AA288" i="1" s="1"/>
  <c r="M258" i="1"/>
  <c r="Q438" i="1"/>
  <c r="U438" i="1"/>
  <c r="Y438" i="1"/>
  <c r="E290" i="1"/>
  <c r="E292" i="1" s="1"/>
  <c r="U290" i="1"/>
  <c r="U292" i="1" s="1"/>
  <c r="B441" i="1"/>
  <c r="B442" i="1" s="1"/>
  <c r="F441" i="1"/>
  <c r="J441" i="1"/>
  <c r="J262" i="1"/>
  <c r="N441" i="1"/>
  <c r="N442" i="1" s="1"/>
  <c r="R441" i="1"/>
  <c r="R262" i="1"/>
  <c r="V441" i="1"/>
  <c r="Z291" i="1"/>
  <c r="AA291" i="1" s="1"/>
  <c r="P292" i="1"/>
  <c r="X292" i="1"/>
  <c r="N302" i="1"/>
  <c r="B310" i="1"/>
  <c r="B312" i="1" s="1"/>
  <c r="F310" i="1"/>
  <c r="F312" i="1" s="1"/>
  <c r="J310" i="1"/>
  <c r="J312" i="1" s="1"/>
  <c r="N310" i="1"/>
  <c r="N312" i="1" s="1"/>
  <c r="R310" i="1"/>
  <c r="R312" i="1" s="1"/>
  <c r="V310" i="1"/>
  <c r="V312" i="1" s="1"/>
  <c r="AA311" i="1"/>
  <c r="D312" i="1"/>
  <c r="Z320" i="1"/>
  <c r="AB320" i="1" s="1"/>
  <c r="AB316" i="1"/>
  <c r="AA317" i="1"/>
  <c r="AA320" i="1" s="1"/>
  <c r="C322" i="1"/>
  <c r="G322" i="1"/>
  <c r="K322" i="1"/>
  <c r="O322" i="1"/>
  <c r="S322" i="1"/>
  <c r="W322" i="1"/>
  <c r="M330" i="1"/>
  <c r="M332" i="1" s="1"/>
  <c r="Z337" i="1"/>
  <c r="AB337" i="1" s="1"/>
  <c r="N342" i="1"/>
  <c r="B350" i="1"/>
  <c r="F350" i="1"/>
  <c r="J350" i="1"/>
  <c r="N350" i="1"/>
  <c r="R350" i="1"/>
  <c r="V350" i="1"/>
  <c r="E352" i="1"/>
  <c r="I352" i="1"/>
  <c r="Q352" i="1"/>
  <c r="U352" i="1"/>
  <c r="Y352" i="1"/>
  <c r="M360" i="1"/>
  <c r="M362" i="1" s="1"/>
  <c r="Z356" i="1"/>
  <c r="AA358" i="1"/>
  <c r="AA359" i="1"/>
  <c r="D362" i="1"/>
  <c r="H362" i="1"/>
  <c r="L362" i="1"/>
  <c r="P362" i="1"/>
  <c r="T362" i="1"/>
  <c r="X362" i="1"/>
  <c r="AA368" i="1"/>
  <c r="AA369" i="1"/>
  <c r="D372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Z47" i="1"/>
  <c r="AA47" i="1" s="1"/>
  <c r="Z87" i="1"/>
  <c r="AA87" i="1" s="1"/>
  <c r="Z127" i="1"/>
  <c r="AA127" i="1" s="1"/>
  <c r="Z157" i="1"/>
  <c r="AA157" i="1" s="1"/>
  <c r="Z165" i="1"/>
  <c r="Z169" i="1" s="1"/>
  <c r="AB169" i="1" s="1"/>
  <c r="C171" i="1"/>
  <c r="G171" i="1"/>
  <c r="K171" i="1"/>
  <c r="O171" i="1"/>
  <c r="S171" i="1"/>
  <c r="W171" i="1"/>
  <c r="Z177" i="1"/>
  <c r="AA177" i="1" s="1"/>
  <c r="B181" i="1"/>
  <c r="F181" i="1"/>
  <c r="J181" i="1"/>
  <c r="N181" i="1"/>
  <c r="R181" i="1"/>
  <c r="V181" i="1"/>
  <c r="AA185" i="1"/>
  <c r="AA189" i="1" s="1"/>
  <c r="D189" i="1"/>
  <c r="D191" i="1" s="1"/>
  <c r="M189" i="1"/>
  <c r="M191" i="1" s="1"/>
  <c r="C205" i="1"/>
  <c r="C209" i="1" s="1"/>
  <c r="C211" i="1" s="1"/>
  <c r="C199" i="1"/>
  <c r="C201" i="1" s="1"/>
  <c r="G205" i="1"/>
  <c r="G209" i="1" s="1"/>
  <c r="G211" i="1" s="1"/>
  <c r="G199" i="1"/>
  <c r="G201" i="1" s="1"/>
  <c r="K205" i="1"/>
  <c r="K209" i="1" s="1"/>
  <c r="K211" i="1" s="1"/>
  <c r="K199" i="1"/>
  <c r="K201" i="1" s="1"/>
  <c r="O205" i="1"/>
  <c r="O209" i="1" s="1"/>
  <c r="O211" i="1" s="1"/>
  <c r="O199" i="1"/>
  <c r="O201" i="1" s="1"/>
  <c r="S205" i="1"/>
  <c r="S209" i="1" s="1"/>
  <c r="S211" i="1" s="1"/>
  <c r="S199" i="1"/>
  <c r="S201" i="1" s="1"/>
  <c r="W205" i="1"/>
  <c r="W209" i="1" s="1"/>
  <c r="W211" i="1" s="1"/>
  <c r="W199" i="1"/>
  <c r="W201" i="1" s="1"/>
  <c r="B206" i="1"/>
  <c r="F206" i="1"/>
  <c r="J206" i="1"/>
  <c r="N206" i="1"/>
  <c r="Z206" i="1" s="1"/>
  <c r="AB206" i="1" s="1"/>
  <c r="R206" i="1"/>
  <c r="V206" i="1"/>
  <c r="Z196" i="1"/>
  <c r="AA196" i="1" s="1"/>
  <c r="D199" i="1"/>
  <c r="D201" i="1" s="1"/>
  <c r="E222" i="1"/>
  <c r="I222" i="1"/>
  <c r="M222" i="1"/>
  <c r="Z221" i="1"/>
  <c r="Q222" i="1"/>
  <c r="U222" i="1"/>
  <c r="Y222" i="1"/>
  <c r="D232" i="1"/>
  <c r="AA231" i="1"/>
  <c r="H232" i="1"/>
  <c r="L232" i="1"/>
  <c r="P232" i="1"/>
  <c r="T232" i="1"/>
  <c r="X232" i="1"/>
  <c r="AA238" i="1"/>
  <c r="D252" i="1"/>
  <c r="AA251" i="1"/>
  <c r="H252" i="1"/>
  <c r="L252" i="1"/>
  <c r="P252" i="1"/>
  <c r="T252" i="1"/>
  <c r="X252" i="1"/>
  <c r="E437" i="1"/>
  <c r="M437" i="1"/>
  <c r="Z257" i="1"/>
  <c r="AB257" i="1" s="1"/>
  <c r="U437" i="1"/>
  <c r="J438" i="1"/>
  <c r="R438" i="1"/>
  <c r="H439" i="1"/>
  <c r="P439" i="1"/>
  <c r="X439" i="1"/>
  <c r="F260" i="1"/>
  <c r="F262" i="1" s="1"/>
  <c r="N260" i="1"/>
  <c r="N262" i="1" s="1"/>
  <c r="V260" i="1"/>
  <c r="V262" i="1" s="1"/>
  <c r="C441" i="1"/>
  <c r="K441" i="1"/>
  <c r="S441" i="1"/>
  <c r="AA266" i="1"/>
  <c r="AA269" i="1"/>
  <c r="D270" i="1"/>
  <c r="D272" i="1" s="1"/>
  <c r="Z271" i="1"/>
  <c r="C280" i="1"/>
  <c r="C282" i="1" s="1"/>
  <c r="G280" i="1"/>
  <c r="G282" i="1" s="1"/>
  <c r="K280" i="1"/>
  <c r="K282" i="1" s="1"/>
  <c r="O280" i="1"/>
  <c r="O282" i="1" s="1"/>
  <c r="S280" i="1"/>
  <c r="S282" i="1" s="1"/>
  <c r="W280" i="1"/>
  <c r="W282" i="1" s="1"/>
  <c r="Z277" i="1"/>
  <c r="D282" i="1"/>
  <c r="H282" i="1"/>
  <c r="L282" i="1"/>
  <c r="P282" i="1"/>
  <c r="T282" i="1"/>
  <c r="X282" i="1"/>
  <c r="E260" i="1"/>
  <c r="E436" i="1"/>
  <c r="I436" i="1"/>
  <c r="I260" i="1"/>
  <c r="I262" i="1" s="1"/>
  <c r="Z286" i="1"/>
  <c r="M256" i="1"/>
  <c r="Q436" i="1"/>
  <c r="Q440" i="1" s="1"/>
  <c r="Q260" i="1"/>
  <c r="Q262" i="1" s="1"/>
  <c r="U260" i="1"/>
  <c r="U436" i="1"/>
  <c r="Y436" i="1"/>
  <c r="Y440" i="1" s="1"/>
  <c r="Y260" i="1"/>
  <c r="Y262" i="1" s="1"/>
  <c r="AA287" i="1"/>
  <c r="D257" i="1"/>
  <c r="H437" i="1"/>
  <c r="H440" i="1" s="1"/>
  <c r="L437" i="1"/>
  <c r="L440" i="1" s="1"/>
  <c r="P437" i="1"/>
  <c r="P440" i="1" s="1"/>
  <c r="T437" i="1"/>
  <c r="T440" i="1" s="1"/>
  <c r="X437" i="1"/>
  <c r="X440" i="1" s="1"/>
  <c r="E439" i="1"/>
  <c r="I439" i="1"/>
  <c r="Z289" i="1"/>
  <c r="AA289" i="1" s="1"/>
  <c r="M259" i="1"/>
  <c r="Q439" i="1"/>
  <c r="U439" i="1"/>
  <c r="Y439" i="1"/>
  <c r="G290" i="1"/>
  <c r="G292" i="1" s="1"/>
  <c r="O290" i="1"/>
  <c r="O292" i="1" s="1"/>
  <c r="W290" i="1"/>
  <c r="W292" i="1" s="1"/>
  <c r="B292" i="1"/>
  <c r="J292" i="1"/>
  <c r="R292" i="1"/>
  <c r="M300" i="1"/>
  <c r="M302" i="1" s="1"/>
  <c r="E312" i="1"/>
  <c r="I312" i="1"/>
  <c r="M312" i="1"/>
  <c r="Q312" i="1"/>
  <c r="U312" i="1"/>
  <c r="Y312" i="1"/>
  <c r="AA321" i="1"/>
  <c r="D322" i="1"/>
  <c r="Z330" i="1"/>
  <c r="AB330" i="1" s="1"/>
  <c r="AB326" i="1"/>
  <c r="D330" i="1"/>
  <c r="D332" i="1" s="1"/>
  <c r="AA327" i="1"/>
  <c r="AA330" i="1" s="1"/>
  <c r="M340" i="1"/>
  <c r="M342" i="1" s="1"/>
  <c r="M350" i="1"/>
  <c r="M352" i="1" s="1"/>
  <c r="B352" i="1"/>
  <c r="F352" i="1"/>
  <c r="J352" i="1"/>
  <c r="N352" i="1"/>
  <c r="R352" i="1"/>
  <c r="V352" i="1"/>
  <c r="Z351" i="1"/>
  <c r="AA351" i="1" s="1"/>
  <c r="AA361" i="1"/>
  <c r="Q362" i="1"/>
  <c r="U362" i="1"/>
  <c r="Y362" i="1"/>
  <c r="AA367" i="1"/>
  <c r="AB367" i="1"/>
  <c r="E372" i="1"/>
  <c r="I372" i="1"/>
  <c r="M372" i="1"/>
  <c r="Q372" i="1"/>
  <c r="U372" i="1"/>
  <c r="Y372" i="1"/>
  <c r="AA377" i="1"/>
  <c r="D382" i="1"/>
  <c r="H382" i="1"/>
  <c r="L382" i="1"/>
  <c r="P382" i="1"/>
  <c r="T382" i="1"/>
  <c r="X382" i="1"/>
  <c r="AA387" i="1"/>
  <c r="H392" i="1"/>
  <c r="L392" i="1"/>
  <c r="P392" i="1"/>
  <c r="T392" i="1"/>
  <c r="X392" i="1"/>
  <c r="AA397" i="1"/>
  <c r="D402" i="1"/>
  <c r="H402" i="1"/>
  <c r="L402" i="1"/>
  <c r="P402" i="1"/>
  <c r="T402" i="1"/>
  <c r="X402" i="1"/>
  <c r="AA407" i="1"/>
  <c r="H412" i="1"/>
  <c r="L412" i="1"/>
  <c r="P412" i="1"/>
  <c r="T412" i="1"/>
  <c r="X412" i="1"/>
  <c r="AA417" i="1"/>
  <c r="D422" i="1"/>
  <c r="H422" i="1"/>
  <c r="L422" i="1"/>
  <c r="P422" i="1"/>
  <c r="T422" i="1"/>
  <c r="X422" i="1"/>
  <c r="AA366" i="1"/>
  <c r="AA370" i="1" s="1"/>
  <c r="Z371" i="1"/>
  <c r="AA381" i="1"/>
  <c r="Z386" i="1"/>
  <c r="AA401" i="1"/>
  <c r="Z406" i="1"/>
  <c r="AA421" i="1"/>
  <c r="B430" i="1"/>
  <c r="B432" i="1" s="1"/>
  <c r="F430" i="1"/>
  <c r="F432" i="1" s="1"/>
  <c r="J430" i="1"/>
  <c r="J432" i="1" s="1"/>
  <c r="N430" i="1"/>
  <c r="N432" i="1" s="1"/>
  <c r="R430" i="1"/>
  <c r="R432" i="1" s="1"/>
  <c r="V430" i="1"/>
  <c r="V432" i="1" s="1"/>
  <c r="Z426" i="1"/>
  <c r="I448" i="1"/>
  <c r="I452" i="1" s="1"/>
  <c r="Q448" i="1"/>
  <c r="Q452" i="1" s="1"/>
  <c r="Y448" i="1"/>
  <c r="Y452" i="1" s="1"/>
  <c r="B464" i="1"/>
  <c r="J464" i="1"/>
  <c r="R464" i="1"/>
  <c r="B484" i="1"/>
  <c r="F484" i="1"/>
  <c r="J484" i="1"/>
  <c r="N484" i="1"/>
  <c r="R484" i="1"/>
  <c r="V484" i="1"/>
  <c r="Z492" i="1"/>
  <c r="AB492" i="1" s="1"/>
  <c r="AB488" i="1"/>
  <c r="E494" i="1"/>
  <c r="I494" i="1"/>
  <c r="M494" i="1"/>
  <c r="Q494" i="1"/>
  <c r="U494" i="1"/>
  <c r="Y494" i="1"/>
  <c r="AA501" i="1"/>
  <c r="H504" i="1"/>
  <c r="L504" i="1"/>
  <c r="P504" i="1"/>
  <c r="T504" i="1"/>
  <c r="X504" i="1"/>
  <c r="B514" i="1"/>
  <c r="F514" i="1"/>
  <c r="J514" i="1"/>
  <c r="N514" i="1"/>
  <c r="R514" i="1"/>
  <c r="V514" i="1"/>
  <c r="E524" i="1"/>
  <c r="I524" i="1"/>
  <c r="Q524" i="1"/>
  <c r="U524" i="1"/>
  <c r="Y524" i="1"/>
  <c r="AA531" i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69" i="1"/>
  <c r="AA570" i="1"/>
  <c r="AA571" i="1"/>
  <c r="H574" i="1"/>
  <c r="L574" i="1"/>
  <c r="P574" i="1"/>
  <c r="T574" i="1"/>
  <c r="X574" i="1"/>
  <c r="AA579" i="1"/>
  <c r="AA580" i="1"/>
  <c r="AA581" i="1"/>
  <c r="H584" i="1"/>
  <c r="L584" i="1"/>
  <c r="P584" i="1"/>
  <c r="T584" i="1"/>
  <c r="X584" i="1"/>
  <c r="AA589" i="1"/>
  <c r="AA590" i="1"/>
  <c r="AA591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H690" i="1"/>
  <c r="X690" i="1"/>
  <c r="AA695" i="1"/>
  <c r="AB695" i="1"/>
  <c r="F700" i="1"/>
  <c r="P700" i="1"/>
  <c r="V700" i="1"/>
  <c r="C713" i="1"/>
  <c r="G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53" i="1"/>
  <c r="F753" i="1"/>
  <c r="J753" i="1"/>
  <c r="AB752" i="1"/>
  <c r="R753" i="1"/>
  <c r="V753" i="1"/>
  <c r="Z761" i="1"/>
  <c r="AB761" i="1" s="1"/>
  <c r="AB757" i="1"/>
  <c r="N370" i="1"/>
  <c r="N372" i="1" s="1"/>
  <c r="N382" i="1"/>
  <c r="Z391" i="1"/>
  <c r="AA391" i="1" s="1"/>
  <c r="D392" i="1"/>
  <c r="N402" i="1"/>
  <c r="Z411" i="1"/>
  <c r="AA411" i="1" s="1"/>
  <c r="D412" i="1"/>
  <c r="N422" i="1"/>
  <c r="AA427" i="1"/>
  <c r="C432" i="1"/>
  <c r="G432" i="1"/>
  <c r="K432" i="1"/>
  <c r="O432" i="1"/>
  <c r="S432" i="1"/>
  <c r="W432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E544" i="1"/>
  <c r="I544" i="1"/>
  <c r="Q544" i="1"/>
  <c r="U544" i="1"/>
  <c r="Y544" i="1"/>
  <c r="E554" i="1"/>
  <c r="I554" i="1"/>
  <c r="M554" i="1"/>
  <c r="Q554" i="1"/>
  <c r="U554" i="1"/>
  <c r="Y554" i="1"/>
  <c r="E564" i="1"/>
  <c r="I564" i="1"/>
  <c r="Q564" i="1"/>
  <c r="U564" i="1"/>
  <c r="Y564" i="1"/>
  <c r="E574" i="1"/>
  <c r="I574" i="1"/>
  <c r="M574" i="1"/>
  <c r="Q574" i="1"/>
  <c r="U574" i="1"/>
  <c r="Y574" i="1"/>
  <c r="E584" i="1"/>
  <c r="I584" i="1"/>
  <c r="Q584" i="1"/>
  <c r="U584" i="1"/>
  <c r="Y584" i="1"/>
  <c r="E594" i="1"/>
  <c r="I594" i="1"/>
  <c r="M594" i="1"/>
  <c r="Q594" i="1"/>
  <c r="U594" i="1"/>
  <c r="Y594" i="1"/>
  <c r="AA599" i="1"/>
  <c r="AA600" i="1"/>
  <c r="H604" i="1"/>
  <c r="L604" i="1"/>
  <c r="P604" i="1"/>
  <c r="T604" i="1"/>
  <c r="X604" i="1"/>
  <c r="H614" i="1"/>
  <c r="L614" i="1"/>
  <c r="P614" i="1"/>
  <c r="T614" i="1"/>
  <c r="X614" i="1"/>
  <c r="H624" i="1"/>
  <c r="L624" i="1"/>
  <c r="P624" i="1"/>
  <c r="T624" i="1"/>
  <c r="X624" i="1"/>
  <c r="H634" i="1"/>
  <c r="L634" i="1"/>
  <c r="P634" i="1"/>
  <c r="T634" i="1"/>
  <c r="X634" i="1"/>
  <c r="H644" i="1"/>
  <c r="L644" i="1"/>
  <c r="P644" i="1"/>
  <c r="T644" i="1"/>
  <c r="X644" i="1"/>
  <c r="AA650" i="1"/>
  <c r="H654" i="1"/>
  <c r="L654" i="1"/>
  <c r="P654" i="1"/>
  <c r="T654" i="1"/>
  <c r="X654" i="1"/>
  <c r="AA663" i="1"/>
  <c r="AA664" i="1"/>
  <c r="AA676" i="1"/>
  <c r="AA677" i="1"/>
  <c r="D680" i="1"/>
  <c r="H680" i="1"/>
  <c r="L680" i="1"/>
  <c r="P680" i="1"/>
  <c r="T680" i="1"/>
  <c r="X680" i="1"/>
  <c r="AA686" i="1"/>
  <c r="AA687" i="1"/>
  <c r="D690" i="1"/>
  <c r="J690" i="1"/>
  <c r="T690" i="1"/>
  <c r="Z698" i="1"/>
  <c r="AB698" i="1" s="1"/>
  <c r="AB694" i="1"/>
  <c r="B700" i="1"/>
  <c r="L700" i="1"/>
  <c r="R700" i="1"/>
  <c r="AA709" i="1"/>
  <c r="AA710" i="1"/>
  <c r="D713" i="1"/>
  <c r="H713" i="1"/>
  <c r="L713" i="1"/>
  <c r="P713" i="1"/>
  <c r="T713" i="1"/>
  <c r="X713" i="1"/>
  <c r="AA718" i="1"/>
  <c r="D723" i="1"/>
  <c r="H723" i="1"/>
  <c r="L723" i="1"/>
  <c r="P723" i="1"/>
  <c r="T723" i="1"/>
  <c r="X723" i="1"/>
  <c r="AA729" i="1"/>
  <c r="AA730" i="1"/>
  <c r="C743" i="1"/>
  <c r="G743" i="1"/>
  <c r="K743" i="1"/>
  <c r="O743" i="1"/>
  <c r="S743" i="1"/>
  <c r="W743" i="1"/>
  <c r="C763" i="1"/>
  <c r="G763" i="1"/>
  <c r="K763" i="1"/>
  <c r="O763" i="1"/>
  <c r="S763" i="1"/>
  <c r="W763" i="1"/>
  <c r="Z376" i="1"/>
  <c r="Z396" i="1"/>
  <c r="Z416" i="1"/>
  <c r="D430" i="1"/>
  <c r="D432" i="1" s="1"/>
  <c r="H430" i="1"/>
  <c r="H432" i="1" s="1"/>
  <c r="L430" i="1"/>
  <c r="L432" i="1" s="1"/>
  <c r="P430" i="1"/>
  <c r="P432" i="1" s="1"/>
  <c r="T430" i="1"/>
  <c r="T432" i="1" s="1"/>
  <c r="X430" i="1"/>
  <c r="X432" i="1" s="1"/>
  <c r="AA431" i="1"/>
  <c r="E448" i="1"/>
  <c r="E452" i="1" s="1"/>
  <c r="U448" i="1"/>
  <c r="U452" i="1" s="1"/>
  <c r="F464" i="1"/>
  <c r="V464" i="1"/>
  <c r="D451" i="1"/>
  <c r="D474" i="1"/>
  <c r="H474" i="1"/>
  <c r="L474" i="1"/>
  <c r="P474" i="1"/>
  <c r="T474" i="1"/>
  <c r="X474" i="1"/>
  <c r="AA480" i="1"/>
  <c r="AA481" i="1"/>
  <c r="H484" i="1"/>
  <c r="L484" i="1"/>
  <c r="P484" i="1"/>
  <c r="T484" i="1"/>
  <c r="X484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AA511" i="1"/>
  <c r="H514" i="1"/>
  <c r="L514" i="1"/>
  <c r="P514" i="1"/>
  <c r="T514" i="1"/>
  <c r="X514" i="1"/>
  <c r="AA519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Z602" i="1"/>
  <c r="AB602" i="1" s="1"/>
  <c r="AB598" i="1"/>
  <c r="E604" i="1"/>
  <c r="I604" i="1"/>
  <c r="M604" i="1"/>
  <c r="Q604" i="1"/>
  <c r="U604" i="1"/>
  <c r="Y604" i="1"/>
  <c r="E614" i="1"/>
  <c r="I614" i="1"/>
  <c r="M614" i="1"/>
  <c r="Q614" i="1"/>
  <c r="U614" i="1"/>
  <c r="Y614" i="1"/>
  <c r="Z622" i="1"/>
  <c r="AB622" i="1" s="1"/>
  <c r="AB618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Z642" i="1"/>
  <c r="AB642" i="1" s="1"/>
  <c r="AB638" i="1"/>
  <c r="E644" i="1"/>
  <c r="I644" i="1"/>
  <c r="M644" i="1"/>
  <c r="Q644" i="1"/>
  <c r="U644" i="1"/>
  <c r="Y644" i="1"/>
  <c r="AA653" i="1"/>
  <c r="AA662" i="1"/>
  <c r="AB662" i="1"/>
  <c r="E667" i="1"/>
  <c r="I667" i="1"/>
  <c r="M667" i="1"/>
  <c r="Q667" i="1"/>
  <c r="U667" i="1"/>
  <c r="Y667" i="1"/>
  <c r="AB675" i="1"/>
  <c r="AA675" i="1"/>
  <c r="E680" i="1"/>
  <c r="I680" i="1"/>
  <c r="M680" i="1"/>
  <c r="Q680" i="1"/>
  <c r="U680" i="1"/>
  <c r="Y680" i="1"/>
  <c r="AA685" i="1"/>
  <c r="AB685" i="1"/>
  <c r="F690" i="1"/>
  <c r="P690" i="1"/>
  <c r="V690" i="1"/>
  <c r="H700" i="1"/>
  <c r="X700" i="1"/>
  <c r="E713" i="1"/>
  <c r="I713" i="1"/>
  <c r="AA720" i="1"/>
  <c r="AB720" i="1"/>
  <c r="E723" i="1"/>
  <c r="I723" i="1"/>
  <c r="M723" i="1"/>
  <c r="Q723" i="1"/>
  <c r="U723" i="1"/>
  <c r="Y723" i="1"/>
  <c r="AB728" i="1"/>
  <c r="AA728" i="1"/>
  <c r="E733" i="1"/>
  <c r="I733" i="1"/>
  <c r="AA732" i="1"/>
  <c r="AB732" i="1"/>
  <c r="Q733" i="1"/>
  <c r="U733" i="1"/>
  <c r="Y733" i="1"/>
  <c r="AA739" i="1"/>
  <c r="AA740" i="1"/>
  <c r="AA748" i="1"/>
  <c r="D753" i="1"/>
  <c r="H753" i="1"/>
  <c r="L753" i="1"/>
  <c r="P753" i="1"/>
  <c r="T753" i="1"/>
  <c r="X753" i="1"/>
  <c r="AA759" i="1"/>
  <c r="AA760" i="1"/>
  <c r="AA768" i="1"/>
  <c r="E432" i="1"/>
  <c r="I432" i="1"/>
  <c r="M432" i="1"/>
  <c r="Q432" i="1"/>
  <c r="U432" i="1"/>
  <c r="Y432" i="1"/>
  <c r="P452" i="1"/>
  <c r="H464" i="1"/>
  <c r="X464" i="1"/>
  <c r="AA468" i="1"/>
  <c r="AB468" i="1"/>
  <c r="AB470" i="1"/>
  <c r="AA470" i="1"/>
  <c r="E474" i="1"/>
  <c r="M474" i="1"/>
  <c r="U474" i="1"/>
  <c r="AB479" i="1"/>
  <c r="AA479" i="1"/>
  <c r="E484" i="1"/>
  <c r="I484" i="1"/>
  <c r="M484" i="1"/>
  <c r="Q484" i="1"/>
  <c r="U484" i="1"/>
  <c r="Y484" i="1"/>
  <c r="AA489" i="1"/>
  <c r="AB489" i="1"/>
  <c r="AA491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N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Z665" i="1"/>
  <c r="AB665" i="1" s="1"/>
  <c r="AB661" i="1"/>
  <c r="B680" i="1"/>
  <c r="F680" i="1"/>
  <c r="J680" i="1"/>
  <c r="N680" i="1"/>
  <c r="R680" i="1"/>
  <c r="V680" i="1"/>
  <c r="Z688" i="1"/>
  <c r="AB688" i="1" s="1"/>
  <c r="AB684" i="1"/>
  <c r="B690" i="1"/>
  <c r="L690" i="1"/>
  <c r="R690" i="1"/>
  <c r="D700" i="1"/>
  <c r="J700" i="1"/>
  <c r="T700" i="1"/>
  <c r="Z711" i="1"/>
  <c r="AB711" i="1" s="1"/>
  <c r="AB707" i="1"/>
  <c r="B713" i="1"/>
  <c r="F713" i="1"/>
  <c r="J713" i="1"/>
  <c r="AB712" i="1"/>
  <c r="R713" i="1"/>
  <c r="V713" i="1"/>
  <c r="B723" i="1"/>
  <c r="F723" i="1"/>
  <c r="J723" i="1"/>
  <c r="R723" i="1"/>
  <c r="V723" i="1"/>
  <c r="AB738" i="1"/>
  <c r="AA738" i="1"/>
  <c r="E743" i="1"/>
  <c r="I743" i="1"/>
  <c r="AA742" i="1"/>
  <c r="AB742" i="1"/>
  <c r="Q743" i="1"/>
  <c r="U743" i="1"/>
  <c r="Y743" i="1"/>
  <c r="AA758" i="1"/>
  <c r="AB758" i="1"/>
  <c r="E763" i="1"/>
  <c r="I763" i="1"/>
  <c r="M763" i="1"/>
  <c r="Q763" i="1"/>
  <c r="U763" i="1"/>
  <c r="Y763" i="1"/>
  <c r="B448" i="1"/>
  <c r="B452" i="1" s="1"/>
  <c r="F448" i="1"/>
  <c r="F452" i="1" s="1"/>
  <c r="J448" i="1"/>
  <c r="J452" i="1" s="1"/>
  <c r="N448" i="1"/>
  <c r="N452" i="1" s="1"/>
  <c r="R448" i="1"/>
  <c r="R452" i="1" s="1"/>
  <c r="V448" i="1"/>
  <c r="V452" i="1" s="1"/>
  <c r="D450" i="1"/>
  <c r="M451" i="1"/>
  <c r="Z451" i="1" s="1"/>
  <c r="D453" i="1"/>
  <c r="H453" i="1"/>
  <c r="L453" i="1"/>
  <c r="P453" i="1"/>
  <c r="P454" i="1" s="1"/>
  <c r="T453" i="1"/>
  <c r="X453" i="1"/>
  <c r="C458" i="1"/>
  <c r="G458" i="1"/>
  <c r="K458" i="1"/>
  <c r="O458" i="1"/>
  <c r="S458" i="1"/>
  <c r="W458" i="1"/>
  <c r="D459" i="1"/>
  <c r="H459" i="1"/>
  <c r="H449" i="1" s="1"/>
  <c r="H452" i="1" s="1"/>
  <c r="L459" i="1"/>
  <c r="L449" i="1" s="1"/>
  <c r="L452" i="1" s="1"/>
  <c r="P459" i="1"/>
  <c r="P449" i="1" s="1"/>
  <c r="T459" i="1"/>
  <c r="T449" i="1" s="1"/>
  <c r="T452" i="1" s="1"/>
  <c r="X459" i="1"/>
  <c r="X449" i="1" s="1"/>
  <c r="X452" i="1" s="1"/>
  <c r="M460" i="1"/>
  <c r="N461" i="1"/>
  <c r="N451" i="1" s="1"/>
  <c r="D462" i="1"/>
  <c r="D464" i="1" s="1"/>
  <c r="H462" i="1"/>
  <c r="L462" i="1"/>
  <c r="L464" i="1" s="1"/>
  <c r="P462" i="1"/>
  <c r="P464" i="1" s="1"/>
  <c r="T462" i="1"/>
  <c r="T464" i="1" s="1"/>
  <c r="X462" i="1"/>
  <c r="E463" i="1"/>
  <c r="I463" i="1"/>
  <c r="M463" i="1"/>
  <c r="Q463" i="1"/>
  <c r="U463" i="1"/>
  <c r="Y463" i="1"/>
  <c r="AA471" i="1"/>
  <c r="E472" i="1"/>
  <c r="I472" i="1"/>
  <c r="I474" i="1" s="1"/>
  <c r="M472" i="1"/>
  <c r="Q472" i="1"/>
  <c r="Q474" i="1" s="1"/>
  <c r="U472" i="1"/>
  <c r="Y472" i="1"/>
  <c r="Y474" i="1" s="1"/>
  <c r="Z473" i="1"/>
  <c r="AA488" i="1"/>
  <c r="AA492" i="1" s="1"/>
  <c r="Z493" i="1"/>
  <c r="Z508" i="1"/>
  <c r="D512" i="1"/>
  <c r="AA523" i="1"/>
  <c r="M524" i="1"/>
  <c r="Z528" i="1"/>
  <c r="AA528" i="1" s="1"/>
  <c r="AA532" i="1" s="1"/>
  <c r="D532" i="1"/>
  <c r="AA543" i="1"/>
  <c r="M544" i="1"/>
  <c r="Z548" i="1"/>
  <c r="AA548" i="1" s="1"/>
  <c r="AA552" i="1" s="1"/>
  <c r="D552" i="1"/>
  <c r="AA563" i="1"/>
  <c r="M564" i="1"/>
  <c r="Z568" i="1"/>
  <c r="AA568" i="1" s="1"/>
  <c r="AA572" i="1" s="1"/>
  <c r="D572" i="1"/>
  <c r="AA583" i="1"/>
  <c r="M584" i="1"/>
  <c r="Z588" i="1"/>
  <c r="AA588" i="1" s="1"/>
  <c r="AA592" i="1" s="1"/>
  <c r="D592" i="1"/>
  <c r="AA598" i="1"/>
  <c r="AA602" i="1" s="1"/>
  <c r="M602" i="1"/>
  <c r="Z603" i="1"/>
  <c r="Z604" i="1" s="1"/>
  <c r="AB604" i="1" s="1"/>
  <c r="D604" i="1"/>
  <c r="AA618" i="1"/>
  <c r="AA622" i="1" s="1"/>
  <c r="M622" i="1"/>
  <c r="Z623" i="1"/>
  <c r="Z624" i="1" s="1"/>
  <c r="AB624" i="1" s="1"/>
  <c r="D624" i="1"/>
  <c r="AA638" i="1"/>
  <c r="AA642" i="1" s="1"/>
  <c r="M642" i="1"/>
  <c r="Z643" i="1"/>
  <c r="Z644" i="1" s="1"/>
  <c r="AB644" i="1" s="1"/>
  <c r="D644" i="1"/>
  <c r="AA661" i="1"/>
  <c r="AA665" i="1" s="1"/>
  <c r="Z666" i="1"/>
  <c r="AA684" i="1"/>
  <c r="AA688" i="1" s="1"/>
  <c r="AA694" i="1"/>
  <c r="AA698" i="1" s="1"/>
  <c r="AA707" i="1"/>
  <c r="AA711" i="1" s="1"/>
  <c r="AA717" i="1"/>
  <c r="AA721" i="1" s="1"/>
  <c r="Z722" i="1"/>
  <c r="M733" i="1"/>
  <c r="M743" i="1"/>
  <c r="Z747" i="1"/>
  <c r="N753" i="1"/>
  <c r="AA757" i="1"/>
  <c r="AA761" i="1" s="1"/>
  <c r="Z762" i="1"/>
  <c r="P771" i="1"/>
  <c r="T771" i="1"/>
  <c r="X771" i="1"/>
  <c r="B781" i="1"/>
  <c r="B783" i="1" s="1"/>
  <c r="F781" i="1"/>
  <c r="F783" i="1" s="1"/>
  <c r="J781" i="1"/>
  <c r="J783" i="1" s="1"/>
  <c r="N781" i="1"/>
  <c r="N783" i="1" s="1"/>
  <c r="R781" i="1"/>
  <c r="R783" i="1" s="1"/>
  <c r="V781" i="1"/>
  <c r="V783" i="1" s="1"/>
  <c r="Z777" i="1"/>
  <c r="B793" i="1"/>
  <c r="F793" i="1"/>
  <c r="J793" i="1"/>
  <c r="AB792" i="1"/>
  <c r="R793" i="1"/>
  <c r="V793" i="1"/>
  <c r="Z801" i="1"/>
  <c r="AB801" i="1" s="1"/>
  <c r="AB797" i="1"/>
  <c r="B813" i="1"/>
  <c r="F813" i="1"/>
  <c r="J813" i="1"/>
  <c r="AB812" i="1"/>
  <c r="R813" i="1"/>
  <c r="V813" i="1"/>
  <c r="AB828" i="1"/>
  <c r="AA828" i="1"/>
  <c r="E833" i="1"/>
  <c r="I833" i="1"/>
  <c r="AA832" i="1"/>
  <c r="AB832" i="1"/>
  <c r="Q833" i="1"/>
  <c r="U833" i="1"/>
  <c r="Y833" i="1"/>
  <c r="AA848" i="1"/>
  <c r="AB848" i="1"/>
  <c r="E853" i="1"/>
  <c r="I853" i="1"/>
  <c r="M853" i="1"/>
  <c r="Q853" i="1"/>
  <c r="U853" i="1"/>
  <c r="Y853" i="1"/>
  <c r="AB868" i="1"/>
  <c r="AA868" i="1"/>
  <c r="E873" i="1"/>
  <c r="I873" i="1"/>
  <c r="AA872" i="1"/>
  <c r="AB872" i="1"/>
  <c r="Q873" i="1"/>
  <c r="U873" i="1"/>
  <c r="Y873" i="1"/>
  <c r="AA878" i="1"/>
  <c r="AB878" i="1"/>
  <c r="E883" i="1"/>
  <c r="I883" i="1"/>
  <c r="M883" i="1"/>
  <c r="Q883" i="1"/>
  <c r="U883" i="1"/>
  <c r="Y883" i="1"/>
  <c r="AB891" i="1"/>
  <c r="AA891" i="1"/>
  <c r="E896" i="1"/>
  <c r="I896" i="1"/>
  <c r="M896" i="1"/>
  <c r="Q896" i="1"/>
  <c r="U896" i="1"/>
  <c r="Y896" i="1"/>
  <c r="AA901" i="1"/>
  <c r="AB901" i="1"/>
  <c r="AA903" i="1"/>
  <c r="AA913" i="1"/>
  <c r="D916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R1026" i="1"/>
  <c r="V1026" i="1"/>
  <c r="B1036" i="1"/>
  <c r="F1036" i="1"/>
  <c r="J1036" i="1"/>
  <c r="Z469" i="1"/>
  <c r="AB469" i="1" s="1"/>
  <c r="B472" i="1"/>
  <c r="B474" i="1" s="1"/>
  <c r="F472" i="1"/>
  <c r="F474" i="1" s="1"/>
  <c r="J472" i="1"/>
  <c r="J474" i="1" s="1"/>
  <c r="N472" i="1"/>
  <c r="N474" i="1" s="1"/>
  <c r="R472" i="1"/>
  <c r="R474" i="1" s="1"/>
  <c r="V472" i="1"/>
  <c r="V474" i="1" s="1"/>
  <c r="Z478" i="1"/>
  <c r="AA478" i="1" s="1"/>
  <c r="AA482" i="1" s="1"/>
  <c r="D482" i="1"/>
  <c r="D484" i="1" s="1"/>
  <c r="N492" i="1"/>
  <c r="N494" i="1" s="1"/>
  <c r="Z498" i="1"/>
  <c r="AA498" i="1" s="1"/>
  <c r="AA502" i="1" s="1"/>
  <c r="D502" i="1"/>
  <c r="Z513" i="1"/>
  <c r="D514" i="1"/>
  <c r="Z533" i="1"/>
  <c r="AA533" i="1" s="1"/>
  <c r="AA534" i="1" s="1"/>
  <c r="D534" i="1"/>
  <c r="Z553" i="1"/>
  <c r="D554" i="1"/>
  <c r="Z573" i="1"/>
  <c r="AA573" i="1" s="1"/>
  <c r="AA574" i="1" s="1"/>
  <c r="D574" i="1"/>
  <c r="Z593" i="1"/>
  <c r="D594" i="1"/>
  <c r="Z608" i="1"/>
  <c r="AA608" i="1" s="1"/>
  <c r="AA612" i="1" s="1"/>
  <c r="D612" i="1"/>
  <c r="Z628" i="1"/>
  <c r="D632" i="1"/>
  <c r="Z648" i="1"/>
  <c r="AA648" i="1" s="1"/>
  <c r="AA652" i="1" s="1"/>
  <c r="D652" i="1"/>
  <c r="D654" i="1" s="1"/>
  <c r="N665" i="1"/>
  <c r="N667" i="1" s="1"/>
  <c r="M688" i="1"/>
  <c r="N721" i="1"/>
  <c r="N723" i="1" s="1"/>
  <c r="Z727" i="1"/>
  <c r="AA727" i="1" s="1"/>
  <c r="AA731" i="1" s="1"/>
  <c r="D731" i="1"/>
  <c r="D733" i="1" s="1"/>
  <c r="Z737" i="1"/>
  <c r="D741" i="1"/>
  <c r="D743" i="1" s="1"/>
  <c r="N761" i="1"/>
  <c r="N763" i="1" s="1"/>
  <c r="B773" i="1"/>
  <c r="F773" i="1"/>
  <c r="J773" i="1"/>
  <c r="N773" i="1"/>
  <c r="R773" i="1"/>
  <c r="Z772" i="1"/>
  <c r="AA772" i="1" s="1"/>
  <c r="AA779" i="1"/>
  <c r="C783" i="1"/>
  <c r="G783" i="1"/>
  <c r="K783" i="1"/>
  <c r="O783" i="1"/>
  <c r="S783" i="1"/>
  <c r="W783" i="1"/>
  <c r="C803" i="1"/>
  <c r="G803" i="1"/>
  <c r="K803" i="1"/>
  <c r="O803" i="1"/>
  <c r="S803" i="1"/>
  <c r="W803" i="1"/>
  <c r="C823" i="1"/>
  <c r="G823" i="1"/>
  <c r="K823" i="1"/>
  <c r="O823" i="1"/>
  <c r="S823" i="1"/>
  <c r="W823" i="1"/>
  <c r="B843" i="1"/>
  <c r="F843" i="1"/>
  <c r="J843" i="1"/>
  <c r="AB842" i="1"/>
  <c r="R843" i="1"/>
  <c r="V843" i="1"/>
  <c r="Z851" i="1"/>
  <c r="AB851" i="1" s="1"/>
  <c r="AB847" i="1"/>
  <c r="B863" i="1"/>
  <c r="F863" i="1"/>
  <c r="J863" i="1"/>
  <c r="AB862" i="1"/>
  <c r="R863" i="1"/>
  <c r="V863" i="1"/>
  <c r="B896" i="1"/>
  <c r="F896" i="1"/>
  <c r="J896" i="1"/>
  <c r="N896" i="1"/>
  <c r="R896" i="1"/>
  <c r="V896" i="1"/>
  <c r="Z904" i="1"/>
  <c r="AB904" i="1" s="1"/>
  <c r="AB900" i="1"/>
  <c r="AB911" i="1"/>
  <c r="AA911" i="1"/>
  <c r="E916" i="1"/>
  <c r="I916" i="1"/>
  <c r="M916" i="1"/>
  <c r="Q916" i="1"/>
  <c r="U916" i="1"/>
  <c r="Y916" i="1"/>
  <c r="AA923" i="1"/>
  <c r="D926" i="1"/>
  <c r="H926" i="1"/>
  <c r="L926" i="1"/>
  <c r="P926" i="1"/>
  <c r="T926" i="1"/>
  <c r="X926" i="1"/>
  <c r="AA931" i="1"/>
  <c r="H936" i="1"/>
  <c r="L936" i="1"/>
  <c r="P936" i="1"/>
  <c r="T936" i="1"/>
  <c r="X936" i="1"/>
  <c r="AA943" i="1"/>
  <c r="D946" i="1"/>
  <c r="H946" i="1"/>
  <c r="L946" i="1"/>
  <c r="P946" i="1"/>
  <c r="T946" i="1"/>
  <c r="X946" i="1"/>
  <c r="AA951" i="1"/>
  <c r="D956" i="1"/>
  <c r="H956" i="1"/>
  <c r="L956" i="1"/>
  <c r="P956" i="1"/>
  <c r="T956" i="1"/>
  <c r="X956" i="1"/>
  <c r="AA963" i="1"/>
  <c r="D966" i="1"/>
  <c r="H966" i="1"/>
  <c r="L966" i="1"/>
  <c r="P966" i="1"/>
  <c r="T966" i="1"/>
  <c r="X966" i="1"/>
  <c r="AA971" i="1"/>
  <c r="H976" i="1"/>
  <c r="L976" i="1"/>
  <c r="P976" i="1"/>
  <c r="T976" i="1"/>
  <c r="X976" i="1"/>
  <c r="AA983" i="1"/>
  <c r="D986" i="1"/>
  <c r="H986" i="1"/>
  <c r="L986" i="1"/>
  <c r="P986" i="1"/>
  <c r="T986" i="1"/>
  <c r="X986" i="1"/>
  <c r="AA991" i="1"/>
  <c r="D996" i="1"/>
  <c r="H996" i="1"/>
  <c r="L996" i="1"/>
  <c r="P996" i="1"/>
  <c r="T996" i="1"/>
  <c r="X996" i="1"/>
  <c r="AA1003" i="1"/>
  <c r="D1006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M449" i="1"/>
  <c r="B453" i="1"/>
  <c r="B454" i="1" s="1"/>
  <c r="F453" i="1"/>
  <c r="F454" i="1" s="1"/>
  <c r="J453" i="1"/>
  <c r="J454" i="1" s="1"/>
  <c r="N453" i="1"/>
  <c r="N454" i="1" s="1"/>
  <c r="R453" i="1"/>
  <c r="R454" i="1" s="1"/>
  <c r="V453" i="1"/>
  <c r="V454" i="1" s="1"/>
  <c r="M458" i="1"/>
  <c r="C463" i="1"/>
  <c r="G463" i="1"/>
  <c r="K463" i="1"/>
  <c r="O463" i="1"/>
  <c r="S463" i="1"/>
  <c r="W463" i="1"/>
  <c r="Z483" i="1"/>
  <c r="Z503" i="1"/>
  <c r="AA503" i="1" s="1"/>
  <c r="AA504" i="1" s="1"/>
  <c r="D504" i="1"/>
  <c r="Z518" i="1"/>
  <c r="D522" i="1"/>
  <c r="D524" i="1" s="1"/>
  <c r="Z538" i="1"/>
  <c r="D542" i="1"/>
  <c r="D544" i="1" s="1"/>
  <c r="Z558" i="1"/>
  <c r="D562" i="1"/>
  <c r="D564" i="1" s="1"/>
  <c r="Z578" i="1"/>
  <c r="D582" i="1"/>
  <c r="D584" i="1" s="1"/>
  <c r="Z613" i="1"/>
  <c r="D614" i="1"/>
  <c r="Z633" i="1"/>
  <c r="AA633" i="1" s="1"/>
  <c r="D634" i="1"/>
  <c r="Z674" i="1"/>
  <c r="Z679" i="1"/>
  <c r="N688" i="1"/>
  <c r="N690" i="1" s="1"/>
  <c r="N698" i="1"/>
  <c r="N700" i="1" s="1"/>
  <c r="N711" i="1"/>
  <c r="N713" i="1" s="1"/>
  <c r="AA712" i="1"/>
  <c r="AA713" i="1" s="1"/>
  <c r="AA752" i="1"/>
  <c r="V771" i="1"/>
  <c r="V773" i="1" s="1"/>
  <c r="Z767" i="1"/>
  <c r="AA777" i="1"/>
  <c r="D781" i="1"/>
  <c r="D783" i="1" s="1"/>
  <c r="H781" i="1"/>
  <c r="H783" i="1" s="1"/>
  <c r="L781" i="1"/>
  <c r="L783" i="1" s="1"/>
  <c r="P781" i="1"/>
  <c r="P783" i="1" s="1"/>
  <c r="T781" i="1"/>
  <c r="T783" i="1" s="1"/>
  <c r="X781" i="1"/>
  <c r="X783" i="1" s="1"/>
  <c r="AA778" i="1"/>
  <c r="AA780" i="1"/>
  <c r="AA788" i="1"/>
  <c r="D793" i="1"/>
  <c r="H793" i="1"/>
  <c r="L793" i="1"/>
  <c r="P793" i="1"/>
  <c r="T793" i="1"/>
  <c r="X793" i="1"/>
  <c r="AA799" i="1"/>
  <c r="AA800" i="1"/>
  <c r="AA808" i="1"/>
  <c r="D813" i="1"/>
  <c r="H813" i="1"/>
  <c r="L813" i="1"/>
  <c r="P813" i="1"/>
  <c r="T813" i="1"/>
  <c r="X813" i="1"/>
  <c r="AA819" i="1"/>
  <c r="AA820" i="1"/>
  <c r="C833" i="1"/>
  <c r="G833" i="1"/>
  <c r="K833" i="1"/>
  <c r="O833" i="1"/>
  <c r="S833" i="1"/>
  <c r="W833" i="1"/>
  <c r="C853" i="1"/>
  <c r="G853" i="1"/>
  <c r="K853" i="1"/>
  <c r="O853" i="1"/>
  <c r="S853" i="1"/>
  <c r="W85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16" i="1"/>
  <c r="F916" i="1"/>
  <c r="J916" i="1"/>
  <c r="N916" i="1"/>
  <c r="R916" i="1"/>
  <c r="V916" i="1"/>
  <c r="AA921" i="1"/>
  <c r="AB921" i="1"/>
  <c r="E926" i="1"/>
  <c r="I926" i="1"/>
  <c r="M926" i="1"/>
  <c r="Q926" i="1"/>
  <c r="U926" i="1"/>
  <c r="Y926" i="1"/>
  <c r="E936" i="1"/>
  <c r="I936" i="1"/>
  <c r="Q936" i="1"/>
  <c r="U936" i="1"/>
  <c r="Y936" i="1"/>
  <c r="AB941" i="1"/>
  <c r="AA941" i="1"/>
  <c r="E946" i="1"/>
  <c r="I946" i="1"/>
  <c r="M946" i="1"/>
  <c r="Q946" i="1"/>
  <c r="U946" i="1"/>
  <c r="Y946" i="1"/>
  <c r="E956" i="1"/>
  <c r="I956" i="1"/>
  <c r="M956" i="1"/>
  <c r="Q956" i="1"/>
  <c r="U956" i="1"/>
  <c r="Y956" i="1"/>
  <c r="AA961" i="1"/>
  <c r="AB961" i="1"/>
  <c r="E966" i="1"/>
  <c r="I966" i="1"/>
  <c r="M966" i="1"/>
  <c r="Q966" i="1"/>
  <c r="U966" i="1"/>
  <c r="Y966" i="1"/>
  <c r="E976" i="1"/>
  <c r="I976" i="1"/>
  <c r="Q976" i="1"/>
  <c r="U976" i="1"/>
  <c r="Y976" i="1"/>
  <c r="AB981" i="1"/>
  <c r="AA981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AA1001" i="1"/>
  <c r="AB1001" i="1"/>
  <c r="E1006" i="1"/>
  <c r="I1006" i="1"/>
  <c r="M1006" i="1"/>
  <c r="Q1006" i="1"/>
  <c r="U1006" i="1"/>
  <c r="Y1006" i="1"/>
  <c r="AA1013" i="1"/>
  <c r="D1016" i="1"/>
  <c r="H1016" i="1"/>
  <c r="L1016" i="1"/>
  <c r="P1016" i="1"/>
  <c r="T1016" i="1"/>
  <c r="X1016" i="1"/>
  <c r="AA1021" i="1"/>
  <c r="D1026" i="1"/>
  <c r="H1026" i="1"/>
  <c r="L1026" i="1"/>
  <c r="P1026" i="1"/>
  <c r="T1026" i="1"/>
  <c r="X1026" i="1"/>
  <c r="AA1033" i="1"/>
  <c r="H1036" i="1"/>
  <c r="D773" i="1"/>
  <c r="H773" i="1"/>
  <c r="L773" i="1"/>
  <c r="P773" i="1"/>
  <c r="T773" i="1"/>
  <c r="X773" i="1"/>
  <c r="E783" i="1"/>
  <c r="I783" i="1"/>
  <c r="AA782" i="1"/>
  <c r="AB782" i="1"/>
  <c r="Q783" i="1"/>
  <c r="U783" i="1"/>
  <c r="Y783" i="1"/>
  <c r="AA798" i="1"/>
  <c r="AB798" i="1"/>
  <c r="E803" i="1"/>
  <c r="I803" i="1"/>
  <c r="M803" i="1"/>
  <c r="Q803" i="1"/>
  <c r="U803" i="1"/>
  <c r="Y803" i="1"/>
  <c r="AB818" i="1"/>
  <c r="AA818" i="1"/>
  <c r="E823" i="1"/>
  <c r="I823" i="1"/>
  <c r="AA822" i="1"/>
  <c r="AB822" i="1"/>
  <c r="Q823" i="1"/>
  <c r="U823" i="1"/>
  <c r="Y823" i="1"/>
  <c r="AA829" i="1"/>
  <c r="AA830" i="1"/>
  <c r="AA838" i="1"/>
  <c r="D843" i="1"/>
  <c r="H843" i="1"/>
  <c r="L843" i="1"/>
  <c r="P843" i="1"/>
  <c r="T843" i="1"/>
  <c r="X843" i="1"/>
  <c r="AA849" i="1"/>
  <c r="AA850" i="1"/>
  <c r="AA858" i="1"/>
  <c r="D863" i="1"/>
  <c r="H863" i="1"/>
  <c r="L863" i="1"/>
  <c r="P863" i="1"/>
  <c r="T863" i="1"/>
  <c r="X863" i="1"/>
  <c r="AA869" i="1"/>
  <c r="AA870" i="1"/>
  <c r="AA880" i="1"/>
  <c r="AA892" i="1"/>
  <c r="AA893" i="1"/>
  <c r="D896" i="1"/>
  <c r="H896" i="1"/>
  <c r="L896" i="1"/>
  <c r="P896" i="1"/>
  <c r="T896" i="1"/>
  <c r="X896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R996" i="1"/>
  <c r="V996" i="1"/>
  <c r="B1006" i="1"/>
  <c r="F1006" i="1"/>
  <c r="J1006" i="1"/>
  <c r="N1006" i="1"/>
  <c r="R1006" i="1"/>
  <c r="V1006" i="1"/>
  <c r="AB1011" i="1"/>
  <c r="AA1011" i="1"/>
  <c r="E1016" i="1"/>
  <c r="I1016" i="1"/>
  <c r="M1016" i="1"/>
  <c r="Q1016" i="1"/>
  <c r="U1016" i="1"/>
  <c r="Y1016" i="1"/>
  <c r="E1026" i="1"/>
  <c r="I1026" i="1"/>
  <c r="M1026" i="1"/>
  <c r="Q1026" i="1"/>
  <c r="U1026" i="1"/>
  <c r="Y1026" i="1"/>
  <c r="AA1031" i="1"/>
  <c r="AB1031" i="1"/>
  <c r="M783" i="1"/>
  <c r="Z787" i="1"/>
  <c r="N793" i="1"/>
  <c r="AA797" i="1"/>
  <c r="Z802" i="1"/>
  <c r="AA812" i="1"/>
  <c r="M823" i="1"/>
  <c r="M833" i="1"/>
  <c r="Z837" i="1"/>
  <c r="N843" i="1"/>
  <c r="AA847" i="1"/>
  <c r="AA851" i="1" s="1"/>
  <c r="Z852" i="1"/>
  <c r="AA862" i="1"/>
  <c r="M873" i="1"/>
  <c r="Z877" i="1"/>
  <c r="Z882" i="1"/>
  <c r="AA900" i="1"/>
  <c r="AA904" i="1" s="1"/>
  <c r="Z905" i="1"/>
  <c r="Z920" i="1"/>
  <c r="Z925" i="1"/>
  <c r="D934" i="1"/>
  <c r="AA950" i="1"/>
  <c r="Z952" i="1"/>
  <c r="AA952" i="1" s="1"/>
  <c r="N954" i="1"/>
  <c r="AA955" i="1"/>
  <c r="Z960" i="1"/>
  <c r="Z965" i="1"/>
  <c r="D974" i="1"/>
  <c r="AA990" i="1"/>
  <c r="Z992" i="1"/>
  <c r="AA992" i="1" s="1"/>
  <c r="N994" i="1"/>
  <c r="AA995" i="1"/>
  <c r="Z1000" i="1"/>
  <c r="Z1005" i="1"/>
  <c r="AA1020" i="1"/>
  <c r="AA1024" i="1" s="1"/>
  <c r="Z1022" i="1"/>
  <c r="AA1022" i="1" s="1"/>
  <c r="N1024" i="1"/>
  <c r="N1026" i="1" s="1"/>
  <c r="AA1025" i="1"/>
  <c r="N1034" i="1"/>
  <c r="R1034" i="1"/>
  <c r="R1036" i="1" s="1"/>
  <c r="V1034" i="1"/>
  <c r="V1036" i="1" s="1"/>
  <c r="Z1030" i="1"/>
  <c r="C1036" i="1"/>
  <c r="G1036" i="1"/>
  <c r="K1036" i="1"/>
  <c r="O1036" i="1"/>
  <c r="S1036" i="1"/>
  <c r="W1036" i="1"/>
  <c r="Z1042" i="1"/>
  <c r="B1046" i="1"/>
  <c r="F1046" i="1"/>
  <c r="J1046" i="1"/>
  <c r="N1046" i="1"/>
  <c r="R1046" i="1"/>
  <c r="V1046" i="1"/>
  <c r="B1056" i="1"/>
  <c r="F1056" i="1"/>
  <c r="J1056" i="1"/>
  <c r="R1056" i="1"/>
  <c r="V1056" i="1"/>
  <c r="B1066" i="1"/>
  <c r="F1066" i="1"/>
  <c r="J1066" i="1"/>
  <c r="N1066" i="1"/>
  <c r="R1066" i="1"/>
  <c r="V1066" i="1"/>
  <c r="B1076" i="1"/>
  <c r="F1076" i="1"/>
  <c r="J1076" i="1"/>
  <c r="N1076" i="1"/>
  <c r="R1076" i="1"/>
  <c r="V1076" i="1"/>
  <c r="Z1084" i="1"/>
  <c r="AB1084" i="1" s="1"/>
  <c r="AB1080" i="1"/>
  <c r="B1086" i="1"/>
  <c r="F1086" i="1"/>
  <c r="J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E1116" i="1"/>
  <c r="I1116" i="1"/>
  <c r="Q1116" i="1"/>
  <c r="U1116" i="1"/>
  <c r="Y1116" i="1"/>
  <c r="E1126" i="1"/>
  <c r="I1126" i="1"/>
  <c r="M1126" i="1"/>
  <c r="Q1126" i="1"/>
  <c r="U1126" i="1"/>
  <c r="Y1126" i="1"/>
  <c r="E1136" i="1"/>
  <c r="I1136" i="1"/>
  <c r="M1136" i="1"/>
  <c r="Q1136" i="1"/>
  <c r="U1136" i="1"/>
  <c r="Y1136" i="1"/>
  <c r="E1146" i="1"/>
  <c r="I1146" i="1"/>
  <c r="M1146" i="1"/>
  <c r="Q1146" i="1"/>
  <c r="U1146" i="1"/>
  <c r="Y1146" i="1"/>
  <c r="E1156" i="1"/>
  <c r="I1156" i="1"/>
  <c r="M1156" i="1"/>
  <c r="Q1156" i="1"/>
  <c r="U1156" i="1"/>
  <c r="Y1156" i="1"/>
  <c r="E1166" i="1"/>
  <c r="I1166" i="1"/>
  <c r="M1166" i="1"/>
  <c r="Q1166" i="1"/>
  <c r="U1166" i="1"/>
  <c r="Y1166" i="1"/>
  <c r="E1176" i="1"/>
  <c r="I1176" i="1"/>
  <c r="M1176" i="1"/>
  <c r="Q1176" i="1"/>
  <c r="U1176" i="1"/>
  <c r="Y1176" i="1"/>
  <c r="E1186" i="1"/>
  <c r="I1186" i="1"/>
  <c r="M1186" i="1"/>
  <c r="Q1186" i="1"/>
  <c r="U1186" i="1"/>
  <c r="Y1186" i="1"/>
  <c r="E1196" i="1"/>
  <c r="I1196" i="1"/>
  <c r="M1196" i="1"/>
  <c r="Q1196" i="1"/>
  <c r="U1196" i="1"/>
  <c r="Y1196" i="1"/>
  <c r="AA1202" i="1"/>
  <c r="AA1203" i="1"/>
  <c r="H1206" i="1"/>
  <c r="L1206" i="1"/>
  <c r="P1206" i="1"/>
  <c r="T1206" i="1"/>
  <c r="X1206" i="1"/>
  <c r="AA1212" i="1"/>
  <c r="AA1213" i="1"/>
  <c r="D1216" i="1"/>
  <c r="H1216" i="1"/>
  <c r="L1216" i="1"/>
  <c r="P1216" i="1"/>
  <c r="T1216" i="1"/>
  <c r="X1216" i="1"/>
  <c r="AA1222" i="1"/>
  <c r="AA1223" i="1"/>
  <c r="H1226" i="1"/>
  <c r="L1226" i="1"/>
  <c r="P1226" i="1"/>
  <c r="T1226" i="1"/>
  <c r="X1226" i="1"/>
  <c r="AA1232" i="1"/>
  <c r="AA1233" i="1"/>
  <c r="D1236" i="1"/>
  <c r="H1236" i="1"/>
  <c r="L1236" i="1"/>
  <c r="P1236" i="1"/>
  <c r="T1236" i="1"/>
  <c r="X1236" i="1"/>
  <c r="AA1242" i="1"/>
  <c r="AA1243" i="1"/>
  <c r="H1246" i="1"/>
  <c r="L1246" i="1"/>
  <c r="P1246" i="1"/>
  <c r="T1246" i="1"/>
  <c r="X1246" i="1"/>
  <c r="D1256" i="1"/>
  <c r="H1256" i="1"/>
  <c r="L1256" i="1"/>
  <c r="P1256" i="1"/>
  <c r="T1256" i="1"/>
  <c r="X1256" i="1"/>
  <c r="AA1261" i="1"/>
  <c r="AA1262" i="1"/>
  <c r="AA1263" i="1"/>
  <c r="H1266" i="1"/>
  <c r="L1266" i="1"/>
  <c r="P1266" i="1"/>
  <c r="T1266" i="1"/>
  <c r="X1266" i="1"/>
  <c r="AA1271" i="1"/>
  <c r="AA1272" i="1"/>
  <c r="AA1273" i="1"/>
  <c r="H1276" i="1"/>
  <c r="L1276" i="1"/>
  <c r="P1276" i="1"/>
  <c r="T1276" i="1"/>
  <c r="X1276" i="1"/>
  <c r="AA1281" i="1"/>
  <c r="AA1282" i="1"/>
  <c r="AA1283" i="1"/>
  <c r="H1286" i="1"/>
  <c r="L1286" i="1"/>
  <c r="P1286" i="1"/>
  <c r="T1286" i="1"/>
  <c r="X1286" i="1"/>
  <c r="AA1291" i="1"/>
  <c r="AA1292" i="1"/>
  <c r="AA1293" i="1"/>
  <c r="H1296" i="1"/>
  <c r="L1296" i="1"/>
  <c r="P1296" i="1"/>
  <c r="T1296" i="1"/>
  <c r="X1296" i="1"/>
  <c r="AA1301" i="1"/>
  <c r="AA1302" i="1"/>
  <c r="AA1303" i="1"/>
  <c r="H1306" i="1"/>
  <c r="L1306" i="1"/>
  <c r="P1306" i="1"/>
  <c r="T1306" i="1"/>
  <c r="X1306" i="1"/>
  <c r="AA1312" i="1"/>
  <c r="AA1313" i="1"/>
  <c r="H1316" i="1"/>
  <c r="L1316" i="1"/>
  <c r="P1316" i="1"/>
  <c r="T1316" i="1"/>
  <c r="X1316" i="1"/>
  <c r="AA1321" i="1"/>
  <c r="AA1322" i="1"/>
  <c r="AA1323" i="1"/>
  <c r="D1326" i="1"/>
  <c r="H1326" i="1"/>
  <c r="L1326" i="1"/>
  <c r="P1326" i="1"/>
  <c r="T1326" i="1"/>
  <c r="X1326" i="1"/>
  <c r="AA1331" i="1"/>
  <c r="AA1332" i="1"/>
  <c r="H1336" i="1"/>
  <c r="L1336" i="1"/>
  <c r="P1336" i="1"/>
  <c r="T1336" i="1"/>
  <c r="X1336" i="1"/>
  <c r="AA1341" i="1"/>
  <c r="AA1342" i="1"/>
  <c r="AA1343" i="1"/>
  <c r="J1346" i="1"/>
  <c r="O1346" i="1"/>
  <c r="T1346" i="1"/>
  <c r="B1356" i="1"/>
  <c r="F1356" i="1"/>
  <c r="J1356" i="1"/>
  <c r="N1356" i="1"/>
  <c r="R1356" i="1"/>
  <c r="V1356" i="1"/>
  <c r="N801" i="1"/>
  <c r="N803" i="1" s="1"/>
  <c r="Z817" i="1"/>
  <c r="D821" i="1"/>
  <c r="D823" i="1" s="1"/>
  <c r="Z827" i="1"/>
  <c r="AA827" i="1" s="1"/>
  <c r="AA831" i="1" s="1"/>
  <c r="D831" i="1"/>
  <c r="D833" i="1" s="1"/>
  <c r="N851" i="1"/>
  <c r="N853" i="1" s="1"/>
  <c r="Z867" i="1"/>
  <c r="AA867" i="1" s="1"/>
  <c r="AA871" i="1" s="1"/>
  <c r="D871" i="1"/>
  <c r="D873" i="1" s="1"/>
  <c r="Z879" i="1"/>
  <c r="N904" i="1"/>
  <c r="N906" i="1" s="1"/>
  <c r="Z922" i="1"/>
  <c r="AA922" i="1" s="1"/>
  <c r="Z930" i="1"/>
  <c r="Z934" i="1" s="1"/>
  <c r="AB934" i="1" s="1"/>
  <c r="M934" i="1"/>
  <c r="M936" i="1" s="1"/>
  <c r="Z935" i="1"/>
  <c r="D936" i="1"/>
  <c r="N956" i="1"/>
  <c r="Z962" i="1"/>
  <c r="Z970" i="1"/>
  <c r="Z974" i="1" s="1"/>
  <c r="AB974" i="1" s="1"/>
  <c r="M974" i="1"/>
  <c r="M976" i="1" s="1"/>
  <c r="Z975" i="1"/>
  <c r="Z976" i="1" s="1"/>
  <c r="D976" i="1"/>
  <c r="N996" i="1"/>
  <c r="Z1002" i="1"/>
  <c r="AA1002" i="1" s="1"/>
  <c r="AA1035" i="1"/>
  <c r="D1036" i="1"/>
  <c r="M1044" i="1"/>
  <c r="Z1040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B1136" i="1"/>
  <c r="F1136" i="1"/>
  <c r="J1136" i="1"/>
  <c r="R1136" i="1"/>
  <c r="V1136" i="1"/>
  <c r="B1146" i="1"/>
  <c r="F1146" i="1"/>
  <c r="J1146" i="1"/>
  <c r="N1146" i="1"/>
  <c r="R1146" i="1"/>
  <c r="V1146" i="1"/>
  <c r="B1156" i="1"/>
  <c r="F1156" i="1"/>
  <c r="J1156" i="1"/>
  <c r="R1156" i="1"/>
  <c r="V1156" i="1"/>
  <c r="B1166" i="1"/>
  <c r="F1166" i="1"/>
  <c r="J1166" i="1"/>
  <c r="N1166" i="1"/>
  <c r="R1166" i="1"/>
  <c r="V1166" i="1"/>
  <c r="B1176" i="1"/>
  <c r="F1176" i="1"/>
  <c r="J1176" i="1"/>
  <c r="R1176" i="1"/>
  <c r="V1176" i="1"/>
  <c r="B1186" i="1"/>
  <c r="F1186" i="1"/>
  <c r="J1186" i="1"/>
  <c r="N1186" i="1"/>
  <c r="R1186" i="1"/>
  <c r="V1186" i="1"/>
  <c r="B1196" i="1"/>
  <c r="F1196" i="1"/>
  <c r="J1196" i="1"/>
  <c r="R1196" i="1"/>
  <c r="V1196" i="1"/>
  <c r="AB1201" i="1"/>
  <c r="AA1201" i="1"/>
  <c r="E1206" i="1"/>
  <c r="I1206" i="1"/>
  <c r="M1206" i="1"/>
  <c r="Q1206" i="1"/>
  <c r="U1206" i="1"/>
  <c r="Y1206" i="1"/>
  <c r="AA1211" i="1"/>
  <c r="AB1211" i="1"/>
  <c r="E1216" i="1"/>
  <c r="I1216" i="1"/>
  <c r="M1216" i="1"/>
  <c r="Q1216" i="1"/>
  <c r="U1216" i="1"/>
  <c r="Y1216" i="1"/>
  <c r="AB1221" i="1"/>
  <c r="AA1221" i="1"/>
  <c r="E1226" i="1"/>
  <c r="I1226" i="1"/>
  <c r="M1226" i="1"/>
  <c r="Q1226" i="1"/>
  <c r="U1226" i="1"/>
  <c r="Y1226" i="1"/>
  <c r="AA1231" i="1"/>
  <c r="AB1231" i="1"/>
  <c r="E1236" i="1"/>
  <c r="I1236" i="1"/>
  <c r="M1236" i="1"/>
  <c r="Q1236" i="1"/>
  <c r="U1236" i="1"/>
  <c r="Y1236" i="1"/>
  <c r="AB1241" i="1"/>
  <c r="AA1241" i="1"/>
  <c r="E1246" i="1"/>
  <c r="I1246" i="1"/>
  <c r="M1246" i="1"/>
  <c r="Q1246" i="1"/>
  <c r="U1246" i="1"/>
  <c r="Y1246" i="1"/>
  <c r="AA1251" i="1"/>
  <c r="AB1251" i="1"/>
  <c r="E1256" i="1"/>
  <c r="I1256" i="1"/>
  <c r="M1256" i="1"/>
  <c r="Q1256" i="1"/>
  <c r="U1256" i="1"/>
  <c r="Y1256" i="1"/>
  <c r="E1266" i="1"/>
  <c r="I1266" i="1"/>
  <c r="M1266" i="1"/>
  <c r="Q1266" i="1"/>
  <c r="U1266" i="1"/>
  <c r="Y1266" i="1"/>
  <c r="E1276" i="1"/>
  <c r="I1276" i="1"/>
  <c r="AB1275" i="1"/>
  <c r="Q1276" i="1"/>
  <c r="U1276" i="1"/>
  <c r="Y1276" i="1"/>
  <c r="E1286" i="1"/>
  <c r="I1286" i="1"/>
  <c r="AB1285" i="1"/>
  <c r="Q1286" i="1"/>
  <c r="U1286" i="1"/>
  <c r="Y1286" i="1"/>
  <c r="E1296" i="1"/>
  <c r="I1296" i="1"/>
  <c r="M1296" i="1"/>
  <c r="Q1296" i="1"/>
  <c r="U1296" i="1"/>
  <c r="Y1296" i="1"/>
  <c r="E1306" i="1"/>
  <c r="I1306" i="1"/>
  <c r="M1306" i="1"/>
  <c r="Q1306" i="1"/>
  <c r="U1306" i="1"/>
  <c r="Y1306" i="1"/>
  <c r="E1316" i="1"/>
  <c r="I1316" i="1"/>
  <c r="M1316" i="1"/>
  <c r="Q1316" i="1"/>
  <c r="U1316" i="1"/>
  <c r="Y1316" i="1"/>
  <c r="E1326" i="1"/>
  <c r="I1326" i="1"/>
  <c r="AA1325" i="1"/>
  <c r="Q1326" i="1"/>
  <c r="U1326" i="1"/>
  <c r="Y1326" i="1"/>
  <c r="AB1333" i="1"/>
  <c r="AA1333" i="1"/>
  <c r="E1336" i="1"/>
  <c r="I1336" i="1"/>
  <c r="M1336" i="1"/>
  <c r="Q1336" i="1"/>
  <c r="U1336" i="1"/>
  <c r="Y1336" i="1"/>
  <c r="K1346" i="1"/>
  <c r="C1366" i="1"/>
  <c r="G1366" i="1"/>
  <c r="K1366" i="1"/>
  <c r="O1366" i="1"/>
  <c r="S1366" i="1"/>
  <c r="W1366" i="1"/>
  <c r="AA792" i="1"/>
  <c r="Z807" i="1"/>
  <c r="N813" i="1"/>
  <c r="AA842" i="1"/>
  <c r="Z857" i="1"/>
  <c r="N863" i="1"/>
  <c r="AA879" i="1"/>
  <c r="Z890" i="1"/>
  <c r="Z895" i="1"/>
  <c r="Z910" i="1"/>
  <c r="Z915" i="1"/>
  <c r="Z940" i="1"/>
  <c r="Z945" i="1"/>
  <c r="AA962" i="1"/>
  <c r="Z980" i="1"/>
  <c r="Z985" i="1"/>
  <c r="Z1010" i="1"/>
  <c r="Z1015" i="1"/>
  <c r="L1034" i="1"/>
  <c r="L1036" i="1" s="1"/>
  <c r="P1034" i="1"/>
  <c r="P1036" i="1" s="1"/>
  <c r="T1034" i="1"/>
  <c r="T1036" i="1" s="1"/>
  <c r="X1034" i="1"/>
  <c r="X1036" i="1" s="1"/>
  <c r="AA1032" i="1"/>
  <c r="E1036" i="1"/>
  <c r="I1036" i="1"/>
  <c r="M1036" i="1"/>
  <c r="Q1036" i="1"/>
  <c r="U1036" i="1"/>
  <c r="Y1036" i="1"/>
  <c r="N1036" i="1"/>
  <c r="Z1041" i="1"/>
  <c r="AA1042" i="1"/>
  <c r="D1046" i="1"/>
  <c r="H1046" i="1"/>
  <c r="L1046" i="1"/>
  <c r="P1046" i="1"/>
  <c r="T1046" i="1"/>
  <c r="X1046" i="1"/>
  <c r="AA1051" i="1"/>
  <c r="D1056" i="1"/>
  <c r="H1056" i="1"/>
  <c r="L1056" i="1"/>
  <c r="P1056" i="1"/>
  <c r="T1056" i="1"/>
  <c r="X1056" i="1"/>
  <c r="AA1063" i="1"/>
  <c r="D1066" i="1"/>
  <c r="H1066" i="1"/>
  <c r="L1066" i="1"/>
  <c r="P1066" i="1"/>
  <c r="T1066" i="1"/>
  <c r="X1066" i="1"/>
  <c r="AA1072" i="1"/>
  <c r="AA1073" i="1"/>
  <c r="H1076" i="1"/>
  <c r="L1076" i="1"/>
  <c r="P1076" i="1"/>
  <c r="T1076" i="1"/>
  <c r="X1076" i="1"/>
  <c r="AA1082" i="1"/>
  <c r="AA1083" i="1"/>
  <c r="D1086" i="1"/>
  <c r="H1086" i="1"/>
  <c r="L1086" i="1"/>
  <c r="P1086" i="1"/>
  <c r="T1086" i="1"/>
  <c r="X1086" i="1"/>
  <c r="AA1091" i="1"/>
  <c r="AA1092" i="1"/>
  <c r="AA1093" i="1"/>
  <c r="H1096" i="1"/>
  <c r="L1096" i="1"/>
  <c r="P1096" i="1"/>
  <c r="T1096" i="1"/>
  <c r="X1096" i="1"/>
  <c r="AA1101" i="1"/>
  <c r="AA1102" i="1"/>
  <c r="AA1103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Z1214" i="1"/>
  <c r="AB1214" i="1" s="1"/>
  <c r="AB1210" i="1"/>
  <c r="B1216" i="1"/>
  <c r="F1216" i="1"/>
  <c r="J1216" i="1"/>
  <c r="R1216" i="1"/>
  <c r="V1216" i="1"/>
  <c r="B1226" i="1"/>
  <c r="F1226" i="1"/>
  <c r="J1226" i="1"/>
  <c r="N1226" i="1"/>
  <c r="R1226" i="1"/>
  <c r="V1226" i="1"/>
  <c r="Z1234" i="1"/>
  <c r="AB1234" i="1" s="1"/>
  <c r="AB1230" i="1"/>
  <c r="B1236" i="1"/>
  <c r="F1236" i="1"/>
  <c r="J1236" i="1"/>
  <c r="R1236" i="1"/>
  <c r="V1236" i="1"/>
  <c r="B1246" i="1"/>
  <c r="F1246" i="1"/>
  <c r="J1246" i="1"/>
  <c r="N1246" i="1"/>
  <c r="R1246" i="1"/>
  <c r="V1246" i="1"/>
  <c r="Z1254" i="1"/>
  <c r="AB1254" i="1" s="1"/>
  <c r="AB1250" i="1"/>
  <c r="B1256" i="1"/>
  <c r="F1256" i="1"/>
  <c r="J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B1306" i="1"/>
  <c r="F1306" i="1"/>
  <c r="J1306" i="1"/>
  <c r="N1306" i="1"/>
  <c r="R1306" i="1"/>
  <c r="V1306" i="1"/>
  <c r="B1316" i="1"/>
  <c r="F1316" i="1"/>
  <c r="J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46" i="1"/>
  <c r="G1346" i="1"/>
  <c r="L1346" i="1"/>
  <c r="R1346" i="1"/>
  <c r="W1346" i="1"/>
  <c r="AA1352" i="1"/>
  <c r="AA1353" i="1"/>
  <c r="D1356" i="1"/>
  <c r="H1356" i="1"/>
  <c r="L1356" i="1"/>
  <c r="P1356" i="1"/>
  <c r="T1356" i="1"/>
  <c r="X1356" i="1"/>
  <c r="AA1363" i="1"/>
  <c r="H1366" i="1"/>
  <c r="L1366" i="1"/>
  <c r="P1366" i="1"/>
  <c r="T1366" i="1"/>
  <c r="X1366" i="1"/>
  <c r="AA1371" i="1"/>
  <c r="Z912" i="1"/>
  <c r="AA912" i="1" s="1"/>
  <c r="Z942" i="1"/>
  <c r="AA942" i="1" s="1"/>
  <c r="Z982" i="1"/>
  <c r="AA982" i="1" s="1"/>
  <c r="Z1012" i="1"/>
  <c r="AA1012" i="1" s="1"/>
  <c r="AA1043" i="1"/>
  <c r="D1044" i="1"/>
  <c r="E1046" i="1"/>
  <c r="I1046" i="1"/>
  <c r="M1046" i="1"/>
  <c r="Q1046" i="1"/>
  <c r="U1046" i="1"/>
  <c r="Y1046" i="1"/>
  <c r="E1056" i="1"/>
  <c r="I1056" i="1"/>
  <c r="M1056" i="1"/>
  <c r="Q1056" i="1"/>
  <c r="U1056" i="1"/>
  <c r="Y1056" i="1"/>
  <c r="AA1061" i="1"/>
  <c r="AB1061" i="1"/>
  <c r="E1066" i="1"/>
  <c r="I1066" i="1"/>
  <c r="M1066" i="1"/>
  <c r="Q1066" i="1"/>
  <c r="U1066" i="1"/>
  <c r="Y1066" i="1"/>
  <c r="AB1071" i="1"/>
  <c r="AA1071" i="1"/>
  <c r="E1076" i="1"/>
  <c r="I1076" i="1"/>
  <c r="M1076" i="1"/>
  <c r="Q1076" i="1"/>
  <c r="U1076" i="1"/>
  <c r="Y1076" i="1"/>
  <c r="AA1081" i="1"/>
  <c r="AB1081" i="1"/>
  <c r="E1086" i="1"/>
  <c r="I1086" i="1"/>
  <c r="M1086" i="1"/>
  <c r="Q1086" i="1"/>
  <c r="U1086" i="1"/>
  <c r="Y1086" i="1"/>
  <c r="E1096" i="1"/>
  <c r="I1096" i="1"/>
  <c r="M1096" i="1"/>
  <c r="Q1096" i="1"/>
  <c r="U1096" i="1"/>
  <c r="Y1096" i="1"/>
  <c r="Z1104" i="1"/>
  <c r="AB1104" i="1" s="1"/>
  <c r="AB1100" i="1"/>
  <c r="E1106" i="1"/>
  <c r="I1106" i="1"/>
  <c r="Q1106" i="1"/>
  <c r="U1106" i="1"/>
  <c r="Y1106" i="1"/>
  <c r="H1116" i="1"/>
  <c r="L1116" i="1"/>
  <c r="P1116" i="1"/>
  <c r="T1116" i="1"/>
  <c r="X1116" i="1"/>
  <c r="H1126" i="1"/>
  <c r="L1126" i="1"/>
  <c r="P1126" i="1"/>
  <c r="T1126" i="1"/>
  <c r="X1126" i="1"/>
  <c r="H1136" i="1"/>
  <c r="L1136" i="1"/>
  <c r="P1136" i="1"/>
  <c r="T1136" i="1"/>
  <c r="X1136" i="1"/>
  <c r="AA1141" i="1"/>
  <c r="H1146" i="1"/>
  <c r="L1146" i="1"/>
  <c r="P1146" i="1"/>
  <c r="T1146" i="1"/>
  <c r="X1146" i="1"/>
  <c r="AA1151" i="1"/>
  <c r="D1156" i="1"/>
  <c r="H1156" i="1"/>
  <c r="L1156" i="1"/>
  <c r="P1156" i="1"/>
  <c r="T1156" i="1"/>
  <c r="X1156" i="1"/>
  <c r="AA1161" i="1"/>
  <c r="H1166" i="1"/>
  <c r="L1166" i="1"/>
  <c r="P1166" i="1"/>
  <c r="T1166" i="1"/>
  <c r="X1166" i="1"/>
  <c r="AA1171" i="1"/>
  <c r="D1176" i="1"/>
  <c r="H1176" i="1"/>
  <c r="L1176" i="1"/>
  <c r="P1176" i="1"/>
  <c r="T1176" i="1"/>
  <c r="X1176" i="1"/>
  <c r="AA1181" i="1"/>
  <c r="H1186" i="1"/>
  <c r="L1186" i="1"/>
  <c r="P1186" i="1"/>
  <c r="T1186" i="1"/>
  <c r="X1186" i="1"/>
  <c r="AA1191" i="1"/>
  <c r="D1196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46" i="1"/>
  <c r="S1346" i="1"/>
  <c r="AB1351" i="1"/>
  <c r="AA1351" i="1"/>
  <c r="E1356" i="1"/>
  <c r="I1356" i="1"/>
  <c r="M1356" i="1"/>
  <c r="Q1356" i="1"/>
  <c r="U1356" i="1"/>
  <c r="Y1356" i="1"/>
  <c r="E1366" i="1"/>
  <c r="I1366" i="1"/>
  <c r="M1366" i="1"/>
  <c r="Q1366" i="1"/>
  <c r="U1366" i="1"/>
  <c r="Y1366" i="1"/>
  <c r="AA1370" i="1"/>
  <c r="AA1050" i="1"/>
  <c r="Z1052" i="1"/>
  <c r="AA1052" i="1" s="1"/>
  <c r="N1054" i="1"/>
  <c r="AA1055" i="1"/>
  <c r="Z1060" i="1"/>
  <c r="Z1065" i="1"/>
  <c r="AA1080" i="1"/>
  <c r="Z1085" i="1"/>
  <c r="AA1100" i="1"/>
  <c r="AA1104" i="1" s="1"/>
  <c r="M1104" i="1"/>
  <c r="M1106" i="1" s="1"/>
  <c r="Z1105" i="1"/>
  <c r="AA1105" i="1" s="1"/>
  <c r="AA1106" i="1" s="1"/>
  <c r="D1106" i="1"/>
  <c r="AA1115" i="1"/>
  <c r="M1116" i="1"/>
  <c r="Z1120" i="1"/>
  <c r="AA1120" i="1" s="1"/>
  <c r="AA1124" i="1" s="1"/>
  <c r="D1124" i="1"/>
  <c r="D1126" i="1" s="1"/>
  <c r="AA1135" i="1"/>
  <c r="Z1140" i="1"/>
  <c r="AA1155" i="1"/>
  <c r="Z1160" i="1"/>
  <c r="AA1175" i="1"/>
  <c r="Z1180" i="1"/>
  <c r="AA1195" i="1"/>
  <c r="AA1210" i="1"/>
  <c r="AA1214" i="1" s="1"/>
  <c r="Z1215" i="1"/>
  <c r="AA1230" i="1"/>
  <c r="AA1234" i="1" s="1"/>
  <c r="Z1235" i="1"/>
  <c r="AA1250" i="1"/>
  <c r="AA1254" i="1" s="1"/>
  <c r="Z1255" i="1"/>
  <c r="D1264" i="1"/>
  <c r="D1266" i="1" s="1"/>
  <c r="AA1275" i="1"/>
  <c r="M1286" i="1"/>
  <c r="Z1290" i="1"/>
  <c r="Z1294" i="1" s="1"/>
  <c r="AB1294" i="1" s="1"/>
  <c r="Z1295" i="1"/>
  <c r="Z1296" i="1" s="1"/>
  <c r="AB1296" i="1" s="1"/>
  <c r="D1296" i="1"/>
  <c r="D1304" i="1"/>
  <c r="N1316" i="1"/>
  <c r="M1326" i="1"/>
  <c r="Z1330" i="1"/>
  <c r="Z1334" i="1" s="1"/>
  <c r="AB1334" i="1" s="1"/>
  <c r="D1334" i="1"/>
  <c r="Z1350" i="1"/>
  <c r="AA1350" i="1" s="1"/>
  <c r="AA1354" i="1" s="1"/>
  <c r="D1354" i="1"/>
  <c r="M1384" i="1"/>
  <c r="Z1380" i="1"/>
  <c r="Z1383" i="1"/>
  <c r="C1376" i="1"/>
  <c r="G1376" i="1"/>
  <c r="K1376" i="1"/>
  <c r="O1376" i="1"/>
  <c r="S1376" i="1"/>
  <c r="W137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Z1464" i="1"/>
  <c r="AB1464" i="1" s="1"/>
  <c r="B1466" i="1"/>
  <c r="F1466" i="1"/>
  <c r="J1466" i="1"/>
  <c r="Z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AA1501" i="1"/>
  <c r="AB1501" i="1"/>
  <c r="E1506" i="1"/>
  <c r="I1506" i="1"/>
  <c r="M1506" i="1"/>
  <c r="Q1506" i="1"/>
  <c r="U1506" i="1"/>
  <c r="Y1506" i="1"/>
  <c r="E1516" i="1"/>
  <c r="I1516" i="1"/>
  <c r="Q1516" i="1"/>
  <c r="U1516" i="1"/>
  <c r="Y1516" i="1"/>
  <c r="AB1521" i="1"/>
  <c r="AA1521" i="1"/>
  <c r="E1526" i="1"/>
  <c r="I1526" i="1"/>
  <c r="M1526" i="1"/>
  <c r="Q1526" i="1"/>
  <c r="U1526" i="1"/>
  <c r="Y1526" i="1"/>
  <c r="AA1541" i="1"/>
  <c r="AB1541" i="1"/>
  <c r="E1546" i="1"/>
  <c r="I1546" i="1"/>
  <c r="M1546" i="1"/>
  <c r="Q1546" i="1"/>
  <c r="N1056" i="1"/>
  <c r="Z1062" i="1"/>
  <c r="Z1070" i="1"/>
  <c r="D1074" i="1"/>
  <c r="D1076" i="1" s="1"/>
  <c r="N1084" i="1"/>
  <c r="N1086" i="1" s="1"/>
  <c r="Z1090" i="1"/>
  <c r="AA1090" i="1" s="1"/>
  <c r="AA1094" i="1" s="1"/>
  <c r="D1094" i="1"/>
  <c r="Z1125" i="1"/>
  <c r="N1136" i="1"/>
  <c r="Z1145" i="1"/>
  <c r="AA1145" i="1" s="1"/>
  <c r="D1146" i="1"/>
  <c r="N1156" i="1"/>
  <c r="Z1165" i="1"/>
  <c r="D1166" i="1"/>
  <c r="N1176" i="1"/>
  <c r="Z1185" i="1"/>
  <c r="D1186" i="1"/>
  <c r="N1196" i="1"/>
  <c r="Z1200" i="1"/>
  <c r="D1204" i="1"/>
  <c r="D1206" i="1" s="1"/>
  <c r="N1214" i="1"/>
  <c r="N1216" i="1" s="1"/>
  <c r="Z1220" i="1"/>
  <c r="AA1220" i="1" s="1"/>
  <c r="AA1224" i="1" s="1"/>
  <c r="D1224" i="1"/>
  <c r="D1226" i="1" s="1"/>
  <c r="N1234" i="1"/>
  <c r="N1236" i="1" s="1"/>
  <c r="Z1240" i="1"/>
  <c r="D1244" i="1"/>
  <c r="D1246" i="1" s="1"/>
  <c r="N1254" i="1"/>
  <c r="N1256" i="1" s="1"/>
  <c r="Z1260" i="1"/>
  <c r="Z1264" i="1" s="1"/>
  <c r="Z1265" i="1"/>
  <c r="Z1266" i="1" s="1"/>
  <c r="M1276" i="1"/>
  <c r="Z1280" i="1"/>
  <c r="D1284" i="1"/>
  <c r="D1286" i="1" s="1"/>
  <c r="AA1290" i="1"/>
  <c r="AA1294" i="1" s="1"/>
  <c r="Z1300" i="1"/>
  <c r="Z1304" i="1" s="1"/>
  <c r="AB1304" i="1" s="1"/>
  <c r="Z1305" i="1"/>
  <c r="D1306" i="1"/>
  <c r="D1314" i="1"/>
  <c r="Z1335" i="1"/>
  <c r="Z1336" i="1" s="1"/>
  <c r="AB1336" i="1" s="1"/>
  <c r="D1336" i="1"/>
  <c r="Z1355" i="1"/>
  <c r="D1364" i="1"/>
  <c r="Z1373" i="1"/>
  <c r="Z1374" i="1" s="1"/>
  <c r="AB1374" i="1" s="1"/>
  <c r="Z1381" i="1"/>
  <c r="H1386" i="1"/>
  <c r="L1386" i="1"/>
  <c r="P1386" i="1"/>
  <c r="T1386" i="1"/>
  <c r="X1386" i="1"/>
  <c r="AA1391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Z1494" i="1"/>
  <c r="AB1494" i="1" s="1"/>
  <c r="B1496" i="1"/>
  <c r="F1496" i="1"/>
  <c r="J1496" i="1"/>
  <c r="Z1496" i="1"/>
  <c r="AB1496" i="1" s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36" i="1"/>
  <c r="F1536" i="1"/>
  <c r="J1536" i="1"/>
  <c r="R1536" i="1"/>
  <c r="V1536" i="1"/>
  <c r="B1546" i="1"/>
  <c r="F1546" i="1"/>
  <c r="J1546" i="1"/>
  <c r="N1546" i="1"/>
  <c r="R1546" i="1"/>
  <c r="Z1045" i="1"/>
  <c r="AA1062" i="1"/>
  <c r="Z1075" i="1"/>
  <c r="Z1095" i="1"/>
  <c r="D1096" i="1"/>
  <c r="Z1110" i="1"/>
  <c r="D1114" i="1"/>
  <c r="D1116" i="1" s="1"/>
  <c r="Z1130" i="1"/>
  <c r="D1134" i="1"/>
  <c r="D1136" i="1" s="1"/>
  <c r="Z1150" i="1"/>
  <c r="Z1170" i="1"/>
  <c r="Z1190" i="1"/>
  <c r="Z1205" i="1"/>
  <c r="Z1225" i="1"/>
  <c r="Z1245" i="1"/>
  <c r="Z1270" i="1"/>
  <c r="D1274" i="1"/>
  <c r="D1276" i="1" s="1"/>
  <c r="Z1310" i="1"/>
  <c r="Z1314" i="1" s="1"/>
  <c r="AB1314" i="1" s="1"/>
  <c r="D1316" i="1"/>
  <c r="Z1340" i="1"/>
  <c r="AA1340" i="1" s="1"/>
  <c r="AA1344" i="1" s="1"/>
  <c r="D1344" i="1"/>
  <c r="D1346" i="1" s="1"/>
  <c r="Z1360" i="1"/>
  <c r="Z1364" i="1" s="1"/>
  <c r="AB1364" i="1" s="1"/>
  <c r="D1366" i="1"/>
  <c r="M1374" i="1"/>
  <c r="S1384" i="1"/>
  <c r="W1384" i="1"/>
  <c r="AA1383" i="1"/>
  <c r="D1384" i="1"/>
  <c r="D1386" i="1" s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AA1401" i="1"/>
  <c r="H1406" i="1"/>
  <c r="L1406" i="1"/>
  <c r="P1406" i="1"/>
  <c r="T1406" i="1"/>
  <c r="X1406" i="1"/>
  <c r="AA1413" i="1"/>
  <c r="D1416" i="1"/>
  <c r="H1416" i="1"/>
  <c r="L1416" i="1"/>
  <c r="P1416" i="1"/>
  <c r="T1416" i="1"/>
  <c r="X1416" i="1"/>
  <c r="AA1421" i="1"/>
  <c r="D1426" i="1"/>
  <c r="H1426" i="1"/>
  <c r="L1426" i="1"/>
  <c r="P1426" i="1"/>
  <c r="T1426" i="1"/>
  <c r="X1426" i="1"/>
  <c r="AA1433" i="1"/>
  <c r="D1436" i="1"/>
  <c r="H1436" i="1"/>
  <c r="L1436" i="1"/>
  <c r="P1436" i="1"/>
  <c r="T1436" i="1"/>
  <c r="X1436" i="1"/>
  <c r="AA1441" i="1"/>
  <c r="H1446" i="1"/>
  <c r="L1446" i="1"/>
  <c r="P1446" i="1"/>
  <c r="T1446" i="1"/>
  <c r="X1446" i="1"/>
  <c r="AA1452" i="1"/>
  <c r="AA1453" i="1"/>
  <c r="D1456" i="1"/>
  <c r="H1456" i="1"/>
  <c r="L1456" i="1"/>
  <c r="P1456" i="1"/>
  <c r="T1456" i="1"/>
  <c r="X1456" i="1"/>
  <c r="AA1461" i="1"/>
  <c r="D1466" i="1"/>
  <c r="H1466" i="1"/>
  <c r="L1466" i="1"/>
  <c r="P1466" i="1"/>
  <c r="T1466" i="1"/>
  <c r="X1466" i="1"/>
  <c r="AA1473" i="1"/>
  <c r="D1476" i="1"/>
  <c r="H1476" i="1"/>
  <c r="L1476" i="1"/>
  <c r="P1476" i="1"/>
  <c r="T1476" i="1"/>
  <c r="X1476" i="1"/>
  <c r="AA1481" i="1"/>
  <c r="AA1485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AA1285" i="1"/>
  <c r="Z1320" i="1"/>
  <c r="Z1324" i="1" s="1"/>
  <c r="AB1324" i="1" s="1"/>
  <c r="N1384" i="1"/>
  <c r="R1384" i="1"/>
  <c r="R1386" i="1" s="1"/>
  <c r="V1384" i="1"/>
  <c r="Z1382" i="1"/>
  <c r="AA1382" i="1" s="1"/>
  <c r="B1386" i="1"/>
  <c r="F1386" i="1"/>
  <c r="J1386" i="1"/>
  <c r="N1386" i="1"/>
  <c r="V1386" i="1"/>
  <c r="B1396" i="1"/>
  <c r="F1396" i="1"/>
  <c r="J1396" i="1"/>
  <c r="R1396" i="1"/>
  <c r="V1396" i="1"/>
  <c r="E1406" i="1"/>
  <c r="I1406" i="1"/>
  <c r="Q1406" i="1"/>
  <c r="U1406" i="1"/>
  <c r="Y1406" i="1"/>
  <c r="AB1411" i="1"/>
  <c r="AA1411" i="1"/>
  <c r="E1416" i="1"/>
  <c r="I1416" i="1"/>
  <c r="M1416" i="1"/>
  <c r="Q1416" i="1"/>
  <c r="U1416" i="1"/>
  <c r="Y1416" i="1"/>
  <c r="E1426" i="1"/>
  <c r="I1426" i="1"/>
  <c r="M1426" i="1"/>
  <c r="Q1426" i="1"/>
  <c r="U1426" i="1"/>
  <c r="Y1426" i="1"/>
  <c r="AA1431" i="1"/>
  <c r="AB1431" i="1"/>
  <c r="E1436" i="1"/>
  <c r="I1436" i="1"/>
  <c r="M1436" i="1"/>
  <c r="Q1436" i="1"/>
  <c r="U1436" i="1"/>
  <c r="Y1436" i="1"/>
  <c r="E1446" i="1"/>
  <c r="I1446" i="1"/>
  <c r="M1446" i="1"/>
  <c r="Q1446" i="1"/>
  <c r="U1446" i="1"/>
  <c r="Y1446" i="1"/>
  <c r="AB1451" i="1"/>
  <c r="AA1451" i="1"/>
  <c r="E1456" i="1"/>
  <c r="I1456" i="1"/>
  <c r="M1456" i="1"/>
  <c r="Q1456" i="1"/>
  <c r="U1456" i="1"/>
  <c r="Y1456" i="1"/>
  <c r="E1466" i="1"/>
  <c r="I1466" i="1"/>
  <c r="M1466" i="1"/>
  <c r="Q1466" i="1"/>
  <c r="U1466" i="1"/>
  <c r="Y1466" i="1"/>
  <c r="AA1471" i="1"/>
  <c r="AB1471" i="1"/>
  <c r="E1476" i="1"/>
  <c r="I1476" i="1"/>
  <c r="M1476" i="1"/>
  <c r="Q1476" i="1"/>
  <c r="U1476" i="1"/>
  <c r="Y1476" i="1"/>
  <c r="E1486" i="1"/>
  <c r="I1486" i="1"/>
  <c r="Q1486" i="1"/>
  <c r="U1486" i="1"/>
  <c r="Y1486" i="1"/>
  <c r="AA1491" i="1"/>
  <c r="D1496" i="1"/>
  <c r="H1496" i="1"/>
  <c r="L1496" i="1"/>
  <c r="P1496" i="1"/>
  <c r="T1496" i="1"/>
  <c r="X1496" i="1"/>
  <c r="AA1503" i="1"/>
  <c r="D1506" i="1"/>
  <c r="H1506" i="1"/>
  <c r="L1506" i="1"/>
  <c r="P1506" i="1"/>
  <c r="T1506" i="1"/>
  <c r="X1506" i="1"/>
  <c r="AA1510" i="1"/>
  <c r="AA1514" i="1" s="1"/>
  <c r="AA1511" i="1"/>
  <c r="AA1515" i="1"/>
  <c r="H1516" i="1"/>
  <c r="L1516" i="1"/>
  <c r="P1516" i="1"/>
  <c r="T1516" i="1"/>
  <c r="X1516" i="1"/>
  <c r="AA1523" i="1"/>
  <c r="D1526" i="1"/>
  <c r="H1526" i="1"/>
  <c r="L1526" i="1"/>
  <c r="P1526" i="1"/>
  <c r="T1526" i="1"/>
  <c r="X1526" i="1"/>
  <c r="AA1531" i="1"/>
  <c r="D1536" i="1"/>
  <c r="H1536" i="1"/>
  <c r="L1536" i="1"/>
  <c r="P1536" i="1"/>
  <c r="T1536" i="1"/>
  <c r="X1536" i="1"/>
  <c r="AA1543" i="1"/>
  <c r="E1375" i="1"/>
  <c r="I1375" i="1"/>
  <c r="M1375" i="1"/>
  <c r="Q1375" i="1"/>
  <c r="U1375" i="1"/>
  <c r="Y1375" i="1"/>
  <c r="AA1390" i="1"/>
  <c r="Z1392" i="1"/>
  <c r="AA1392" i="1" s="1"/>
  <c r="N1394" i="1"/>
  <c r="AA1395" i="1"/>
  <c r="D1404" i="1"/>
  <c r="AA1420" i="1"/>
  <c r="Z1422" i="1"/>
  <c r="AA1422" i="1" s="1"/>
  <c r="N1424" i="1"/>
  <c r="AA1425" i="1"/>
  <c r="Z1430" i="1"/>
  <c r="Z1435" i="1"/>
  <c r="D1444" i="1"/>
  <c r="AA1460" i="1"/>
  <c r="AA1464" i="1" s="1"/>
  <c r="N1464" i="1"/>
  <c r="AA1465" i="1"/>
  <c r="AA1466" i="1" s="1"/>
  <c r="Z1470" i="1"/>
  <c r="Z1475" i="1"/>
  <c r="D1484" i="1"/>
  <c r="AA1490" i="1"/>
  <c r="AA1494" i="1" s="1"/>
  <c r="Z1492" i="1"/>
  <c r="AA1492" i="1" s="1"/>
  <c r="N1494" i="1"/>
  <c r="N1496" i="1" s="1"/>
  <c r="AA1495" i="1"/>
  <c r="Z1500" i="1"/>
  <c r="Z1505" i="1"/>
  <c r="D1514" i="1"/>
  <c r="AA1530" i="1"/>
  <c r="AA1534" i="1" s="1"/>
  <c r="Z1532" i="1"/>
  <c r="AA1532" i="1" s="1"/>
  <c r="N1534" i="1"/>
  <c r="N1536" i="1" s="1"/>
  <c r="AA1535" i="1"/>
  <c r="Z1540" i="1"/>
  <c r="V1546" i="1"/>
  <c r="Z1545" i="1"/>
  <c r="E1556" i="1"/>
  <c r="I1556" i="1"/>
  <c r="Q1556" i="1"/>
  <c r="U1556" i="1"/>
  <c r="Y1556" i="1"/>
  <c r="E1566" i="1"/>
  <c r="I1566" i="1"/>
  <c r="M1566" i="1"/>
  <c r="Q1566" i="1"/>
  <c r="U1566" i="1"/>
  <c r="Y1566" i="1"/>
  <c r="E1576" i="1"/>
  <c r="I1576" i="1"/>
  <c r="Q1576" i="1"/>
  <c r="U1576" i="1"/>
  <c r="Y1576" i="1"/>
  <c r="E1586" i="1"/>
  <c r="I1586" i="1"/>
  <c r="M1586" i="1"/>
  <c r="Q1586" i="1"/>
  <c r="U1586" i="1"/>
  <c r="Y1586" i="1"/>
  <c r="E1596" i="1"/>
  <c r="I1596" i="1"/>
  <c r="M1596" i="1"/>
  <c r="Q1596" i="1"/>
  <c r="U1596" i="1"/>
  <c r="Y1596" i="1"/>
  <c r="AB1603" i="1"/>
  <c r="AA1603" i="1"/>
  <c r="E1606" i="1"/>
  <c r="I1606" i="1"/>
  <c r="M1606" i="1"/>
  <c r="Q1606" i="1"/>
  <c r="U1606" i="1"/>
  <c r="Y1606" i="1"/>
  <c r="E1616" i="1"/>
  <c r="I1616" i="1"/>
  <c r="M1616" i="1"/>
  <c r="Q1616" i="1"/>
  <c r="U1616" i="1"/>
  <c r="Y1616" i="1"/>
  <c r="AA1621" i="1"/>
  <c r="AB1621" i="1"/>
  <c r="E1626" i="1"/>
  <c r="I1626" i="1"/>
  <c r="M1626" i="1"/>
  <c r="Q1626" i="1"/>
  <c r="U1626" i="1"/>
  <c r="Y1626" i="1"/>
  <c r="E1636" i="1"/>
  <c r="I1636" i="1"/>
  <c r="M1636" i="1"/>
  <c r="Q1636" i="1"/>
  <c r="U1636" i="1"/>
  <c r="Y1636" i="1"/>
  <c r="AB1651" i="1"/>
  <c r="AA1651" i="1"/>
  <c r="E1656" i="1"/>
  <c r="I1656" i="1"/>
  <c r="AA1655" i="1"/>
  <c r="AB1655" i="1"/>
  <c r="Q1656" i="1"/>
  <c r="U1656" i="1"/>
  <c r="Y1656" i="1"/>
  <c r="E1676" i="1"/>
  <c r="I1676" i="1"/>
  <c r="M1676" i="1"/>
  <c r="Q1676" i="1"/>
  <c r="X1686" i="1"/>
  <c r="E1696" i="1"/>
  <c r="I1696" i="1"/>
  <c r="Q1696" i="1"/>
  <c r="C1386" i="1"/>
  <c r="G1386" i="1"/>
  <c r="K1386" i="1"/>
  <c r="O1386" i="1"/>
  <c r="S1386" i="1"/>
  <c r="W1386" i="1"/>
  <c r="N1396" i="1"/>
  <c r="Z1400" i="1"/>
  <c r="Z1404" i="1" s="1"/>
  <c r="AB1404" i="1" s="1"/>
  <c r="M1404" i="1"/>
  <c r="M1406" i="1" s="1"/>
  <c r="Z1405" i="1"/>
  <c r="D1406" i="1"/>
  <c r="N1426" i="1"/>
  <c r="Z1440" i="1"/>
  <c r="Z1444" i="1" s="1"/>
  <c r="AB1444" i="1" s="1"/>
  <c r="Z1445" i="1"/>
  <c r="D1446" i="1"/>
  <c r="N1466" i="1"/>
  <c r="Z1472" i="1"/>
  <c r="AA1472" i="1" s="1"/>
  <c r="Z1480" i="1"/>
  <c r="Z1484" i="1" s="1"/>
  <c r="AB1484" i="1" s="1"/>
  <c r="M1484" i="1"/>
  <c r="M1486" i="1" s="1"/>
  <c r="Z1485" i="1"/>
  <c r="D1486" i="1"/>
  <c r="Z1502" i="1"/>
  <c r="Z1510" i="1"/>
  <c r="Z1514" i="1" s="1"/>
  <c r="M1514" i="1"/>
  <c r="M1516" i="1" s="1"/>
  <c r="Z1515" i="1"/>
  <c r="Z1516" i="1" s="1"/>
  <c r="D1516" i="1"/>
  <c r="S1546" i="1"/>
  <c r="W1546" i="1"/>
  <c r="B1556" i="1"/>
  <c r="F1556" i="1"/>
  <c r="J1556" i="1"/>
  <c r="N1556" i="1"/>
  <c r="R1556" i="1"/>
  <c r="V1556" i="1"/>
  <c r="B1566" i="1"/>
  <c r="F1566" i="1"/>
  <c r="J1566" i="1"/>
  <c r="N1566" i="1"/>
  <c r="R1566" i="1"/>
  <c r="V1566" i="1"/>
  <c r="B1576" i="1"/>
  <c r="F1576" i="1"/>
  <c r="J1576" i="1"/>
  <c r="N1576" i="1"/>
  <c r="R1576" i="1"/>
  <c r="V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B1616" i="1"/>
  <c r="F1616" i="1"/>
  <c r="J1616" i="1"/>
  <c r="Z1616" i="1"/>
  <c r="R1616" i="1"/>
  <c r="V1616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B1646" i="1"/>
  <c r="F1646" i="1"/>
  <c r="J1646" i="1"/>
  <c r="AB1645" i="1"/>
  <c r="R1646" i="1"/>
  <c r="V1646" i="1"/>
  <c r="B1666" i="1"/>
  <c r="F1666" i="1"/>
  <c r="J1666" i="1"/>
  <c r="AB1665" i="1"/>
  <c r="R1666" i="1"/>
  <c r="V1666" i="1"/>
  <c r="B1686" i="1"/>
  <c r="F1686" i="1"/>
  <c r="J1686" i="1"/>
  <c r="R1686" i="1"/>
  <c r="Z1704" i="1"/>
  <c r="AB1700" i="1"/>
  <c r="Z1385" i="1"/>
  <c r="Z1410" i="1"/>
  <c r="Z1415" i="1"/>
  <c r="AA1432" i="1"/>
  <c r="Z1450" i="1"/>
  <c r="Z1455" i="1"/>
  <c r="AA1502" i="1"/>
  <c r="Z1520" i="1"/>
  <c r="Z1525" i="1"/>
  <c r="AA1542" i="1"/>
  <c r="C1556" i="1"/>
  <c r="G1556" i="1"/>
  <c r="K1556" i="1"/>
  <c r="O1556" i="1"/>
  <c r="S1556" i="1"/>
  <c r="W155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C1656" i="1"/>
  <c r="G1656" i="1"/>
  <c r="K1656" i="1"/>
  <c r="O1656" i="1"/>
  <c r="S1656" i="1"/>
  <c r="W1656" i="1"/>
  <c r="T1686" i="1"/>
  <c r="C1696" i="1"/>
  <c r="G1696" i="1"/>
  <c r="K1696" i="1"/>
  <c r="O1696" i="1"/>
  <c r="Z1412" i="1"/>
  <c r="AA1412" i="1" s="1"/>
  <c r="Z1522" i="1"/>
  <c r="AA1522" i="1" s="1"/>
  <c r="U1546" i="1"/>
  <c r="Y1546" i="1"/>
  <c r="H1556" i="1"/>
  <c r="L1556" i="1"/>
  <c r="P1556" i="1"/>
  <c r="T1556" i="1"/>
  <c r="X1556" i="1"/>
  <c r="H1566" i="1"/>
  <c r="L1566" i="1"/>
  <c r="P1566" i="1"/>
  <c r="T1566" i="1"/>
  <c r="X1566" i="1"/>
  <c r="H1576" i="1"/>
  <c r="L1576" i="1"/>
  <c r="P1576" i="1"/>
  <c r="T1576" i="1"/>
  <c r="X1576" i="1"/>
  <c r="AA1585" i="1"/>
  <c r="H1586" i="1"/>
  <c r="L1586" i="1"/>
  <c r="P1586" i="1"/>
  <c r="T1586" i="1"/>
  <c r="X1586" i="1"/>
  <c r="H1596" i="1"/>
  <c r="L1596" i="1"/>
  <c r="P1596" i="1"/>
  <c r="T1596" i="1"/>
  <c r="X1596" i="1"/>
  <c r="D1606" i="1"/>
  <c r="H1606" i="1"/>
  <c r="L1606" i="1"/>
  <c r="P1606" i="1"/>
  <c r="T1606" i="1"/>
  <c r="X1606" i="1"/>
  <c r="AA1611" i="1"/>
  <c r="D1616" i="1"/>
  <c r="H1616" i="1"/>
  <c r="L1616" i="1"/>
  <c r="P1616" i="1"/>
  <c r="T1616" i="1"/>
  <c r="X1616" i="1"/>
  <c r="AA1622" i="1"/>
  <c r="AA1623" i="1"/>
  <c r="D1626" i="1"/>
  <c r="H1626" i="1"/>
  <c r="L1626" i="1"/>
  <c r="P1626" i="1"/>
  <c r="T1626" i="1"/>
  <c r="X1626" i="1"/>
  <c r="AA1631" i="1"/>
  <c r="H1636" i="1"/>
  <c r="L1636" i="1"/>
  <c r="P1636" i="1"/>
  <c r="T1636" i="1"/>
  <c r="X1636" i="1"/>
  <c r="AA1641" i="1"/>
  <c r="D1646" i="1"/>
  <c r="H1646" i="1"/>
  <c r="L1646" i="1"/>
  <c r="P1646" i="1"/>
  <c r="T1646" i="1"/>
  <c r="X1646" i="1"/>
  <c r="AA1652" i="1"/>
  <c r="AA1653" i="1"/>
  <c r="AA1661" i="1"/>
  <c r="D1666" i="1"/>
  <c r="H1666" i="1"/>
  <c r="L1666" i="1"/>
  <c r="P1666" i="1"/>
  <c r="T1666" i="1"/>
  <c r="X1666" i="1"/>
  <c r="AA1681" i="1"/>
  <c r="D1686" i="1"/>
  <c r="H1686" i="1"/>
  <c r="L1686" i="1"/>
  <c r="P1686" i="1"/>
  <c r="V1686" i="1"/>
  <c r="AA1693" i="1"/>
  <c r="AA1555" i="1"/>
  <c r="M1556" i="1"/>
  <c r="Z1560" i="1"/>
  <c r="AA1560" i="1" s="1"/>
  <c r="AA1564" i="1" s="1"/>
  <c r="D1564" i="1"/>
  <c r="AA1575" i="1"/>
  <c r="M1576" i="1"/>
  <c r="Z1580" i="1"/>
  <c r="Z1584" i="1" s="1"/>
  <c r="AB1584" i="1" s="1"/>
  <c r="Z1585" i="1"/>
  <c r="D1586" i="1"/>
  <c r="D1594" i="1"/>
  <c r="AA1610" i="1"/>
  <c r="AA1614" i="1" s="1"/>
  <c r="N1614" i="1"/>
  <c r="AA1615" i="1"/>
  <c r="Z1620" i="1"/>
  <c r="Z1625" i="1"/>
  <c r="D1634" i="1"/>
  <c r="AA1645" i="1"/>
  <c r="M1656" i="1"/>
  <c r="Z1660" i="1"/>
  <c r="N1666" i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B2065" i="1"/>
  <c r="F2065" i="1"/>
  <c r="J2065" i="1"/>
  <c r="N2065" i="1"/>
  <c r="R2065" i="1"/>
  <c r="V2065" i="1"/>
  <c r="D1696" i="1"/>
  <c r="H1696" i="1"/>
  <c r="L1696" i="1"/>
  <c r="P1696" i="1"/>
  <c r="V1696" i="1"/>
  <c r="E1704" i="1"/>
  <c r="I1704" i="1"/>
  <c r="M1704" i="1"/>
  <c r="Q1704" i="1"/>
  <c r="U1704" i="1"/>
  <c r="Y1704" i="1"/>
  <c r="N1704" i="1"/>
  <c r="N1706" i="1" s="1"/>
  <c r="O1714" i="1"/>
  <c r="O1716" i="1" s="1"/>
  <c r="S1714" i="1"/>
  <c r="S1716" i="1" s="1"/>
  <c r="W1714" i="1"/>
  <c r="W1716" i="1" s="1"/>
  <c r="AA1721" i="1"/>
  <c r="D1726" i="1"/>
  <c r="H1726" i="1"/>
  <c r="L1726" i="1"/>
  <c r="P1726" i="1"/>
  <c r="T1726" i="1"/>
  <c r="X1726" i="1"/>
  <c r="AA1732" i="1"/>
  <c r="AA1733" i="1"/>
  <c r="AA1741" i="1"/>
  <c r="D1746" i="1"/>
  <c r="H1746" i="1"/>
  <c r="L1746" i="1"/>
  <c r="P1746" i="1"/>
  <c r="T1746" i="1"/>
  <c r="X1746" i="1"/>
  <c r="AA1752" i="1"/>
  <c r="AA1753" i="1"/>
  <c r="AA1761" i="1"/>
  <c r="D1766" i="1"/>
  <c r="H1766" i="1"/>
  <c r="L1766" i="1"/>
  <c r="P1766" i="1"/>
  <c r="T1766" i="1"/>
  <c r="X1766" i="1"/>
  <c r="AA1772" i="1"/>
  <c r="AA1773" i="1"/>
  <c r="AA1781" i="1"/>
  <c r="D1786" i="1"/>
  <c r="H1786" i="1"/>
  <c r="L1786" i="1"/>
  <c r="P1786" i="1"/>
  <c r="T1786" i="1"/>
  <c r="X1786" i="1"/>
  <c r="AA1792" i="1"/>
  <c r="AA1793" i="1"/>
  <c r="AA1801" i="1"/>
  <c r="D1806" i="1"/>
  <c r="H1806" i="1"/>
  <c r="L1806" i="1"/>
  <c r="P1806" i="1"/>
  <c r="T1806" i="1"/>
  <c r="X1806" i="1"/>
  <c r="AA1812" i="1"/>
  <c r="AA1813" i="1"/>
  <c r="AA1821" i="1"/>
  <c r="D1826" i="1"/>
  <c r="H1826" i="1"/>
  <c r="L1826" i="1"/>
  <c r="P1826" i="1"/>
  <c r="T1826" i="1"/>
  <c r="X1826" i="1"/>
  <c r="AA1832" i="1"/>
  <c r="AA1833" i="1"/>
  <c r="AA1841" i="1"/>
  <c r="D1846" i="1"/>
  <c r="H1846" i="1"/>
  <c r="L1846" i="1"/>
  <c r="P1846" i="1"/>
  <c r="T1846" i="1"/>
  <c r="X1846" i="1"/>
  <c r="AA1852" i="1"/>
  <c r="AA1853" i="1"/>
  <c r="AA1861" i="1"/>
  <c r="D1866" i="1"/>
  <c r="H1866" i="1"/>
  <c r="L1866" i="1"/>
  <c r="P1866" i="1"/>
  <c r="T1866" i="1"/>
  <c r="Z1565" i="1"/>
  <c r="D1566" i="1"/>
  <c r="Z1590" i="1"/>
  <c r="Z1594" i="1" s="1"/>
  <c r="AB1594" i="1" s="1"/>
  <c r="Z1595" i="1"/>
  <c r="D1596" i="1"/>
  <c r="N1616" i="1"/>
  <c r="Z1630" i="1"/>
  <c r="Z1634" i="1" s="1"/>
  <c r="AB1634" i="1" s="1"/>
  <c r="Z1635" i="1"/>
  <c r="D1636" i="1"/>
  <c r="Z1650" i="1"/>
  <c r="D1654" i="1"/>
  <c r="D1656" i="1" s="1"/>
  <c r="D2060" i="1"/>
  <c r="H2060" i="1"/>
  <c r="L2060" i="1"/>
  <c r="P2060" i="1"/>
  <c r="T2060" i="1"/>
  <c r="X2060" i="1"/>
  <c r="E2061" i="1"/>
  <c r="E2071" i="1" s="1"/>
  <c r="I2061" i="1"/>
  <c r="I2071" i="1" s="1"/>
  <c r="M2061" i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Z1672" i="1"/>
  <c r="AA1672" i="1" s="1"/>
  <c r="D2063" i="1"/>
  <c r="H2063" i="1"/>
  <c r="H2073" i="1" s="1"/>
  <c r="L2063" i="1"/>
  <c r="L2073" i="1" s="1"/>
  <c r="P2063" i="1"/>
  <c r="P2073" i="1" s="1"/>
  <c r="T2063" i="1"/>
  <c r="T2073" i="1" s="1"/>
  <c r="X2063" i="1"/>
  <c r="X2073" i="1" s="1"/>
  <c r="Z1690" i="1"/>
  <c r="D1694" i="1"/>
  <c r="X1696" i="1"/>
  <c r="M1696" i="1"/>
  <c r="S1706" i="1"/>
  <c r="S1695" i="1"/>
  <c r="W1706" i="1"/>
  <c r="W1695" i="1"/>
  <c r="AB1715" i="1"/>
  <c r="AA1731" i="1"/>
  <c r="AB1731" i="1"/>
  <c r="E1736" i="1"/>
  <c r="I1736" i="1"/>
  <c r="M1736" i="1"/>
  <c r="Q1736" i="1"/>
  <c r="U1736" i="1"/>
  <c r="Y1736" i="1"/>
  <c r="AB1751" i="1"/>
  <c r="AA1751" i="1"/>
  <c r="E1756" i="1"/>
  <c r="I1756" i="1"/>
  <c r="AA1755" i="1"/>
  <c r="AB1755" i="1"/>
  <c r="Q1756" i="1"/>
  <c r="U1756" i="1"/>
  <c r="Y1756" i="1"/>
  <c r="AA1771" i="1"/>
  <c r="AB1771" i="1"/>
  <c r="E1776" i="1"/>
  <c r="I1776" i="1"/>
  <c r="M1776" i="1"/>
  <c r="Q1776" i="1"/>
  <c r="U1776" i="1"/>
  <c r="Y1776" i="1"/>
  <c r="AB1791" i="1"/>
  <c r="AA1791" i="1"/>
  <c r="E1796" i="1"/>
  <c r="I1796" i="1"/>
  <c r="AA1795" i="1"/>
  <c r="AB1795" i="1"/>
  <c r="Q1796" i="1"/>
  <c r="U1796" i="1"/>
  <c r="Y1796" i="1"/>
  <c r="AA1811" i="1"/>
  <c r="AB1811" i="1"/>
  <c r="E1816" i="1"/>
  <c r="I1816" i="1"/>
  <c r="M1816" i="1"/>
  <c r="Q1816" i="1"/>
  <c r="U1816" i="1"/>
  <c r="Y1816" i="1"/>
  <c r="AB1831" i="1"/>
  <c r="AA1831" i="1"/>
  <c r="E1836" i="1"/>
  <c r="I1836" i="1"/>
  <c r="AA1835" i="1"/>
  <c r="AB1835" i="1"/>
  <c r="Q1836" i="1"/>
  <c r="U1836" i="1"/>
  <c r="Y1836" i="1"/>
  <c r="AA1851" i="1"/>
  <c r="AB1851" i="1"/>
  <c r="E1856" i="1"/>
  <c r="I1856" i="1"/>
  <c r="M1856" i="1"/>
  <c r="Q1856" i="1"/>
  <c r="U1856" i="1"/>
  <c r="Y1856" i="1"/>
  <c r="Z1550" i="1"/>
  <c r="AA1550" i="1" s="1"/>
  <c r="AA1554" i="1" s="1"/>
  <c r="D1554" i="1"/>
  <c r="D1556" i="1" s="1"/>
  <c r="Z1570" i="1"/>
  <c r="D1574" i="1"/>
  <c r="D1576" i="1" s="1"/>
  <c r="Z1600" i="1"/>
  <c r="Z1605" i="1"/>
  <c r="Z1640" i="1"/>
  <c r="N1646" i="1"/>
  <c r="AA1665" i="1"/>
  <c r="E2060" i="1"/>
  <c r="I2060" i="1"/>
  <c r="Q2060" i="1"/>
  <c r="U2060" i="1"/>
  <c r="Y2060" i="1"/>
  <c r="B2061" i="1"/>
  <c r="B2071" i="1" s="1"/>
  <c r="F2061" i="1"/>
  <c r="F2071" i="1" s="1"/>
  <c r="J2061" i="1"/>
  <c r="J2071" i="1" s="1"/>
  <c r="N2061" i="1"/>
  <c r="N2071" i="1" s="1"/>
  <c r="R2061" i="1"/>
  <c r="R2071" i="1" s="1"/>
  <c r="V2061" i="1"/>
  <c r="V2071" i="1" s="1"/>
  <c r="Z1671" i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E2063" i="1"/>
  <c r="E2073" i="1" s="1"/>
  <c r="I2063" i="1"/>
  <c r="I2073" i="1" s="1"/>
  <c r="M2063" i="1"/>
  <c r="Q2063" i="1"/>
  <c r="Q2073" i="1" s="1"/>
  <c r="U2063" i="1"/>
  <c r="U2073" i="1" s="1"/>
  <c r="Y2063" i="1"/>
  <c r="Y2073" i="1" s="1"/>
  <c r="C1674" i="1"/>
  <c r="C1676" i="1" s="1"/>
  <c r="G1674" i="1"/>
  <c r="G1676" i="1" s="1"/>
  <c r="K1674" i="1"/>
  <c r="K1676" i="1" s="1"/>
  <c r="O1674" i="1"/>
  <c r="O1676" i="1" s="1"/>
  <c r="S1674" i="1"/>
  <c r="W1674" i="1"/>
  <c r="D2065" i="1"/>
  <c r="H2065" i="1"/>
  <c r="L2065" i="1"/>
  <c r="P2065" i="1"/>
  <c r="T2065" i="1"/>
  <c r="X2065" i="1"/>
  <c r="Z1680" i="1"/>
  <c r="N1686" i="1"/>
  <c r="B1696" i="1"/>
  <c r="F1696" i="1"/>
  <c r="J1696" i="1"/>
  <c r="N1696" i="1"/>
  <c r="R1696" i="1"/>
  <c r="AA1702" i="1"/>
  <c r="M1714" i="1"/>
  <c r="M1716" i="1" s="1"/>
  <c r="Z1710" i="1"/>
  <c r="Q1714" i="1"/>
  <c r="Q1716" i="1" s="1"/>
  <c r="U1714" i="1"/>
  <c r="U1716" i="1" s="1"/>
  <c r="Y1714" i="1"/>
  <c r="Y1716" i="1" s="1"/>
  <c r="AA1711" i="1"/>
  <c r="B1726" i="1"/>
  <c r="F1726" i="1"/>
  <c r="J1726" i="1"/>
  <c r="AB1725" i="1"/>
  <c r="R1726" i="1"/>
  <c r="V1726" i="1"/>
  <c r="Z1734" i="1"/>
  <c r="AB1734" i="1" s="1"/>
  <c r="AB1730" i="1"/>
  <c r="B1746" i="1"/>
  <c r="F1746" i="1"/>
  <c r="J1746" i="1"/>
  <c r="AB1745" i="1"/>
  <c r="R1746" i="1"/>
  <c r="V1746" i="1"/>
  <c r="B1766" i="1"/>
  <c r="F1766" i="1"/>
  <c r="J1766" i="1"/>
  <c r="AB1765" i="1"/>
  <c r="R1766" i="1"/>
  <c r="V1766" i="1"/>
  <c r="Z1774" i="1"/>
  <c r="AB1774" i="1" s="1"/>
  <c r="AB1770" i="1"/>
  <c r="B1786" i="1"/>
  <c r="F1786" i="1"/>
  <c r="J1786" i="1"/>
  <c r="AB1785" i="1"/>
  <c r="R1786" i="1"/>
  <c r="V1786" i="1"/>
  <c r="B1806" i="1"/>
  <c r="F1806" i="1"/>
  <c r="J1806" i="1"/>
  <c r="AB1805" i="1"/>
  <c r="R1806" i="1"/>
  <c r="V1806" i="1"/>
  <c r="Z1814" i="1"/>
  <c r="AB1814" i="1" s="1"/>
  <c r="AB1810" i="1"/>
  <c r="B1826" i="1"/>
  <c r="F1826" i="1"/>
  <c r="J1826" i="1"/>
  <c r="AB1825" i="1"/>
  <c r="R1826" i="1"/>
  <c r="V1826" i="1"/>
  <c r="B1846" i="1"/>
  <c r="F1846" i="1"/>
  <c r="J1846" i="1"/>
  <c r="AB1845" i="1"/>
  <c r="R1846" i="1"/>
  <c r="V1846" i="1"/>
  <c r="Z1854" i="1"/>
  <c r="AB1854" i="1" s="1"/>
  <c r="AB1850" i="1"/>
  <c r="B1866" i="1"/>
  <c r="F1866" i="1"/>
  <c r="J1866" i="1"/>
  <c r="AB1865" i="1"/>
  <c r="R1866" i="1"/>
  <c r="V1866" i="1"/>
  <c r="B2060" i="1"/>
  <c r="F2060" i="1"/>
  <c r="J2060" i="1"/>
  <c r="N2060" i="1"/>
  <c r="R2060" i="1"/>
  <c r="V2060" i="1"/>
  <c r="Z1670" i="1"/>
  <c r="AA1670" i="1" s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D2062" i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Z1673" i="1"/>
  <c r="AA1673" i="1" s="1"/>
  <c r="D1674" i="1"/>
  <c r="D1676" i="1" s="1"/>
  <c r="H1674" i="1"/>
  <c r="H1676" i="1" s="1"/>
  <c r="L1674" i="1"/>
  <c r="L1676" i="1" s="1"/>
  <c r="P1674" i="1"/>
  <c r="P1676" i="1" s="1"/>
  <c r="T1674" i="1"/>
  <c r="T1676" i="1" s="1"/>
  <c r="X1674" i="1"/>
  <c r="X1676" i="1" s="1"/>
  <c r="T1696" i="1"/>
  <c r="AA1700" i="1"/>
  <c r="AA1703" i="1"/>
  <c r="D1704" i="1"/>
  <c r="D1706" i="1" s="1"/>
  <c r="E1706" i="1"/>
  <c r="I1706" i="1"/>
  <c r="Z1705" i="1"/>
  <c r="M1706" i="1"/>
  <c r="Q1706" i="1"/>
  <c r="U1695" i="1"/>
  <c r="U1706" i="1"/>
  <c r="Y1695" i="1"/>
  <c r="Y1706" i="1"/>
  <c r="D1716" i="1"/>
  <c r="H1716" i="1"/>
  <c r="L1716" i="1"/>
  <c r="P1716" i="1"/>
  <c r="T1716" i="1"/>
  <c r="X1716" i="1"/>
  <c r="C1736" i="1"/>
  <c r="G1736" i="1"/>
  <c r="K1736" i="1"/>
  <c r="O1736" i="1"/>
  <c r="S1736" i="1"/>
  <c r="W1736" i="1"/>
  <c r="C1756" i="1"/>
  <c r="G1756" i="1"/>
  <c r="K1756" i="1"/>
  <c r="O1756" i="1"/>
  <c r="S1756" i="1"/>
  <c r="W1756" i="1"/>
  <c r="C1776" i="1"/>
  <c r="G1776" i="1"/>
  <c r="K1776" i="1"/>
  <c r="O1776" i="1"/>
  <c r="S1776" i="1"/>
  <c r="W1776" i="1"/>
  <c r="C1796" i="1"/>
  <c r="G1796" i="1"/>
  <c r="K1796" i="1"/>
  <c r="O1796" i="1"/>
  <c r="S1796" i="1"/>
  <c r="W1796" i="1"/>
  <c r="C1816" i="1"/>
  <c r="G1816" i="1"/>
  <c r="K1816" i="1"/>
  <c r="O1816" i="1"/>
  <c r="S1816" i="1"/>
  <c r="W1816" i="1"/>
  <c r="C1836" i="1"/>
  <c r="G1836" i="1"/>
  <c r="K1836" i="1"/>
  <c r="O1836" i="1"/>
  <c r="S1836" i="1"/>
  <c r="W1836" i="1"/>
  <c r="C1856" i="1"/>
  <c r="G1856" i="1"/>
  <c r="K1856" i="1"/>
  <c r="O1856" i="1"/>
  <c r="S1856" i="1"/>
  <c r="W1856" i="1"/>
  <c r="N1716" i="1"/>
  <c r="Z1720" i="1"/>
  <c r="N1726" i="1"/>
  <c r="AA1730" i="1"/>
  <c r="AA1734" i="1" s="1"/>
  <c r="Z1735" i="1"/>
  <c r="AA1745" i="1"/>
  <c r="M1756" i="1"/>
  <c r="Z1760" i="1"/>
  <c r="N1766" i="1"/>
  <c r="AA1770" i="1"/>
  <c r="AA1774" i="1" s="1"/>
  <c r="Z1775" i="1"/>
  <c r="AA1785" i="1"/>
  <c r="M1796" i="1"/>
  <c r="Z1800" i="1"/>
  <c r="N1806" i="1"/>
  <c r="AA1810" i="1"/>
  <c r="AA1814" i="1" s="1"/>
  <c r="Z1815" i="1"/>
  <c r="AA1825" i="1"/>
  <c r="M1836" i="1"/>
  <c r="Z1840" i="1"/>
  <c r="N1846" i="1"/>
  <c r="AA1850" i="1"/>
  <c r="AA1854" i="1" s="1"/>
  <c r="Z1855" i="1"/>
  <c r="AA1865" i="1"/>
  <c r="Z1870" i="1"/>
  <c r="Z1872" i="1"/>
  <c r="AA1872" i="1" s="1"/>
  <c r="Z1873" i="1"/>
  <c r="AA1873" i="1" s="1"/>
  <c r="AA1891" i="1"/>
  <c r="AA1895" i="1"/>
  <c r="D1896" i="1"/>
  <c r="H1896" i="1"/>
  <c r="L1896" i="1"/>
  <c r="P1896" i="1"/>
  <c r="T1896" i="1"/>
  <c r="X1896" i="1"/>
  <c r="AB1901" i="1"/>
  <c r="AA1905" i="1"/>
  <c r="Z1906" i="1"/>
  <c r="Z1914" i="1"/>
  <c r="D1944" i="1"/>
  <c r="D1946" i="1" s="1"/>
  <c r="AA1941" i="1"/>
  <c r="AA1944" i="1" s="1"/>
  <c r="AA1971" i="1"/>
  <c r="Z1976" i="1"/>
  <c r="AB1976" i="1" s="1"/>
  <c r="AB1984" i="1"/>
  <c r="Z1986" i="1"/>
  <c r="AB1986" i="1" s="1"/>
  <c r="AA1986" i="1"/>
  <c r="AB2014" i="1"/>
  <c r="N1734" i="1"/>
  <c r="N1736" i="1" s="1"/>
  <c r="Z1750" i="1"/>
  <c r="AA1750" i="1" s="1"/>
  <c r="AA1754" i="1" s="1"/>
  <c r="D1754" i="1"/>
  <c r="D1756" i="1" s="1"/>
  <c r="N1774" i="1"/>
  <c r="N1776" i="1" s="1"/>
  <c r="Z1790" i="1"/>
  <c r="D1794" i="1"/>
  <c r="D1796" i="1" s="1"/>
  <c r="N1814" i="1"/>
  <c r="N1816" i="1" s="1"/>
  <c r="Z1830" i="1"/>
  <c r="D1834" i="1"/>
  <c r="D1836" i="1" s="1"/>
  <c r="N1854" i="1"/>
  <c r="N1856" i="1" s="1"/>
  <c r="X1866" i="1"/>
  <c r="AA1870" i="1"/>
  <c r="M1896" i="1"/>
  <c r="Z1895" i="1"/>
  <c r="AA1911" i="1"/>
  <c r="AB1911" i="1"/>
  <c r="AA1925" i="1"/>
  <c r="Z1926" i="1"/>
  <c r="AB1944" i="1"/>
  <c r="D1964" i="1"/>
  <c r="D1966" i="1" s="1"/>
  <c r="AA1961" i="1"/>
  <c r="AA1964" i="1" s="1"/>
  <c r="AB2016" i="1"/>
  <c r="AB2041" i="1"/>
  <c r="AA2041" i="1"/>
  <c r="AA1715" i="1"/>
  <c r="AA1725" i="1"/>
  <c r="Z1740" i="1"/>
  <c r="N1746" i="1"/>
  <c r="AA1765" i="1"/>
  <c r="Z1780" i="1"/>
  <c r="N1786" i="1"/>
  <c r="AA1805" i="1"/>
  <c r="Z1820" i="1"/>
  <c r="N1826" i="1"/>
  <c r="AA1845" i="1"/>
  <c r="Z1860" i="1"/>
  <c r="U1866" i="1"/>
  <c r="Y1866" i="1"/>
  <c r="N1866" i="1"/>
  <c r="Z1871" i="1"/>
  <c r="AB1871" i="1" s="1"/>
  <c r="E1876" i="1"/>
  <c r="I1876" i="1"/>
  <c r="M1876" i="1"/>
  <c r="Q1876" i="1"/>
  <c r="U1876" i="1"/>
  <c r="Y1876" i="1"/>
  <c r="AA1881" i="1"/>
  <c r="AA1884" i="1" s="1"/>
  <c r="Z1894" i="1"/>
  <c r="AB1894" i="1" s="1"/>
  <c r="D1904" i="1"/>
  <c r="D1906" i="1" s="1"/>
  <c r="AA1901" i="1"/>
  <c r="AA1904" i="1" s="1"/>
  <c r="AA1931" i="1"/>
  <c r="AB1931" i="1"/>
  <c r="Z1936" i="1"/>
  <c r="AB1936" i="1" s="1"/>
  <c r="AB1941" i="1"/>
  <c r="AA1945" i="1"/>
  <c r="Z1946" i="1"/>
  <c r="AB1946" i="1" s="1"/>
  <c r="Z1954" i="1"/>
  <c r="Z1994" i="1"/>
  <c r="AB1991" i="1"/>
  <c r="Z2046" i="1"/>
  <c r="AB2046" i="1" s="1"/>
  <c r="F1876" i="1"/>
  <c r="N1876" i="1"/>
  <c r="V1876" i="1"/>
  <c r="Z1875" i="1"/>
  <c r="Z1884" i="1"/>
  <c r="AB1884" i="1" s="1"/>
  <c r="AA1885" i="1"/>
  <c r="AB1904" i="1"/>
  <c r="AA1924" i="1"/>
  <c r="D1924" i="1"/>
  <c r="D1926" i="1" s="1"/>
  <c r="AA1921" i="1"/>
  <c r="AA1951" i="1"/>
  <c r="AB1951" i="1"/>
  <c r="AB1961" i="1"/>
  <c r="AA1965" i="1"/>
  <c r="Z1966" i="1"/>
  <c r="AB1966" i="1" s="1"/>
  <c r="Z2024" i="1"/>
  <c r="AB2021" i="1"/>
  <c r="AA1910" i="1"/>
  <c r="AA1914" i="1" s="1"/>
  <c r="AA1916" i="1" s="1"/>
  <c r="AA1930" i="1"/>
  <c r="AA1950" i="1"/>
  <c r="AA1954" i="1" s="1"/>
  <c r="AA1956" i="1" s="1"/>
  <c r="AA1970" i="1"/>
  <c r="AA1974" i="1" s="1"/>
  <c r="AA1975" i="1"/>
  <c r="AA1976" i="1" s="1"/>
  <c r="AB1981" i="1"/>
  <c r="AA1991" i="1"/>
  <c r="AA1994" i="1" s="1"/>
  <c r="AA1996" i="1" s="1"/>
  <c r="Z2001" i="1"/>
  <c r="AB2001" i="1" s="1"/>
  <c r="AA2010" i="1"/>
  <c r="AA2015" i="1"/>
  <c r="AA2021" i="1"/>
  <c r="AA2024" i="1" s="1"/>
  <c r="AA2026" i="1" s="1"/>
  <c r="Z2031" i="1"/>
  <c r="AB2031" i="1" s="1"/>
  <c r="AA2040" i="1"/>
  <c r="AA2044" i="1" s="1"/>
  <c r="AA2045" i="1"/>
  <c r="AA1890" i="1"/>
  <c r="AA1894" i="1" s="1"/>
  <c r="AB1910" i="1"/>
  <c r="AB1930" i="1"/>
  <c r="AB1950" i="1"/>
  <c r="M1994" i="1"/>
  <c r="M1996" i="1" s="1"/>
  <c r="AA2001" i="1"/>
  <c r="M2024" i="1"/>
  <c r="M2026" i="1" s="1"/>
  <c r="AA2031" i="1"/>
  <c r="Z2051" i="1"/>
  <c r="AA2083" i="1"/>
  <c r="AA2011" i="1"/>
  <c r="AA2000" i="1"/>
  <c r="AA2004" i="1" s="1"/>
  <c r="AA2006" i="1" s="1"/>
  <c r="AA2030" i="1"/>
  <c r="C2122" i="1"/>
  <c r="C2086" i="1"/>
  <c r="G2122" i="1"/>
  <c r="G2086" i="1"/>
  <c r="G2088" i="1" s="1"/>
  <c r="K2122" i="1"/>
  <c r="K2086" i="1"/>
  <c r="O2122" i="1"/>
  <c r="O2086" i="1"/>
  <c r="O2088" i="1" s="1"/>
  <c r="S2122" i="1"/>
  <c r="S2086" i="1"/>
  <c r="W2122" i="1"/>
  <c r="W2086" i="1"/>
  <c r="W2088" i="1" s="1"/>
  <c r="AA2122" i="1"/>
  <c r="Z2085" i="1"/>
  <c r="D2086" i="1"/>
  <c r="H2086" i="1"/>
  <c r="H2088" i="1" s="1"/>
  <c r="L2086" i="1"/>
  <c r="P2086" i="1"/>
  <c r="P2088" i="1" s="1"/>
  <c r="T2086" i="1"/>
  <c r="X2086" i="1"/>
  <c r="X2088" i="1" s="1"/>
  <c r="B2128" i="1"/>
  <c r="Z2087" i="1"/>
  <c r="C2088" i="1"/>
  <c r="K2088" i="1"/>
  <c r="S2088" i="1"/>
  <c r="Z2097" i="1"/>
  <c r="C2123" i="1"/>
  <c r="G2123" i="1"/>
  <c r="K2123" i="1"/>
  <c r="O2123" i="1"/>
  <c r="S2123" i="1"/>
  <c r="W2123" i="1"/>
  <c r="B2116" i="1"/>
  <c r="B2118" i="1" s="1"/>
  <c r="C2141" i="1"/>
  <c r="G2141" i="1"/>
  <c r="K2141" i="1"/>
  <c r="O2141" i="1"/>
  <c r="S2141" i="1"/>
  <c r="W2141" i="1"/>
  <c r="Z2122" i="1"/>
  <c r="Z2124" i="1"/>
  <c r="AA2124" i="1" s="1"/>
  <c r="AA2085" i="1"/>
  <c r="E2086" i="1"/>
  <c r="I2086" i="1"/>
  <c r="M2086" i="1"/>
  <c r="Q2086" i="1"/>
  <c r="U2086" i="1"/>
  <c r="Y2086" i="1"/>
  <c r="AA2087" i="1"/>
  <c r="D2088" i="1"/>
  <c r="L2088" i="1"/>
  <c r="T2088" i="1"/>
  <c r="AA2097" i="1"/>
  <c r="AA2098" i="1" s="1"/>
  <c r="AA2107" i="1"/>
  <c r="AA2108" i="1" s="1"/>
  <c r="D2108" i="1"/>
  <c r="AB2108" i="1" s="1"/>
  <c r="D2123" i="1"/>
  <c r="D2116" i="1"/>
  <c r="D2118" i="1" s="1"/>
  <c r="H2123" i="1"/>
  <c r="H2126" i="1" s="1"/>
  <c r="H2128" i="1" s="1"/>
  <c r="H2116" i="1"/>
  <c r="H2118" i="1" s="1"/>
  <c r="L2123" i="1"/>
  <c r="L2126" i="1" s="1"/>
  <c r="L2128" i="1" s="1"/>
  <c r="L2116" i="1"/>
  <c r="L2118" i="1" s="1"/>
  <c r="P2123" i="1"/>
  <c r="P2126" i="1" s="1"/>
  <c r="P2128" i="1" s="1"/>
  <c r="P2116" i="1"/>
  <c r="P2118" i="1" s="1"/>
  <c r="T2123" i="1"/>
  <c r="T2126" i="1" s="1"/>
  <c r="T2128" i="1" s="1"/>
  <c r="T2116" i="1"/>
  <c r="T2118" i="1" s="1"/>
  <c r="X2123" i="1"/>
  <c r="X2126" i="1" s="1"/>
  <c r="X2128" i="1" s="1"/>
  <c r="X2116" i="1"/>
  <c r="X2118" i="1" s="1"/>
  <c r="AA2136" i="1"/>
  <c r="AA2137" i="1"/>
  <c r="AA2138" i="1"/>
  <c r="H2141" i="1"/>
  <c r="L2141" i="1"/>
  <c r="P2141" i="1"/>
  <c r="T2141" i="1"/>
  <c r="X2141" i="1"/>
  <c r="Z2211" i="1"/>
  <c r="AB2211" i="1" s="1"/>
  <c r="AB2209" i="1"/>
  <c r="Z2082" i="1"/>
  <c r="Z2084" i="1"/>
  <c r="AA2084" i="1" s="1"/>
  <c r="AA2125" i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E2088" i="1"/>
  <c r="I2088" i="1"/>
  <c r="M2088" i="1"/>
  <c r="Q2088" i="1"/>
  <c r="U2088" i="1"/>
  <c r="Y2088" i="1"/>
  <c r="E2123" i="1"/>
  <c r="E2126" i="1" s="1"/>
  <c r="E2128" i="1" s="1"/>
  <c r="I2123" i="1"/>
  <c r="I2126" i="1" s="1"/>
  <c r="I2128" i="1" s="1"/>
  <c r="M2123" i="1"/>
  <c r="Q2123" i="1"/>
  <c r="Q2126" i="1" s="1"/>
  <c r="Q2128" i="1" s="1"/>
  <c r="U2123" i="1"/>
  <c r="U2126" i="1" s="1"/>
  <c r="U2128" i="1" s="1"/>
  <c r="Y2123" i="1"/>
  <c r="Y2126" i="1" s="1"/>
  <c r="Y2128" i="1" s="1"/>
  <c r="E2116" i="1"/>
  <c r="E2118" i="1" s="1"/>
  <c r="M2116" i="1"/>
  <c r="M2118" i="1" s="1"/>
  <c r="U2116" i="1"/>
  <c r="U2118" i="1" s="1"/>
  <c r="E2141" i="1"/>
  <c r="I2141" i="1"/>
  <c r="M2141" i="1"/>
  <c r="Q2141" i="1"/>
  <c r="U2141" i="1"/>
  <c r="Y2141" i="1"/>
  <c r="AA2195" i="1"/>
  <c r="Z2199" i="1"/>
  <c r="AB2199" i="1" s="1"/>
  <c r="AB2195" i="1"/>
  <c r="Z2127" i="1"/>
  <c r="F2116" i="1"/>
  <c r="F2118" i="1" s="1"/>
  <c r="F2123" i="1"/>
  <c r="F2126" i="1" s="1"/>
  <c r="F2128" i="1" s="1"/>
  <c r="J2116" i="1"/>
  <c r="J2118" i="1" s="1"/>
  <c r="J2123" i="1"/>
  <c r="J2126" i="1" s="1"/>
  <c r="J2128" i="1" s="1"/>
  <c r="N2116" i="1"/>
  <c r="N2118" i="1" s="1"/>
  <c r="N2123" i="1"/>
  <c r="N2126" i="1" s="1"/>
  <c r="N2128" i="1" s="1"/>
  <c r="R2116" i="1"/>
  <c r="R2118" i="1" s="1"/>
  <c r="R2123" i="1"/>
  <c r="R2126" i="1" s="1"/>
  <c r="R2128" i="1" s="1"/>
  <c r="V2116" i="1"/>
  <c r="V2118" i="1" s="1"/>
  <c r="V2123" i="1"/>
  <c r="V2126" i="1" s="1"/>
  <c r="V2128" i="1" s="1"/>
  <c r="Z2113" i="1"/>
  <c r="AA2113" i="1" s="1"/>
  <c r="AA2116" i="1" s="1"/>
  <c r="AA2118" i="1" s="1"/>
  <c r="B2141" i="1"/>
  <c r="F2141" i="1"/>
  <c r="J2141" i="1"/>
  <c r="N2141" i="1"/>
  <c r="R2141" i="1"/>
  <c r="V2141" i="1"/>
  <c r="AB2165" i="1"/>
  <c r="Z2169" i="1"/>
  <c r="AB2169" i="1" s="1"/>
  <c r="Z2135" i="1"/>
  <c r="Z2140" i="1"/>
  <c r="D2141" i="1"/>
  <c r="D2149" i="1"/>
  <c r="D2151" i="1" s="1"/>
  <c r="AA2165" i="1"/>
  <c r="AA2169" i="1" s="1"/>
  <c r="N2169" i="1"/>
  <c r="N2171" i="1" s="1"/>
  <c r="AA2170" i="1"/>
  <c r="Z2175" i="1"/>
  <c r="AA2187" i="1"/>
  <c r="AA2198" i="1"/>
  <c r="Z2201" i="1"/>
  <c r="AB2201" i="1" s="1"/>
  <c r="AA2205" i="1"/>
  <c r="AA2216" i="1"/>
  <c r="AA2219" i="1" s="1"/>
  <c r="AA2220" i="1"/>
  <c r="AA2229" i="1"/>
  <c r="Z2229" i="1"/>
  <c r="D2251" i="1"/>
  <c r="D2253" i="1" s="1"/>
  <c r="E2273" i="1"/>
  <c r="I2273" i="1"/>
  <c r="M2273" i="1"/>
  <c r="Q2273" i="1"/>
  <c r="U2273" i="1"/>
  <c r="Y2273" i="1"/>
  <c r="AA2135" i="1"/>
  <c r="AA2139" i="1" s="1"/>
  <c r="Z2145" i="1"/>
  <c r="Z2189" i="1"/>
  <c r="M2199" i="1"/>
  <c r="M2201" i="1" s="1"/>
  <c r="AB2205" i="1"/>
  <c r="AA2262" i="1"/>
  <c r="B2273" i="1"/>
  <c r="F2273" i="1"/>
  <c r="J2273" i="1"/>
  <c r="N2273" i="1"/>
  <c r="R2273" i="1"/>
  <c r="V2273" i="1"/>
  <c r="AA2318" i="1"/>
  <c r="AA2150" i="1"/>
  <c r="Z2155" i="1"/>
  <c r="AA2185" i="1"/>
  <c r="AA2189" i="1" s="1"/>
  <c r="AA2191" i="1" s="1"/>
  <c r="AA2196" i="1"/>
  <c r="AA2200" i="1"/>
  <c r="AA2207" i="1"/>
  <c r="AA2218" i="1"/>
  <c r="Z2247" i="1"/>
  <c r="AA2247" i="1" s="1"/>
  <c r="AA2251" i="1" s="1"/>
  <c r="C2263" i="1"/>
  <c r="G2263" i="1"/>
  <c r="K2263" i="1"/>
  <c r="O2263" i="1"/>
  <c r="S2263" i="1"/>
  <c r="W2263" i="1"/>
  <c r="AA2308" i="1"/>
  <c r="AA2311" i="1" s="1"/>
  <c r="AA2313" i="1" s="1"/>
  <c r="Z2311" i="1"/>
  <c r="AB2308" i="1"/>
  <c r="Z2221" i="1"/>
  <c r="AB2221" i="1" s="1"/>
  <c r="AA2231" i="1"/>
  <c r="AA2240" i="1"/>
  <c r="AA2241" i="1" s="1"/>
  <c r="Z2241" i="1"/>
  <c r="AB2241" i="1" s="1"/>
  <c r="AA2252" i="1"/>
  <c r="D2273" i="1"/>
  <c r="H2273" i="1"/>
  <c r="L2273" i="1"/>
  <c r="P2273" i="1"/>
  <c r="T2273" i="1"/>
  <c r="X2273" i="1"/>
  <c r="Z2281" i="1"/>
  <c r="AB2278" i="1"/>
  <c r="AB2298" i="1"/>
  <c r="Z2301" i="1"/>
  <c r="AB2235" i="1"/>
  <c r="E2257" i="1"/>
  <c r="E2261" i="1" s="1"/>
  <c r="I2257" i="1"/>
  <c r="I2261" i="1" s="1"/>
  <c r="M2257" i="1"/>
  <c r="M2261" i="1" s="1"/>
  <c r="Q2257" i="1"/>
  <c r="Q2261" i="1" s="1"/>
  <c r="U2257" i="1"/>
  <c r="U2261" i="1" s="1"/>
  <c r="Y2257" i="1"/>
  <c r="Y2261" i="1" s="1"/>
  <c r="D2259" i="1"/>
  <c r="D2261" i="1" s="1"/>
  <c r="D2263" i="1" s="1"/>
  <c r="H2259" i="1"/>
  <c r="H2261" i="1" s="1"/>
  <c r="H2263" i="1" s="1"/>
  <c r="L2259" i="1"/>
  <c r="L2261" i="1" s="1"/>
  <c r="L2263" i="1" s="1"/>
  <c r="P2259" i="1"/>
  <c r="P2261" i="1" s="1"/>
  <c r="P2263" i="1" s="1"/>
  <c r="T2259" i="1"/>
  <c r="T2261" i="1" s="1"/>
  <c r="T2263" i="1" s="1"/>
  <c r="X2259" i="1"/>
  <c r="X2261" i="1" s="1"/>
  <c r="X2263" i="1" s="1"/>
  <c r="N2260" i="1"/>
  <c r="E2262" i="1"/>
  <c r="E2263" i="1" s="1"/>
  <c r="I2262" i="1"/>
  <c r="I2263" i="1" s="1"/>
  <c r="M2262" i="1"/>
  <c r="M2263" i="1" s="1"/>
  <c r="Q2262" i="1"/>
  <c r="Q2263" i="1" s="1"/>
  <c r="U2262" i="1"/>
  <c r="U2263" i="1" s="1"/>
  <c r="Y2262" i="1"/>
  <c r="Y2263" i="1" s="1"/>
  <c r="Z2268" i="1"/>
  <c r="C2271" i="1"/>
  <c r="G2271" i="1"/>
  <c r="K2271" i="1"/>
  <c r="O2271" i="1"/>
  <c r="S2271" i="1"/>
  <c r="W2271" i="1"/>
  <c r="AA2278" i="1"/>
  <c r="AA2281" i="1" s="1"/>
  <c r="AA2283" i="1" s="1"/>
  <c r="Z2288" i="1"/>
  <c r="N2301" i="1"/>
  <c r="N2303" i="1" s="1"/>
  <c r="M2311" i="1"/>
  <c r="M2313" i="1" s="1"/>
  <c r="C2321" i="1"/>
  <c r="G2321" i="1"/>
  <c r="K2321" i="1"/>
  <c r="O2321" i="1"/>
  <c r="S2321" i="1"/>
  <c r="W2321" i="1"/>
  <c r="AA2317" i="1"/>
  <c r="AA2320" i="1"/>
  <c r="C2323" i="1"/>
  <c r="G2323" i="1"/>
  <c r="K2323" i="1"/>
  <c r="O2323" i="1"/>
  <c r="S2323" i="1"/>
  <c r="W2323" i="1"/>
  <c r="Z2333" i="1"/>
  <c r="AB2333" i="1" s="1"/>
  <c r="Z2391" i="1"/>
  <c r="AB2391" i="1" s="1"/>
  <c r="C2273" i="1"/>
  <c r="G2273" i="1"/>
  <c r="K2273" i="1"/>
  <c r="O2273" i="1"/>
  <c r="S2273" i="1"/>
  <c r="W2273" i="1"/>
  <c r="N2321" i="1"/>
  <c r="Z2341" i="1"/>
  <c r="Z2361" i="1"/>
  <c r="AB2361" i="1" s="1"/>
  <c r="Z2363" i="1"/>
  <c r="AB2363" i="1" s="1"/>
  <c r="Z2383" i="1"/>
  <c r="AB2383" i="1" s="1"/>
  <c r="AA2388" i="1"/>
  <c r="AB2388" i="1"/>
  <c r="AB2403" i="1"/>
  <c r="B2259" i="1"/>
  <c r="B2261" i="1" s="1"/>
  <c r="B2263" i="1" s="1"/>
  <c r="F2259" i="1"/>
  <c r="F2261" i="1" s="1"/>
  <c r="F2263" i="1" s="1"/>
  <c r="J2259" i="1"/>
  <c r="J2261" i="1" s="1"/>
  <c r="J2263" i="1" s="1"/>
  <c r="N2259" i="1"/>
  <c r="N2261" i="1" s="1"/>
  <c r="N2263" i="1" s="1"/>
  <c r="R2259" i="1"/>
  <c r="R2261" i="1" s="1"/>
  <c r="R2263" i="1" s="1"/>
  <c r="V2259" i="1"/>
  <c r="V2261" i="1" s="1"/>
  <c r="V2263" i="1" s="1"/>
  <c r="D2260" i="1"/>
  <c r="AA2260" i="1" s="1"/>
  <c r="Z2267" i="1"/>
  <c r="N2281" i="1"/>
  <c r="N2283" i="1" s="1"/>
  <c r="AA2298" i="1"/>
  <c r="AA2301" i="1" s="1"/>
  <c r="AA2303" i="1" s="1"/>
  <c r="Z2371" i="1"/>
  <c r="Z2393" i="1"/>
  <c r="AB2393" i="1" s="1"/>
  <c r="Z2413" i="1"/>
  <c r="AB2413" i="1" s="1"/>
  <c r="AB2411" i="1"/>
  <c r="Z2269" i="1"/>
  <c r="Z2259" i="1" s="1"/>
  <c r="B2323" i="1"/>
  <c r="F2323" i="1"/>
  <c r="J2323" i="1"/>
  <c r="AA2322" i="1"/>
  <c r="Z2323" i="1"/>
  <c r="AB2323" i="1" s="1"/>
  <c r="R2323" i="1"/>
  <c r="V2323" i="1"/>
  <c r="AA2340" i="1"/>
  <c r="AA2341" i="1" s="1"/>
  <c r="AA2343" i="1" s="1"/>
  <c r="AB2340" i="1"/>
  <c r="AA2368" i="1"/>
  <c r="AB2368" i="1"/>
  <c r="N2323" i="1"/>
  <c r="AA2327" i="1"/>
  <c r="AA2332" i="1"/>
  <c r="M2341" i="1"/>
  <c r="M2343" i="1" s="1"/>
  <c r="Z2348" i="1"/>
  <c r="AB2348" i="1" s="1"/>
  <c r="AA2357" i="1"/>
  <c r="AA2362" i="1"/>
  <c r="AA2378" i="1"/>
  <c r="AA2381" i="1" s="1"/>
  <c r="AA2383" i="1" s="1"/>
  <c r="AA2387" i="1"/>
  <c r="AA2391" i="1" s="1"/>
  <c r="AA2393" i="1" s="1"/>
  <c r="AB2392" i="1"/>
  <c r="AA2398" i="1"/>
  <c r="AA2401" i="1" s="1"/>
  <c r="AA2402" i="1"/>
  <c r="AA2409" i="1"/>
  <c r="AA2411" i="1" s="1"/>
  <c r="AA2413" i="1" s="1"/>
  <c r="AA2420" i="1"/>
  <c r="AA2421" i="1" s="1"/>
  <c r="AA2423" i="1" s="1"/>
  <c r="AA2427" i="1"/>
  <c r="AB2448" i="1"/>
  <c r="AA2448" i="1"/>
  <c r="AA2467" i="1"/>
  <c r="E2637" i="1"/>
  <c r="E2481" i="1"/>
  <c r="I2637" i="1"/>
  <c r="I2481" i="1"/>
  <c r="M2637" i="1"/>
  <c r="M2481" i="1"/>
  <c r="Z2477" i="1"/>
  <c r="Q2637" i="1"/>
  <c r="Q2481" i="1"/>
  <c r="AA2488" i="1"/>
  <c r="AB2488" i="1"/>
  <c r="AB2332" i="1"/>
  <c r="AA2348" i="1"/>
  <c r="AA2351" i="1" s="1"/>
  <c r="AA2353" i="1" s="1"/>
  <c r="AA2367" i="1"/>
  <c r="AA2371" i="1" s="1"/>
  <c r="AA2373" i="1" s="1"/>
  <c r="N2371" i="1"/>
  <c r="N2373" i="1" s="1"/>
  <c r="AB2378" i="1"/>
  <c r="AB2387" i="1"/>
  <c r="AB2402" i="1"/>
  <c r="AB2437" i="1"/>
  <c r="AA2437" i="1"/>
  <c r="AA2441" i="1" s="1"/>
  <c r="AA2443" i="1" s="1"/>
  <c r="Z2441" i="1"/>
  <c r="AB2441" i="1" s="1"/>
  <c r="B2637" i="1"/>
  <c r="B2481" i="1"/>
  <c r="F2637" i="1"/>
  <c r="F2481" i="1"/>
  <c r="J2637" i="1"/>
  <c r="J2481" i="1"/>
  <c r="N2637" i="1"/>
  <c r="N2481" i="1"/>
  <c r="R2637" i="1"/>
  <c r="E2640" i="1"/>
  <c r="E2650" i="1" s="1"/>
  <c r="E2660" i="1" s="1"/>
  <c r="I2640" i="1"/>
  <c r="I2650" i="1" s="1"/>
  <c r="I2660" i="1" s="1"/>
  <c r="M2640" i="1"/>
  <c r="Z2480" i="1"/>
  <c r="AA2480" i="1" s="1"/>
  <c r="Q2640" i="1"/>
  <c r="Q2650" i="1" s="1"/>
  <c r="Q2660" i="1" s="1"/>
  <c r="U2640" i="1"/>
  <c r="U2650" i="1" s="1"/>
  <c r="U2660" i="1" s="1"/>
  <c r="Y2640" i="1"/>
  <c r="Y2650" i="1" s="1"/>
  <c r="Y2660" i="1" s="1"/>
  <c r="AA2328" i="1"/>
  <c r="AA2358" i="1"/>
  <c r="Z2421" i="1"/>
  <c r="AB2430" i="1"/>
  <c r="AA2430" i="1"/>
  <c r="Z2443" i="1"/>
  <c r="AB2443" i="1" s="1"/>
  <c r="AB2442" i="1"/>
  <c r="AA2451" i="1"/>
  <c r="Z2461" i="1"/>
  <c r="AB2470" i="1"/>
  <c r="AA2470" i="1"/>
  <c r="E2483" i="1"/>
  <c r="I2483" i="1"/>
  <c r="M2483" i="1"/>
  <c r="Q2483" i="1"/>
  <c r="Z2431" i="1"/>
  <c r="AB2431" i="1" s="1"/>
  <c r="AB2452" i="1"/>
  <c r="AA2452" i="1"/>
  <c r="AA2453" i="1" s="1"/>
  <c r="AB2459" i="1"/>
  <c r="AA2459" i="1"/>
  <c r="AA2461" i="1" s="1"/>
  <c r="AA2463" i="1" s="1"/>
  <c r="Z2471" i="1"/>
  <c r="AA2477" i="1"/>
  <c r="B2483" i="1"/>
  <c r="F2483" i="1"/>
  <c r="J2483" i="1"/>
  <c r="N2483" i="1"/>
  <c r="AB2491" i="1"/>
  <c r="Z2493" i="1"/>
  <c r="AB2493" i="1" s="1"/>
  <c r="Z2501" i="1"/>
  <c r="AB2498" i="1"/>
  <c r="AA2498" i="1"/>
  <c r="AA2501" i="1" s="1"/>
  <c r="AA2503" i="1" s="1"/>
  <c r="Z2451" i="1"/>
  <c r="AB2451" i="1" s="1"/>
  <c r="C2637" i="1"/>
  <c r="G2637" i="1"/>
  <c r="K2637" i="1"/>
  <c r="O2637" i="1"/>
  <c r="S2637" i="1"/>
  <c r="W2637" i="1"/>
  <c r="E2638" i="1"/>
  <c r="E2648" i="1" s="1"/>
  <c r="E2658" i="1" s="1"/>
  <c r="I2638" i="1"/>
  <c r="I2648" i="1" s="1"/>
  <c r="I2658" i="1" s="1"/>
  <c r="M2638" i="1"/>
  <c r="Q2638" i="1"/>
  <c r="Q2648" i="1" s="1"/>
  <c r="Q265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R2481" i="1"/>
  <c r="R2483" i="1" s="1"/>
  <c r="C2642" i="1"/>
  <c r="G2642" i="1"/>
  <c r="K2642" i="1"/>
  <c r="O2642" i="1"/>
  <c r="S2642" i="1"/>
  <c r="W2642" i="1"/>
  <c r="E2491" i="1"/>
  <c r="E2493" i="1" s="1"/>
  <c r="I2491" i="1"/>
  <c r="I2493" i="1" s="1"/>
  <c r="M2491" i="1"/>
  <c r="M2493" i="1" s="1"/>
  <c r="Q2491" i="1"/>
  <c r="Q2493" i="1" s="1"/>
  <c r="U2491" i="1"/>
  <c r="U2493" i="1" s="1"/>
  <c r="Y2491" i="1"/>
  <c r="Y2493" i="1" s="1"/>
  <c r="Z2508" i="1"/>
  <c r="AA2508" i="1" s="1"/>
  <c r="AA2511" i="1" s="1"/>
  <c r="AA2513" i="1" s="1"/>
  <c r="AA2520" i="1"/>
  <c r="AB2537" i="1"/>
  <c r="AA2537" i="1"/>
  <c r="AA2541" i="1" s="1"/>
  <c r="AA2543" i="1" s="1"/>
  <c r="Z2541" i="1"/>
  <c r="AB2541" i="1" s="1"/>
  <c r="D2637" i="1"/>
  <c r="H2637" i="1"/>
  <c r="L2637" i="1"/>
  <c r="P2637" i="1"/>
  <c r="T2637" i="1"/>
  <c r="X2637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C2481" i="1"/>
  <c r="C2483" i="1" s="1"/>
  <c r="G2481" i="1"/>
  <c r="G2483" i="1" s="1"/>
  <c r="K2481" i="1"/>
  <c r="K2483" i="1" s="1"/>
  <c r="O2481" i="1"/>
  <c r="O2483" i="1" s="1"/>
  <c r="S2481" i="1"/>
  <c r="S2483" i="1" s="1"/>
  <c r="W2481" i="1"/>
  <c r="W2483" i="1" s="1"/>
  <c r="D2642" i="1"/>
  <c r="H2642" i="1"/>
  <c r="L2642" i="1"/>
  <c r="P2642" i="1"/>
  <c r="T2642" i="1"/>
  <c r="X2642" i="1"/>
  <c r="AA2487" i="1"/>
  <c r="AA2491" i="1" s="1"/>
  <c r="AA2493" i="1" s="1"/>
  <c r="N2491" i="1"/>
  <c r="N2493" i="1" s="1"/>
  <c r="Z2521" i="1"/>
  <c r="AB2530" i="1"/>
  <c r="AA2530" i="1"/>
  <c r="AA2531" i="1" s="1"/>
  <c r="AA2533" i="1" s="1"/>
  <c r="Z2543" i="1"/>
  <c r="AB2543" i="1" s="1"/>
  <c r="AB2542" i="1"/>
  <c r="AA2549" i="1"/>
  <c r="U2637" i="1"/>
  <c r="Y2637" i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V2640" i="1"/>
  <c r="V2650" i="1" s="1"/>
  <c r="V2660" i="1" s="1"/>
  <c r="D2481" i="1"/>
  <c r="D2483" i="1" s="1"/>
  <c r="H2481" i="1"/>
  <c r="H2483" i="1" s="1"/>
  <c r="L2481" i="1"/>
  <c r="L2483" i="1" s="1"/>
  <c r="P2481" i="1"/>
  <c r="P2483" i="1" s="1"/>
  <c r="E2642" i="1"/>
  <c r="I2642" i="1"/>
  <c r="M2642" i="1"/>
  <c r="Q2642" i="1"/>
  <c r="U2642" i="1"/>
  <c r="Y2642" i="1"/>
  <c r="N2501" i="1"/>
  <c r="N2503" i="1" s="1"/>
  <c r="AB2519" i="1"/>
  <c r="AA2519" i="1"/>
  <c r="AA2521" i="1" s="1"/>
  <c r="AA2523" i="1" s="1"/>
  <c r="Z2531" i="1"/>
  <c r="AB2531" i="1" s="1"/>
  <c r="AB2552" i="1"/>
  <c r="AA2552" i="1"/>
  <c r="Z2593" i="1"/>
  <c r="AB2593" i="1" s="1"/>
  <c r="V263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U2481" i="1"/>
  <c r="U2483" i="1" s="1"/>
  <c r="Y2481" i="1"/>
  <c r="Y2483" i="1" s="1"/>
  <c r="B2642" i="1"/>
  <c r="F2642" i="1"/>
  <c r="J2642" i="1"/>
  <c r="N2642" i="1"/>
  <c r="R2642" i="1"/>
  <c r="V2642" i="1"/>
  <c r="Z2482" i="1"/>
  <c r="AB2548" i="1"/>
  <c r="AA2548" i="1"/>
  <c r="AA2551" i="1" s="1"/>
  <c r="Z2563" i="1"/>
  <c r="AB2563" i="1" s="1"/>
  <c r="AB2561" i="1"/>
  <c r="Z2603" i="1"/>
  <c r="AB2603" i="1" s="1"/>
  <c r="AB2601" i="1"/>
  <c r="Z2551" i="1"/>
  <c r="AB2551" i="1" s="1"/>
  <c r="AA2559" i="1"/>
  <c r="AA2561" i="1" s="1"/>
  <c r="AA2563" i="1" s="1"/>
  <c r="AB2560" i="1"/>
  <c r="AB2567" i="1"/>
  <c r="AA2570" i="1"/>
  <c r="AA2571" i="1" s="1"/>
  <c r="AA2573" i="1" s="1"/>
  <c r="AA2577" i="1"/>
  <c r="AA2581" i="1" s="1"/>
  <c r="AA2583" i="1" s="1"/>
  <c r="AB2578" i="1"/>
  <c r="AB2582" i="1"/>
  <c r="AA2588" i="1"/>
  <c r="AA2591" i="1" s="1"/>
  <c r="AB2589" i="1"/>
  <c r="AA2592" i="1"/>
  <c r="AA2599" i="1"/>
  <c r="AA2601" i="1" s="1"/>
  <c r="AA2603" i="1" s="1"/>
  <c r="AB2600" i="1"/>
  <c r="AB2607" i="1"/>
  <c r="AA2610" i="1"/>
  <c r="AA2611" i="1" s="1"/>
  <c r="AA2613" i="1" s="1"/>
  <c r="AA2617" i="1"/>
  <c r="AA2621" i="1" s="1"/>
  <c r="AA2623" i="1" s="1"/>
  <c r="AB2618" i="1"/>
  <c r="AB2622" i="1"/>
  <c r="AA2628" i="1"/>
  <c r="AA2631" i="1" s="1"/>
  <c r="Z2631" i="1"/>
  <c r="AB2631" i="1" s="1"/>
  <c r="AA2632" i="1"/>
  <c r="AB2577" i="1"/>
  <c r="Z2583" i="1"/>
  <c r="AB2583" i="1" s="1"/>
  <c r="AB2592" i="1"/>
  <c r="AB2617" i="1"/>
  <c r="Z2623" i="1"/>
  <c r="AB2623" i="1" s="1"/>
  <c r="AB2632" i="1"/>
  <c r="Z2571" i="1"/>
  <c r="AB2571" i="1" s="1"/>
  <c r="Z2611" i="1"/>
  <c r="AB2611" i="1" s="1"/>
  <c r="D2694" i="1"/>
  <c r="AA2680" i="1"/>
  <c r="AA2670" i="1"/>
  <c r="AB15" i="1" l="1"/>
  <c r="AA15" i="1"/>
  <c r="Z19" i="1"/>
  <c r="AB19" i="1" s="1"/>
  <c r="AA29" i="1"/>
  <c r="Z2483" i="1"/>
  <c r="AB2483" i="1" s="1"/>
  <c r="J2652" i="1"/>
  <c r="Z2633" i="1"/>
  <c r="AB2633" i="1" s="1"/>
  <c r="Y2652" i="1"/>
  <c r="I2652" i="1"/>
  <c r="Y2647" i="1"/>
  <c r="Y2641" i="1"/>
  <c r="Y2643" i="1" s="1"/>
  <c r="T2652" i="1"/>
  <c r="D2652" i="1"/>
  <c r="X2647" i="1"/>
  <c r="X2641" i="1"/>
  <c r="H2647" i="1"/>
  <c r="H2641" i="1"/>
  <c r="W2652" i="1"/>
  <c r="G2652" i="1"/>
  <c r="D2650" i="1"/>
  <c r="K2647" i="1"/>
  <c r="K2641" i="1"/>
  <c r="Z2503" i="1"/>
  <c r="AB2503" i="1" s="1"/>
  <c r="AB2501" i="1"/>
  <c r="AA2478" i="1"/>
  <c r="Z2481" i="1"/>
  <c r="AB2481" i="1" s="1"/>
  <c r="I2647" i="1"/>
  <c r="I2641" i="1"/>
  <c r="I2643" i="1" s="1"/>
  <c r="AA2321" i="1"/>
  <c r="AA2253" i="1"/>
  <c r="Z2159" i="1"/>
  <c r="AA2155" i="1"/>
  <c r="AA2159" i="1" s="1"/>
  <c r="AA2161" i="1" s="1"/>
  <c r="AB2155" i="1"/>
  <c r="AB2145" i="1"/>
  <c r="Z2149" i="1"/>
  <c r="AA2221" i="1"/>
  <c r="S2126" i="1"/>
  <c r="S2128" i="1" s="1"/>
  <c r="K2126" i="1"/>
  <c r="K2128" i="1" s="1"/>
  <c r="C2126" i="1"/>
  <c r="C2128" i="1" s="1"/>
  <c r="Z2054" i="1"/>
  <c r="AB2051" i="1"/>
  <c r="AA2051" i="1"/>
  <c r="AA2054" i="1" s="1"/>
  <c r="AA2056" i="1" s="1"/>
  <c r="AA2014" i="1"/>
  <c r="AA1934" i="1"/>
  <c r="AA1936" i="1" s="1"/>
  <c r="Z1886" i="1"/>
  <c r="AB1886" i="1" s="1"/>
  <c r="AB1964" i="1"/>
  <c r="AA1820" i="1"/>
  <c r="AA1824" i="1" s="1"/>
  <c r="Z1824" i="1"/>
  <c r="AB1820" i="1"/>
  <c r="AA1871" i="1"/>
  <c r="Z1794" i="1"/>
  <c r="AB1790" i="1"/>
  <c r="AB1906" i="1"/>
  <c r="Z1856" i="1"/>
  <c r="AB1856" i="1" s="1"/>
  <c r="AB1855" i="1"/>
  <c r="AA1855" i="1"/>
  <c r="AA1856" i="1" s="1"/>
  <c r="Z1776" i="1"/>
  <c r="AB1776" i="1" s="1"/>
  <c r="AB1775" i="1"/>
  <c r="AA1775" i="1"/>
  <c r="AA1776" i="1" s="1"/>
  <c r="Y1696" i="1"/>
  <c r="Y1685" i="1"/>
  <c r="N2064" i="1"/>
  <c r="Z1714" i="1"/>
  <c r="AB1710" i="1"/>
  <c r="AA1710" i="1"/>
  <c r="AA1714" i="1" s="1"/>
  <c r="AA1716" i="1" s="1"/>
  <c r="P2075" i="1"/>
  <c r="W1696" i="1"/>
  <c r="W1685" i="1"/>
  <c r="M2071" i="1"/>
  <c r="Z2071" i="1" s="1"/>
  <c r="Z2061" i="1"/>
  <c r="T2070" i="1"/>
  <c r="T2074" i="1" s="1"/>
  <c r="T2064" i="1"/>
  <c r="D2070" i="1"/>
  <c r="Z1636" i="1"/>
  <c r="AB1636" i="1" s="1"/>
  <c r="Z1596" i="1"/>
  <c r="AB1596" i="1" s="1"/>
  <c r="V2075" i="1"/>
  <c r="F2075" i="1"/>
  <c r="Z1624" i="1"/>
  <c r="AB1624" i="1" s="1"/>
  <c r="AA1620" i="1"/>
  <c r="AA1624" i="1" s="1"/>
  <c r="AA1595" i="1"/>
  <c r="AA1565" i="1"/>
  <c r="AA1566" i="1" s="1"/>
  <c r="Z1524" i="1"/>
  <c r="AB1524" i="1" s="1"/>
  <c r="AA1520" i="1"/>
  <c r="AA1524" i="1" s="1"/>
  <c r="Z1454" i="1"/>
  <c r="AB1454" i="1" s="1"/>
  <c r="AA1450" i="1"/>
  <c r="AA1454" i="1" s="1"/>
  <c r="AA1385" i="1"/>
  <c r="AB1616" i="1"/>
  <c r="AB1516" i="1"/>
  <c r="Z1446" i="1"/>
  <c r="AB1446" i="1" s="1"/>
  <c r="Z1406" i="1"/>
  <c r="AB1406" i="1" s="1"/>
  <c r="AA1505" i="1"/>
  <c r="Z1474" i="1"/>
  <c r="AB1474" i="1" s="1"/>
  <c r="AA1470" i="1"/>
  <c r="AA1474" i="1" s="1"/>
  <c r="AA1394" i="1"/>
  <c r="M1376" i="1"/>
  <c r="Z1375" i="1"/>
  <c r="M1345" i="1"/>
  <c r="Z1394" i="1"/>
  <c r="AA1400" i="1"/>
  <c r="AA1404" i="1" s="1"/>
  <c r="AA1205" i="1"/>
  <c r="AA1045" i="1"/>
  <c r="Z1534" i="1"/>
  <c r="AB1381" i="1"/>
  <c r="AA1381" i="1"/>
  <c r="Z1306" i="1"/>
  <c r="AB1306" i="1" s="1"/>
  <c r="Z1284" i="1"/>
  <c r="AB1280" i="1"/>
  <c r="AB1264" i="1"/>
  <c r="Z1384" i="1"/>
  <c r="AB1384" i="1" s="1"/>
  <c r="AA1380" i="1"/>
  <c r="AA1384" i="1" s="1"/>
  <c r="Z1256" i="1"/>
  <c r="AB1256" i="1" s="1"/>
  <c r="AA1255" i="1"/>
  <c r="AA1256" i="1" s="1"/>
  <c r="Z1216" i="1"/>
  <c r="AB1216" i="1" s="1"/>
  <c r="AA1215" i="1"/>
  <c r="AA1216" i="1" s="1"/>
  <c r="Z1064" i="1"/>
  <c r="AB1064" i="1" s="1"/>
  <c r="AA1060" i="1"/>
  <c r="AA1064" i="1" s="1"/>
  <c r="AA1054" i="1"/>
  <c r="AA1373" i="1"/>
  <c r="AA945" i="1"/>
  <c r="Z914" i="1"/>
  <c r="AB914" i="1" s="1"/>
  <c r="AA910" i="1"/>
  <c r="AA914" i="1" s="1"/>
  <c r="AA807" i="1"/>
  <c r="AA811" i="1" s="1"/>
  <c r="Z811" i="1"/>
  <c r="AB807" i="1"/>
  <c r="Z936" i="1"/>
  <c r="AB936" i="1" s="1"/>
  <c r="Z821" i="1"/>
  <c r="AB817" i="1"/>
  <c r="AA1280" i="1"/>
  <c r="AA1284" i="1" s="1"/>
  <c r="AA1265" i="1"/>
  <c r="AA1266" i="1" s="1"/>
  <c r="AA1260" i="1"/>
  <c r="AA1264" i="1" s="1"/>
  <c r="Z1034" i="1"/>
  <c r="AA1030" i="1"/>
  <c r="AA1034" i="1" s="1"/>
  <c r="AA1026" i="1"/>
  <c r="Z906" i="1"/>
  <c r="AB906" i="1" s="1"/>
  <c r="AB905" i="1"/>
  <c r="AA905" i="1"/>
  <c r="AA906" i="1" s="1"/>
  <c r="AA813" i="1"/>
  <c r="Z791" i="1"/>
  <c r="AB787" i="1"/>
  <c r="AA787" i="1"/>
  <c r="AA791" i="1" s="1"/>
  <c r="AA817" i="1"/>
  <c r="AA821" i="1" s="1"/>
  <c r="Z678" i="1"/>
  <c r="AB678" i="1" s="1"/>
  <c r="AA674" i="1"/>
  <c r="AA678" i="1" s="1"/>
  <c r="Z562" i="1"/>
  <c r="AB558" i="1"/>
  <c r="Z522" i="1"/>
  <c r="AB518" i="1"/>
  <c r="AA469" i="1"/>
  <c r="K453" i="1"/>
  <c r="AA930" i="1"/>
  <c r="AA934" i="1" s="1"/>
  <c r="Z741" i="1"/>
  <c r="AB737" i="1"/>
  <c r="Z763" i="1"/>
  <c r="AB763" i="1" s="1"/>
  <c r="AB762" i="1"/>
  <c r="AA762" i="1"/>
  <c r="AA763" i="1" s="1"/>
  <c r="Z667" i="1"/>
  <c r="AB667" i="1" s="1"/>
  <c r="AB666" i="1"/>
  <c r="AA666" i="1"/>
  <c r="AA667" i="1" s="1"/>
  <c r="Z494" i="1"/>
  <c r="AB494" i="1" s="1"/>
  <c r="AA493" i="1"/>
  <c r="AA494" i="1" s="1"/>
  <c r="Q464" i="1"/>
  <c r="Q453" i="1"/>
  <c r="Q454" i="1" s="1"/>
  <c r="S462" i="1"/>
  <c r="S448" i="1"/>
  <c r="C462" i="1"/>
  <c r="C448" i="1"/>
  <c r="L454" i="1"/>
  <c r="AA472" i="1"/>
  <c r="AA416" i="1"/>
  <c r="AA420" i="1" s="1"/>
  <c r="Z420" i="1"/>
  <c r="AB416" i="1"/>
  <c r="AA603" i="1"/>
  <c r="AA604" i="1" s="1"/>
  <c r="Z461" i="1"/>
  <c r="AA461" i="1" s="1"/>
  <c r="Z430" i="1"/>
  <c r="AB426" i="1"/>
  <c r="AA426" i="1"/>
  <c r="AA430" i="1" s="1"/>
  <c r="Z410" i="1"/>
  <c r="AB410" i="1" s="1"/>
  <c r="AB406" i="1"/>
  <c r="AA406" i="1"/>
  <c r="AA410" i="1" s="1"/>
  <c r="AA412" i="1" s="1"/>
  <c r="Z372" i="1"/>
  <c r="AB372" i="1" s="1"/>
  <c r="AA371" i="1"/>
  <c r="AA372" i="1" s="1"/>
  <c r="AA322" i="1"/>
  <c r="AA252" i="1"/>
  <c r="AA232" i="1"/>
  <c r="F440" i="1"/>
  <c r="Z230" i="1"/>
  <c r="AB230" i="1" s="1"/>
  <c r="AA160" i="1"/>
  <c r="AA161" i="1" s="1"/>
  <c r="Z159" i="1"/>
  <c r="AB159" i="1" s="1"/>
  <c r="AA155" i="1"/>
  <c r="AA159" i="1" s="1"/>
  <c r="AA90" i="1"/>
  <c r="Z49" i="1"/>
  <c r="AB49" i="1" s="1"/>
  <c r="AA45" i="1"/>
  <c r="AA49" i="1" s="1"/>
  <c r="M210" i="1"/>
  <c r="Z20" i="1"/>
  <c r="M21" i="1"/>
  <c r="N205" i="1"/>
  <c r="N209" i="1" s="1"/>
  <c r="N211" i="1" s="1"/>
  <c r="N19" i="1"/>
  <c r="N21" i="1" s="1"/>
  <c r="W442" i="1"/>
  <c r="AB237" i="1"/>
  <c r="AA237" i="1"/>
  <c r="AA206" i="1"/>
  <c r="AB195" i="1"/>
  <c r="Z199" i="1"/>
  <c r="AA195" i="1"/>
  <c r="AA199" i="1" s="1"/>
  <c r="AA201" i="1" s="1"/>
  <c r="AA191" i="1"/>
  <c r="AA165" i="1"/>
  <c r="AA169" i="1" s="1"/>
  <c r="Z121" i="1"/>
  <c r="AB121" i="1" s="1"/>
  <c r="AB79" i="1"/>
  <c r="Z340" i="1"/>
  <c r="AB336" i="1"/>
  <c r="AA336" i="1"/>
  <c r="E441" i="1"/>
  <c r="E262" i="1"/>
  <c r="J440" i="1"/>
  <c r="Z250" i="1"/>
  <c r="AB250" i="1" s="1"/>
  <c r="D209" i="1"/>
  <c r="D211" i="1" s="1"/>
  <c r="Z179" i="1"/>
  <c r="AB179" i="1" s="1"/>
  <c r="AA175" i="1"/>
  <c r="AA140" i="1"/>
  <c r="AA110" i="1"/>
  <c r="AA70" i="1"/>
  <c r="Z39" i="1"/>
  <c r="AB39" i="1" s="1"/>
  <c r="AA35" i="1"/>
  <c r="AA39" i="1" s="1"/>
  <c r="AA75" i="1"/>
  <c r="AA79" i="1" s="1"/>
  <c r="AA2633" i="1"/>
  <c r="V2652" i="1"/>
  <c r="F2652" i="1"/>
  <c r="AA2553" i="1"/>
  <c r="U2652" i="1"/>
  <c r="E2652" i="1"/>
  <c r="D2649" i="1"/>
  <c r="U2647" i="1"/>
  <c r="U2641" i="1"/>
  <c r="U2643" i="1" s="1"/>
  <c r="P2652" i="1"/>
  <c r="T2647" i="1"/>
  <c r="T2641" i="1"/>
  <c r="T2643" i="1" s="1"/>
  <c r="D2647" i="1"/>
  <c r="D2641" i="1"/>
  <c r="D2643" i="1" s="1"/>
  <c r="Z2511" i="1"/>
  <c r="AB2508" i="1"/>
  <c r="S2652" i="1"/>
  <c r="C2652" i="1"/>
  <c r="W2647" i="1"/>
  <c r="W2641" i="1"/>
  <c r="W2643" i="1" s="1"/>
  <c r="G2647" i="1"/>
  <c r="G2641" i="1"/>
  <c r="G2643" i="1" s="1"/>
  <c r="AA2481" i="1"/>
  <c r="N2647" i="1"/>
  <c r="N2641" i="1"/>
  <c r="F2647" i="1"/>
  <c r="F2641" i="1"/>
  <c r="F2643" i="1" s="1"/>
  <c r="AA2361" i="1"/>
  <c r="AA2363" i="1" s="1"/>
  <c r="AA2331" i="1"/>
  <c r="AA2333" i="1" s="1"/>
  <c r="AB2371" i="1"/>
  <c r="Z2373" i="1"/>
  <c r="AB2373" i="1" s="1"/>
  <c r="Z2291" i="1"/>
  <c r="AB2288" i="1"/>
  <c r="AA2288" i="1"/>
  <c r="AA2291" i="1" s="1"/>
  <c r="AA2293" i="1" s="1"/>
  <c r="AA2269" i="1"/>
  <c r="AA2151" i="1"/>
  <c r="AB2135" i="1"/>
  <c r="Z2139" i="1"/>
  <c r="AB2139" i="1" s="1"/>
  <c r="AB2127" i="1"/>
  <c r="AA2127" i="1"/>
  <c r="AA2145" i="1"/>
  <c r="AA2149" i="1" s="1"/>
  <c r="AB1954" i="1"/>
  <c r="Z1956" i="1"/>
  <c r="AB1956" i="1" s="1"/>
  <c r="AA1860" i="1"/>
  <c r="AA1864" i="1" s="1"/>
  <c r="Z1864" i="1"/>
  <c r="AB1860" i="1"/>
  <c r="AA1806" i="1"/>
  <c r="Z2004" i="1"/>
  <c r="AA1874" i="1"/>
  <c r="Z1834" i="1"/>
  <c r="AB1830" i="1"/>
  <c r="AA1906" i="1"/>
  <c r="AA1896" i="1"/>
  <c r="AA1826" i="1"/>
  <c r="Z1804" i="1"/>
  <c r="AB1800" i="1"/>
  <c r="AA1800" i="1"/>
  <c r="AA1804" i="1" s="1"/>
  <c r="Z1724" i="1"/>
  <c r="AB1720" i="1"/>
  <c r="AA1720" i="1"/>
  <c r="AA1724" i="1" s="1"/>
  <c r="AB1705" i="1"/>
  <c r="Z1706" i="1"/>
  <c r="AB1706" i="1" s="1"/>
  <c r="AA1705" i="1"/>
  <c r="Z1674" i="1"/>
  <c r="AB1674" i="1" s="1"/>
  <c r="AB1670" i="1"/>
  <c r="J2064" i="1"/>
  <c r="AA1680" i="1"/>
  <c r="AA1684" i="1" s="1"/>
  <c r="Z1684" i="1"/>
  <c r="AB1684" i="1" s="1"/>
  <c r="AB1680" i="1"/>
  <c r="L2075" i="1"/>
  <c r="Z2063" i="1"/>
  <c r="AB2063" i="1" s="1"/>
  <c r="Y2070" i="1"/>
  <c r="Y2074" i="1" s="1"/>
  <c r="Y2064" i="1"/>
  <c r="I2070" i="1"/>
  <c r="I2074" i="1" s="1"/>
  <c r="I2064" i="1"/>
  <c r="AA1640" i="1"/>
  <c r="AA1644" i="1" s="1"/>
  <c r="Z1644" i="1"/>
  <c r="AB1640" i="1"/>
  <c r="Z1574" i="1"/>
  <c r="AB1570" i="1"/>
  <c r="AA1756" i="1"/>
  <c r="D2073" i="1"/>
  <c r="P2070" i="1"/>
  <c r="P2074" i="1" s="1"/>
  <c r="P2064" i="1"/>
  <c r="P2066" i="1" s="1"/>
  <c r="R2075" i="1"/>
  <c r="B2075" i="1"/>
  <c r="AA1646" i="1"/>
  <c r="AA1616" i="1"/>
  <c r="AA1556" i="1"/>
  <c r="AA1630" i="1"/>
  <c r="AA1634" i="1" s="1"/>
  <c r="AA1590" i="1"/>
  <c r="AA1594" i="1" s="1"/>
  <c r="Z1544" i="1"/>
  <c r="AB1544" i="1" s="1"/>
  <c r="AA1540" i="1"/>
  <c r="AA1544" i="1" s="1"/>
  <c r="Z1504" i="1"/>
  <c r="AB1504" i="1" s="1"/>
  <c r="AA1500" i="1"/>
  <c r="AA1504" i="1" s="1"/>
  <c r="AA1435" i="1"/>
  <c r="AA1396" i="1"/>
  <c r="Y1376" i="1"/>
  <c r="Y1345" i="1"/>
  <c r="I1376" i="1"/>
  <c r="I1345" i="1"/>
  <c r="AA1286" i="1"/>
  <c r="AA1480" i="1"/>
  <c r="AA1484" i="1" s="1"/>
  <c r="AA1445" i="1"/>
  <c r="Z1344" i="1"/>
  <c r="AB1344" i="1" s="1"/>
  <c r="AB1340" i="1"/>
  <c r="Z1274" i="1"/>
  <c r="AB1270" i="1"/>
  <c r="AA1190" i="1"/>
  <c r="AA1194" i="1" s="1"/>
  <c r="Z1194" i="1"/>
  <c r="AB1190" i="1"/>
  <c r="Z1134" i="1"/>
  <c r="AB1130" i="1"/>
  <c r="Z1204" i="1"/>
  <c r="AB1204" i="1" s="1"/>
  <c r="AB1200" i="1"/>
  <c r="AB1466" i="1"/>
  <c r="Z1164" i="1"/>
  <c r="AB1164" i="1" s="1"/>
  <c r="AB1160" i="1"/>
  <c r="AA1160" i="1"/>
  <c r="AA1164" i="1" s="1"/>
  <c r="Z1086" i="1"/>
  <c r="AB1086" i="1" s="1"/>
  <c r="AA1085" i="1"/>
  <c r="AA1056" i="1"/>
  <c r="AA1374" i="1"/>
  <c r="AA1185" i="1"/>
  <c r="AA1130" i="1"/>
  <c r="AA1134" i="1" s="1"/>
  <c r="AA1136" i="1" s="1"/>
  <c r="AA1360" i="1"/>
  <c r="AA1364" i="1" s="1"/>
  <c r="AA1366" i="1" s="1"/>
  <c r="AB1041" i="1"/>
  <c r="AA1041" i="1"/>
  <c r="AA985" i="1"/>
  <c r="Z944" i="1"/>
  <c r="AB944" i="1" s="1"/>
  <c r="AA940" i="1"/>
  <c r="AA944" i="1" s="1"/>
  <c r="AA895" i="1"/>
  <c r="AA857" i="1"/>
  <c r="AA861" i="1" s="1"/>
  <c r="Z861" i="1"/>
  <c r="AB857" i="1"/>
  <c r="AA793" i="1"/>
  <c r="Z1326" i="1"/>
  <c r="AB1326" i="1" s="1"/>
  <c r="AA1036" i="1"/>
  <c r="AA1330" i="1"/>
  <c r="AA1334" i="1" s="1"/>
  <c r="AA1305" i="1"/>
  <c r="AA1300" i="1"/>
  <c r="AA1304" i="1" s="1"/>
  <c r="AA1200" i="1"/>
  <c r="AA1204" i="1" s="1"/>
  <c r="AA1005" i="1"/>
  <c r="AA965" i="1"/>
  <c r="AA925" i="1"/>
  <c r="AA863" i="1"/>
  <c r="Z841" i="1"/>
  <c r="AB837" i="1"/>
  <c r="AA837" i="1"/>
  <c r="AA841" i="1" s="1"/>
  <c r="Z803" i="1"/>
  <c r="AB803" i="1" s="1"/>
  <c r="AB802" i="1"/>
  <c r="AA802" i="1"/>
  <c r="AA781" i="1"/>
  <c r="AA783" i="1" s="1"/>
  <c r="W453" i="1"/>
  <c r="G453" i="1"/>
  <c r="AA975" i="1"/>
  <c r="Z632" i="1"/>
  <c r="AB632" i="1" s="1"/>
  <c r="AB628" i="1"/>
  <c r="AA833" i="1"/>
  <c r="Z463" i="1"/>
  <c r="M453" i="1"/>
  <c r="D449" i="1"/>
  <c r="O462" i="1"/>
  <c r="O448" i="1"/>
  <c r="X454" i="1"/>
  <c r="H454" i="1"/>
  <c r="Z713" i="1"/>
  <c r="AB713" i="1" s="1"/>
  <c r="AA737" i="1"/>
  <c r="AA741" i="1" s="1"/>
  <c r="AA743" i="1" s="1"/>
  <c r="AA518" i="1"/>
  <c r="AA522" i="1" s="1"/>
  <c r="AA524" i="1" s="1"/>
  <c r="AA451" i="1"/>
  <c r="N462" i="1"/>
  <c r="N464" i="1" s="1"/>
  <c r="AA432" i="1"/>
  <c r="AA396" i="1"/>
  <c r="AA400" i="1" s="1"/>
  <c r="Z400" i="1"/>
  <c r="AB396" i="1"/>
  <c r="AA628" i="1"/>
  <c r="AA632" i="1" s="1"/>
  <c r="AA634" i="1" s="1"/>
  <c r="AA613" i="1"/>
  <c r="AA614" i="1" s="1"/>
  <c r="AA593" i="1"/>
  <c r="AA594" i="1" s="1"/>
  <c r="AA553" i="1"/>
  <c r="AA554" i="1" s="1"/>
  <c r="AA402" i="1"/>
  <c r="M439" i="1"/>
  <c r="Z439" i="1" s="1"/>
  <c r="AB439" i="1" s="1"/>
  <c r="Z259" i="1"/>
  <c r="AA259" i="1" s="1"/>
  <c r="I440" i="1"/>
  <c r="AA271" i="1"/>
  <c r="AB221" i="1"/>
  <c r="AA221" i="1"/>
  <c r="Z360" i="1"/>
  <c r="AB356" i="1"/>
  <c r="AA356" i="1"/>
  <c r="AA360" i="1" s="1"/>
  <c r="AA362" i="1" s="1"/>
  <c r="F442" i="1"/>
  <c r="M438" i="1"/>
  <c r="Z438" i="1" s="1"/>
  <c r="Z258" i="1"/>
  <c r="AA258" i="1" s="1"/>
  <c r="AA240" i="1"/>
  <c r="AA242" i="1" s="1"/>
  <c r="AA130" i="1"/>
  <c r="Z89" i="1"/>
  <c r="AB89" i="1" s="1"/>
  <c r="AA85" i="1"/>
  <c r="AA89" i="1" s="1"/>
  <c r="J205" i="1"/>
  <c r="J209" i="1" s="1"/>
  <c r="J211" i="1" s="1"/>
  <c r="J19" i="1"/>
  <c r="J21" i="1" s="1"/>
  <c r="O442" i="1"/>
  <c r="Z232" i="1"/>
  <c r="AB232" i="1" s="1"/>
  <c r="AB231" i="1"/>
  <c r="AB189" i="1"/>
  <c r="AB176" i="1"/>
  <c r="AA176" i="1"/>
  <c r="T442" i="1"/>
  <c r="L442" i="1"/>
  <c r="D441" i="1"/>
  <c r="D262" i="1"/>
  <c r="AA171" i="1"/>
  <c r="Z139" i="1"/>
  <c r="AB139" i="1" s="1"/>
  <c r="AA135" i="1"/>
  <c r="AA139" i="1" s="1"/>
  <c r="Z109" i="1"/>
  <c r="AB109" i="1" s="1"/>
  <c r="AA105" i="1"/>
  <c r="AA109" i="1" s="1"/>
  <c r="Z69" i="1"/>
  <c r="AB69" i="1" s="1"/>
  <c r="AA65" i="1"/>
  <c r="AA69" i="1" s="1"/>
  <c r="AA145" i="1"/>
  <c r="AA149" i="1" s="1"/>
  <c r="Z191" i="1"/>
  <c r="AB191" i="1" s="1"/>
  <c r="AA120" i="1"/>
  <c r="U211" i="1"/>
  <c r="Y442" i="1"/>
  <c r="I442" i="1"/>
  <c r="Z332" i="1"/>
  <c r="AB332" i="1" s="1"/>
  <c r="Z99" i="1"/>
  <c r="Z2613" i="1"/>
  <c r="AB2613" i="1" s="1"/>
  <c r="Z2573" i="1"/>
  <c r="AB2573" i="1" s="1"/>
  <c r="R2652" i="1"/>
  <c r="B2652" i="1"/>
  <c r="M2649" i="1"/>
  <c r="Z2639" i="1"/>
  <c r="AA2639" i="1" s="1"/>
  <c r="D2648" i="1"/>
  <c r="Q2652" i="1"/>
  <c r="L2652" i="1"/>
  <c r="P2647" i="1"/>
  <c r="P2641" i="1"/>
  <c r="P2643" i="1" s="1"/>
  <c r="O2652" i="1"/>
  <c r="M2648" i="1"/>
  <c r="Z2638" i="1"/>
  <c r="AB2638" i="1" s="1"/>
  <c r="S2647" i="1"/>
  <c r="S2641" i="1"/>
  <c r="S2643" i="1" s="1"/>
  <c r="C2647" i="1"/>
  <c r="C2641" i="1"/>
  <c r="C2643" i="1" s="1"/>
  <c r="Z2473" i="1"/>
  <c r="AB2473" i="1" s="1"/>
  <c r="AB2471" i="1"/>
  <c r="AB2421" i="1"/>
  <c r="Z2423" i="1"/>
  <c r="AB2423" i="1" s="1"/>
  <c r="AA2482" i="1"/>
  <c r="AA2483" i="1" s="1"/>
  <c r="M2647" i="1"/>
  <c r="M2641" i="1"/>
  <c r="Z2637" i="1"/>
  <c r="AA2637" i="1" s="1"/>
  <c r="E2647" i="1"/>
  <c r="E2641" i="1"/>
  <c r="E2643" i="1" s="1"/>
  <c r="AA2323" i="1"/>
  <c r="Z2271" i="1"/>
  <c r="AA2267" i="1"/>
  <c r="Z2257" i="1"/>
  <c r="AB2268" i="1"/>
  <c r="AA2268" i="1"/>
  <c r="Z2258" i="1"/>
  <c r="Z2283" i="1"/>
  <c r="AB2283" i="1" s="1"/>
  <c r="AB2281" i="1"/>
  <c r="Z2251" i="1"/>
  <c r="AB2247" i="1"/>
  <c r="AB2229" i="1"/>
  <c r="Z2231" i="1"/>
  <c r="AB2231" i="1" s="1"/>
  <c r="AA2209" i="1"/>
  <c r="AA2211" i="1" s="1"/>
  <c r="AB2175" i="1"/>
  <c r="Z2179" i="1"/>
  <c r="AA2175" i="1"/>
  <c r="AA2179" i="1" s="1"/>
  <c r="AA2181" i="1" s="1"/>
  <c r="Z2116" i="1"/>
  <c r="AB2113" i="1"/>
  <c r="AA2199" i="1"/>
  <c r="AA2201" i="1" s="1"/>
  <c r="Z2171" i="1"/>
  <c r="AB2171" i="1" s="1"/>
  <c r="AB2087" i="1"/>
  <c r="D2126" i="1"/>
  <c r="D2128" i="1" s="1"/>
  <c r="W2126" i="1"/>
  <c r="W2128" i="1" s="1"/>
  <c r="O2126" i="1"/>
  <c r="O2128" i="1" s="1"/>
  <c r="G2126" i="1"/>
  <c r="G2128" i="1" s="1"/>
  <c r="AA2034" i="1"/>
  <c r="AA2036" i="1" s="1"/>
  <c r="AA2046" i="1"/>
  <c r="AA1966" i="1"/>
  <c r="AB1875" i="1"/>
  <c r="AA1875" i="1"/>
  <c r="AA1876" i="1" s="1"/>
  <c r="Z1996" i="1"/>
  <c r="AB1996" i="1" s="1"/>
  <c r="AB1994" i="1"/>
  <c r="AA1740" i="1"/>
  <c r="AA1744" i="1" s="1"/>
  <c r="AA1746" i="1" s="1"/>
  <c r="Z1744" i="1"/>
  <c r="AB1740" i="1"/>
  <c r="AB1926" i="1"/>
  <c r="Z1896" i="1"/>
  <c r="AB1896" i="1" s="1"/>
  <c r="AB1924" i="1"/>
  <c r="Z1874" i="1"/>
  <c r="AB1874" i="1" s="1"/>
  <c r="AB1870" i="1"/>
  <c r="Z1816" i="1"/>
  <c r="AB1816" i="1" s="1"/>
  <c r="AB1815" i="1"/>
  <c r="AA1815" i="1"/>
  <c r="AA1816" i="1" s="1"/>
  <c r="Z1736" i="1"/>
  <c r="AB1736" i="1" s="1"/>
  <c r="AB1735" i="1"/>
  <c r="AA1735" i="1"/>
  <c r="AA1736" i="1" s="1"/>
  <c r="U1685" i="1"/>
  <c r="U1696" i="1"/>
  <c r="AA1704" i="1"/>
  <c r="D2072" i="1"/>
  <c r="V2064" i="1"/>
  <c r="V2066" i="1" s="1"/>
  <c r="F2064" i="1"/>
  <c r="F2066" i="1" s="1"/>
  <c r="X2075" i="1"/>
  <c r="H2075" i="1"/>
  <c r="AA1671" i="1"/>
  <c r="AA1674" i="1" s="1"/>
  <c r="AB1671" i="1"/>
  <c r="U2070" i="1"/>
  <c r="U2074" i="1" s="1"/>
  <c r="U2064" i="1"/>
  <c r="E2070" i="1"/>
  <c r="E2074" i="1" s="1"/>
  <c r="E2064" i="1"/>
  <c r="AA1605" i="1"/>
  <c r="S1696" i="1"/>
  <c r="S1685" i="1"/>
  <c r="L2070" i="1"/>
  <c r="L2074" i="1" s="1"/>
  <c r="L2064" i="1"/>
  <c r="L2066" i="1" s="1"/>
  <c r="Z1654" i="1"/>
  <c r="AB1650" i="1"/>
  <c r="AA1580" i="1"/>
  <c r="AA1584" i="1" s="1"/>
  <c r="AA1790" i="1"/>
  <c r="AA1794" i="1" s="1"/>
  <c r="N2075" i="1"/>
  <c r="N2066" i="1"/>
  <c r="Z1586" i="1"/>
  <c r="AB1586" i="1" s="1"/>
  <c r="AA1650" i="1"/>
  <c r="AA1654" i="1" s="1"/>
  <c r="AA1656" i="1" s="1"/>
  <c r="AA1570" i="1"/>
  <c r="AA1574" i="1" s="1"/>
  <c r="AA1576" i="1" s="1"/>
  <c r="AA1415" i="1"/>
  <c r="AB1704" i="1"/>
  <c r="AB1514" i="1"/>
  <c r="Z1486" i="1"/>
  <c r="AB1486" i="1" s="1"/>
  <c r="AA1536" i="1"/>
  <c r="AA1496" i="1"/>
  <c r="Z1434" i="1"/>
  <c r="AB1434" i="1" s="1"/>
  <c r="AA1430" i="1"/>
  <c r="AA1434" i="1" s="1"/>
  <c r="AA1424" i="1"/>
  <c r="U1376" i="1"/>
  <c r="U1345" i="1"/>
  <c r="E1376" i="1"/>
  <c r="E1345" i="1"/>
  <c r="AA1405" i="1"/>
  <c r="AA1406" i="1" s="1"/>
  <c r="AA1245" i="1"/>
  <c r="AA1170" i="1"/>
  <c r="AA1174" i="1" s="1"/>
  <c r="AA1176" i="1" s="1"/>
  <c r="Z1174" i="1"/>
  <c r="AB1170" i="1"/>
  <c r="AA1075" i="1"/>
  <c r="Z1224" i="1"/>
  <c r="AB1224" i="1" s="1"/>
  <c r="AB1220" i="1"/>
  <c r="Z1074" i="1"/>
  <c r="AB1074" i="1" s="1"/>
  <c r="AB1070" i="1"/>
  <c r="Z1424" i="1"/>
  <c r="AA1276" i="1"/>
  <c r="Z1236" i="1"/>
  <c r="AB1236" i="1" s="1"/>
  <c r="AA1235" i="1"/>
  <c r="AA1236" i="1" s="1"/>
  <c r="AA1196" i="1"/>
  <c r="Z1124" i="1"/>
  <c r="AB1124" i="1" s="1"/>
  <c r="AB1120" i="1"/>
  <c r="Z1106" i="1"/>
  <c r="AB1106" i="1" s="1"/>
  <c r="AA1084" i="1"/>
  <c r="Z1316" i="1"/>
  <c r="AB1316" i="1" s="1"/>
  <c r="AA1095" i="1"/>
  <c r="AA1096" i="1" s="1"/>
  <c r="AA1015" i="1"/>
  <c r="Z984" i="1"/>
  <c r="AB984" i="1" s="1"/>
  <c r="AA980" i="1"/>
  <c r="AA984" i="1" s="1"/>
  <c r="Z894" i="1"/>
  <c r="AB894" i="1" s="1"/>
  <c r="AA890" i="1"/>
  <c r="AA894" i="1" s="1"/>
  <c r="AA843" i="1"/>
  <c r="Z1044" i="1"/>
  <c r="AB1044" i="1" s="1"/>
  <c r="AA1040" i="1"/>
  <c r="AA1044" i="1" s="1"/>
  <c r="AB976" i="1"/>
  <c r="Z831" i="1"/>
  <c r="AB827" i="1"/>
  <c r="Z1366" i="1"/>
  <c r="AB1366" i="1" s="1"/>
  <c r="AA1335" i="1"/>
  <c r="AA1336" i="1" s="1"/>
  <c r="AA1270" i="1"/>
  <c r="AA1274" i="1" s="1"/>
  <c r="Z1054" i="1"/>
  <c r="Z1004" i="1"/>
  <c r="AB1004" i="1" s="1"/>
  <c r="AA1000" i="1"/>
  <c r="AA1004" i="1" s="1"/>
  <c r="AA994" i="1"/>
  <c r="Z964" i="1"/>
  <c r="AB964" i="1" s="1"/>
  <c r="AA960" i="1"/>
  <c r="AA964" i="1" s="1"/>
  <c r="AA954" i="1"/>
  <c r="Z924" i="1"/>
  <c r="AB924" i="1" s="1"/>
  <c r="AA920" i="1"/>
  <c r="AA924" i="1" s="1"/>
  <c r="AB882" i="1"/>
  <c r="AA882" i="1"/>
  <c r="Z853" i="1"/>
  <c r="AB853" i="1" s="1"/>
  <c r="AB852" i="1"/>
  <c r="AA852" i="1"/>
  <c r="AA853" i="1" s="1"/>
  <c r="AA801" i="1"/>
  <c r="Z994" i="1"/>
  <c r="AA823" i="1"/>
  <c r="Z771" i="1"/>
  <c r="AB771" i="1" s="1"/>
  <c r="AA767" i="1"/>
  <c r="AA771" i="1" s="1"/>
  <c r="AA773" i="1" s="1"/>
  <c r="AB767" i="1"/>
  <c r="Z634" i="1"/>
  <c r="AB634" i="1" s="1"/>
  <c r="Z582" i="1"/>
  <c r="AB578" i="1"/>
  <c r="Z542" i="1"/>
  <c r="AB538" i="1"/>
  <c r="S453" i="1"/>
  <c r="S464" i="1"/>
  <c r="C453" i="1"/>
  <c r="C464" i="1"/>
  <c r="Z449" i="1"/>
  <c r="AB449" i="1" s="1"/>
  <c r="AA935" i="1"/>
  <c r="AA936" i="1" s="1"/>
  <c r="Z731" i="1"/>
  <c r="AB727" i="1"/>
  <c r="Z482" i="1"/>
  <c r="AB482" i="1" s="1"/>
  <c r="AB478" i="1"/>
  <c r="Z781" i="1"/>
  <c r="AB777" i="1"/>
  <c r="Z723" i="1"/>
  <c r="AB723" i="1" s="1"/>
  <c r="AA722" i="1"/>
  <c r="AA723" i="1" s="1"/>
  <c r="AA473" i="1"/>
  <c r="AA474" i="1" s="1"/>
  <c r="Y464" i="1"/>
  <c r="Y453" i="1"/>
  <c r="Y454" i="1" s="1"/>
  <c r="I464" i="1"/>
  <c r="I453" i="1"/>
  <c r="I454" i="1" s="1"/>
  <c r="K462" i="1"/>
  <c r="K464" i="1" s="1"/>
  <c r="K448" i="1"/>
  <c r="T454" i="1"/>
  <c r="AA376" i="1"/>
  <c r="AA380" i="1" s="1"/>
  <c r="Z380" i="1"/>
  <c r="AB376" i="1"/>
  <c r="AA643" i="1"/>
  <c r="AA644" i="1" s="1"/>
  <c r="Z459" i="1"/>
  <c r="AB459" i="1" s="1"/>
  <c r="Z390" i="1"/>
  <c r="AB390" i="1" s="1"/>
  <c r="AB386" i="1"/>
  <c r="AA386" i="1"/>
  <c r="AA390" i="1" s="1"/>
  <c r="AA392" i="1" s="1"/>
  <c r="D437" i="1"/>
  <c r="AA437" i="1" s="1"/>
  <c r="AA257" i="1"/>
  <c r="U440" i="1"/>
  <c r="M260" i="1"/>
  <c r="M436" i="1"/>
  <c r="Z256" i="1"/>
  <c r="E440" i="1"/>
  <c r="AB277" i="1"/>
  <c r="AA277" i="1"/>
  <c r="Z437" i="1"/>
  <c r="V440" i="1"/>
  <c r="V442" i="1" s="1"/>
  <c r="Z181" i="1"/>
  <c r="AB181" i="1" s="1"/>
  <c r="AA180" i="1"/>
  <c r="Z129" i="1"/>
  <c r="AB129" i="1" s="1"/>
  <c r="AA125" i="1"/>
  <c r="AA129" i="1" s="1"/>
  <c r="V205" i="1"/>
  <c r="V209" i="1" s="1"/>
  <c r="V211" i="1" s="1"/>
  <c r="V19" i="1"/>
  <c r="V21" i="1" s="1"/>
  <c r="F205" i="1"/>
  <c r="F209" i="1" s="1"/>
  <c r="F211" i="1" s="1"/>
  <c r="F19" i="1"/>
  <c r="F21" i="1" s="1"/>
  <c r="S440" i="1"/>
  <c r="S442" i="1" s="1"/>
  <c r="K440" i="1"/>
  <c r="K442" i="1" s="1"/>
  <c r="C440" i="1"/>
  <c r="G442" i="1"/>
  <c r="Z252" i="1"/>
  <c r="AB252" i="1" s="1"/>
  <c r="AB251" i="1"/>
  <c r="M209" i="1"/>
  <c r="AB119" i="1"/>
  <c r="AB81" i="1"/>
  <c r="Z29" i="1"/>
  <c r="AB25" i="1"/>
  <c r="AA332" i="1"/>
  <c r="Z300" i="1"/>
  <c r="AB296" i="1"/>
  <c r="AA296" i="1"/>
  <c r="AA300" i="1" s="1"/>
  <c r="AA302" i="1" s="1"/>
  <c r="U441" i="1"/>
  <c r="U442" i="1" s="1"/>
  <c r="U262" i="1"/>
  <c r="AB216" i="1"/>
  <c r="Z220" i="1"/>
  <c r="AB220" i="1" s="1"/>
  <c r="AA216" i="1"/>
  <c r="AA220" i="1" s="1"/>
  <c r="T209" i="1"/>
  <c r="T211" i="1" s="1"/>
  <c r="AA101" i="1"/>
  <c r="AA61" i="1"/>
  <c r="AA80" i="1"/>
  <c r="AA81" i="1" s="1"/>
  <c r="AA31" i="1"/>
  <c r="E211" i="1"/>
  <c r="Z240" i="1"/>
  <c r="Z322" i="1"/>
  <c r="AB322" i="1" s="1"/>
  <c r="Z59" i="1"/>
  <c r="AA16" i="1"/>
  <c r="AA2593" i="1"/>
  <c r="N2652" i="1"/>
  <c r="N2643" i="1"/>
  <c r="V2647" i="1"/>
  <c r="V2641" i="1"/>
  <c r="V2643" i="1" s="1"/>
  <c r="Z2553" i="1"/>
  <c r="AB2553" i="1" s="1"/>
  <c r="M2652" i="1"/>
  <c r="Z2642" i="1"/>
  <c r="M2643" i="1"/>
  <c r="AB2521" i="1"/>
  <c r="Z2523" i="1"/>
  <c r="AB2523" i="1" s="1"/>
  <c r="X2652" i="1"/>
  <c r="X2643" i="1"/>
  <c r="H2652" i="1"/>
  <c r="H2643" i="1"/>
  <c r="L2647" i="1"/>
  <c r="L2641" i="1"/>
  <c r="L2643" i="1" s="1"/>
  <c r="Z2533" i="1"/>
  <c r="AB2533" i="1" s="1"/>
  <c r="K2652" i="1"/>
  <c r="K2643" i="1"/>
  <c r="O2647" i="1"/>
  <c r="O2641" i="1"/>
  <c r="O2643" i="1" s="1"/>
  <c r="AB2461" i="1"/>
  <c r="Z2463" i="1"/>
  <c r="AB2463" i="1" s="1"/>
  <c r="M2650" i="1"/>
  <c r="Z2640" i="1"/>
  <c r="AA2640" i="1" s="1"/>
  <c r="R2647" i="1"/>
  <c r="R2641" i="1"/>
  <c r="R2643" i="1" s="1"/>
  <c r="J2647" i="1"/>
  <c r="J2641" i="1"/>
  <c r="J2643" i="1" s="1"/>
  <c r="B2647" i="1"/>
  <c r="B2641" i="1"/>
  <c r="B2643" i="1" s="1"/>
  <c r="Z2433" i="1"/>
  <c r="AB2433" i="1" s="1"/>
  <c r="Q2647" i="1"/>
  <c r="Q2641" i="1"/>
  <c r="Q2643" i="1" s="1"/>
  <c r="AA2471" i="1"/>
  <c r="AA2473" i="1" s="1"/>
  <c r="AA2431" i="1"/>
  <c r="AA2433" i="1" s="1"/>
  <c r="AA2403" i="1"/>
  <c r="Z2343" i="1"/>
  <c r="AB2343" i="1" s="1"/>
  <c r="AB2341" i="1"/>
  <c r="Z2453" i="1"/>
  <c r="AB2453" i="1" s="1"/>
  <c r="Z2351" i="1"/>
  <c r="AA2259" i="1"/>
  <c r="Z2303" i="1"/>
  <c r="AB2303" i="1" s="1"/>
  <c r="AB2301" i="1"/>
  <c r="AB2311" i="1"/>
  <c r="Z2313" i="1"/>
  <c r="AB2313" i="1" s="1"/>
  <c r="Z2191" i="1"/>
  <c r="AB2191" i="1" s="1"/>
  <c r="AB2189" i="1"/>
  <c r="AA2171" i="1"/>
  <c r="Z2123" i="1"/>
  <c r="AB2123" i="1" s="1"/>
  <c r="Z2086" i="1"/>
  <c r="Z2088" i="1" s="1"/>
  <c r="AB2088" i="1" s="1"/>
  <c r="AA2082" i="1"/>
  <c r="AA2086" i="1" s="1"/>
  <c r="AA2088" i="1" s="1"/>
  <c r="AA2140" i="1"/>
  <c r="AA2141" i="1" s="1"/>
  <c r="M2126" i="1"/>
  <c r="M2128" i="1" s="1"/>
  <c r="Z2098" i="1"/>
  <c r="AB2098" i="1" s="1"/>
  <c r="AB2097" i="1"/>
  <c r="AA2016" i="1"/>
  <c r="Z2026" i="1"/>
  <c r="AB2026" i="1" s="1"/>
  <c r="AB2024" i="1"/>
  <c r="AA1886" i="1"/>
  <c r="Z2034" i="1"/>
  <c r="AA1946" i="1"/>
  <c r="AA1780" i="1"/>
  <c r="AA1784" i="1" s="1"/>
  <c r="Z1784" i="1"/>
  <c r="AB1780" i="1"/>
  <c r="AA1726" i="1"/>
  <c r="AA1926" i="1"/>
  <c r="Z1754" i="1"/>
  <c r="AB1750" i="1"/>
  <c r="AB1914" i="1"/>
  <c r="Z1916" i="1"/>
  <c r="AB1916" i="1" s="1"/>
  <c r="AA1866" i="1"/>
  <c r="Z1844" i="1"/>
  <c r="AB1840" i="1"/>
  <c r="AA1840" i="1"/>
  <c r="AA1844" i="1" s="1"/>
  <c r="AA1846" i="1" s="1"/>
  <c r="AA1786" i="1"/>
  <c r="Z1764" i="1"/>
  <c r="AB1760" i="1"/>
  <c r="AA1760" i="1"/>
  <c r="AA1764" i="1" s="1"/>
  <c r="AA1766" i="1" s="1"/>
  <c r="R2064" i="1"/>
  <c r="R2066" i="1" s="1"/>
  <c r="B2064" i="1"/>
  <c r="B2066" i="1" s="1"/>
  <c r="T2066" i="1"/>
  <c r="T2075" i="1"/>
  <c r="T2076" i="1" s="1"/>
  <c r="D2075" i="1"/>
  <c r="Q2070" i="1"/>
  <c r="Q2074" i="1" s="1"/>
  <c r="Q2064" i="1"/>
  <c r="Z1604" i="1"/>
  <c r="AB1604" i="1" s="1"/>
  <c r="AA1600" i="1"/>
  <c r="AA1604" i="1" s="1"/>
  <c r="Z1554" i="1"/>
  <c r="AB1550" i="1"/>
  <c r="AA1796" i="1"/>
  <c r="Z1694" i="1"/>
  <c r="AB1694" i="1" s="1"/>
  <c r="AB1690" i="1"/>
  <c r="X2070" i="1"/>
  <c r="X2074" i="1" s="1"/>
  <c r="X2064" i="1"/>
  <c r="X2066" i="1" s="1"/>
  <c r="H2070" i="1"/>
  <c r="H2074" i="1" s="1"/>
  <c r="H2064" i="1"/>
  <c r="H2066" i="1" s="1"/>
  <c r="AA1830" i="1"/>
  <c r="AA1834" i="1" s="1"/>
  <c r="AA1836" i="1" s="1"/>
  <c r="J2075" i="1"/>
  <c r="J2066" i="1"/>
  <c r="Z1664" i="1"/>
  <c r="AB1660" i="1"/>
  <c r="AA1660" i="1"/>
  <c r="AA1664" i="1" s="1"/>
  <c r="AA1666" i="1" s="1"/>
  <c r="Z1626" i="1"/>
  <c r="AB1626" i="1" s="1"/>
  <c r="AA1625" i="1"/>
  <c r="AA1626" i="1" s="1"/>
  <c r="Z1564" i="1"/>
  <c r="AB1564" i="1" s="1"/>
  <c r="AB1560" i="1"/>
  <c r="AA1690" i="1"/>
  <c r="AA1694" i="1" s="1"/>
  <c r="AA1635" i="1"/>
  <c r="AA1636" i="1" s="1"/>
  <c r="AA1586" i="1"/>
  <c r="AA1525" i="1"/>
  <c r="AA1526" i="1" s="1"/>
  <c r="Z1526" i="1"/>
  <c r="AB1526" i="1" s="1"/>
  <c r="AA1455" i="1"/>
  <c r="AA1456" i="1" s="1"/>
  <c r="Z1456" i="1"/>
  <c r="AB1456" i="1" s="1"/>
  <c r="Z1414" i="1"/>
  <c r="AB1414" i="1" s="1"/>
  <c r="AA1410" i="1"/>
  <c r="AA1414" i="1" s="1"/>
  <c r="Z1695" i="1"/>
  <c r="Z1546" i="1"/>
  <c r="AB1546" i="1" s="1"/>
  <c r="AA1545" i="1"/>
  <c r="AA1546" i="1" s="1"/>
  <c r="Z1476" i="1"/>
  <c r="AB1476" i="1" s="1"/>
  <c r="AA1475" i="1"/>
  <c r="AA1476" i="1" s="1"/>
  <c r="AA1426" i="1"/>
  <c r="Q1376" i="1"/>
  <c r="Q1345" i="1"/>
  <c r="AA1516" i="1"/>
  <c r="AA1486" i="1"/>
  <c r="AA1440" i="1"/>
  <c r="AA1444" i="1" s="1"/>
  <c r="AA1225" i="1"/>
  <c r="AA1226" i="1" s="1"/>
  <c r="Z1226" i="1"/>
  <c r="AB1226" i="1" s="1"/>
  <c r="AA1150" i="1"/>
  <c r="AA1154" i="1" s="1"/>
  <c r="AA1156" i="1" s="1"/>
  <c r="Z1154" i="1"/>
  <c r="AB1150" i="1"/>
  <c r="Z1114" i="1"/>
  <c r="AB1110" i="1"/>
  <c r="AA1355" i="1"/>
  <c r="AA1356" i="1" s="1"/>
  <c r="AB1266" i="1"/>
  <c r="Z1244" i="1"/>
  <c r="AB1244" i="1" s="1"/>
  <c r="AB1240" i="1"/>
  <c r="Z1166" i="1"/>
  <c r="AB1166" i="1" s="1"/>
  <c r="Z1094" i="1"/>
  <c r="AB1094" i="1" s="1"/>
  <c r="AB1090" i="1"/>
  <c r="Z1354" i="1"/>
  <c r="AB1354" i="1" s="1"/>
  <c r="AB1350" i="1"/>
  <c r="AA1320" i="1"/>
  <c r="AA1324" i="1" s="1"/>
  <c r="AA1326" i="1" s="1"/>
  <c r="Z1184" i="1"/>
  <c r="AB1184" i="1" s="1"/>
  <c r="AB1180" i="1"/>
  <c r="AA1180" i="1"/>
  <c r="AA1184" i="1" s="1"/>
  <c r="Z1144" i="1"/>
  <c r="AB1144" i="1" s="1"/>
  <c r="AB1140" i="1"/>
  <c r="AA1140" i="1"/>
  <c r="AA1144" i="1" s="1"/>
  <c r="AA1146" i="1" s="1"/>
  <c r="Z1066" i="1"/>
  <c r="AB1066" i="1" s="1"/>
  <c r="AA1065" i="1"/>
  <c r="AA1066" i="1" s="1"/>
  <c r="AA1165" i="1"/>
  <c r="AA1166" i="1" s="1"/>
  <c r="AA1125" i="1"/>
  <c r="AA1126" i="1" s="1"/>
  <c r="AA1110" i="1"/>
  <c r="AA1114" i="1" s="1"/>
  <c r="AA1116" i="1" s="1"/>
  <c r="AA1070" i="1"/>
  <c r="AA1074" i="1" s="1"/>
  <c r="Z1014" i="1"/>
  <c r="AB1014" i="1" s="1"/>
  <c r="AA1010" i="1"/>
  <c r="AA1014" i="1" s="1"/>
  <c r="AA915" i="1"/>
  <c r="AA916" i="1" s="1"/>
  <c r="Z916" i="1"/>
  <c r="AB916" i="1" s="1"/>
  <c r="Z871" i="1"/>
  <c r="AB867" i="1"/>
  <c r="AA1310" i="1"/>
  <c r="AA1314" i="1" s="1"/>
  <c r="AA1316" i="1" s="1"/>
  <c r="AA1295" i="1"/>
  <c r="AA1296" i="1" s="1"/>
  <c r="AA1240" i="1"/>
  <c r="AA1244" i="1" s="1"/>
  <c r="AA996" i="1"/>
  <c r="AA956" i="1"/>
  <c r="Z881" i="1"/>
  <c r="AB881" i="1" s="1"/>
  <c r="AA877" i="1"/>
  <c r="AA881" i="1" s="1"/>
  <c r="Z954" i="1"/>
  <c r="AA679" i="1"/>
  <c r="AA680" i="1" s="1"/>
  <c r="Z680" i="1"/>
  <c r="AB680" i="1" s="1"/>
  <c r="AA483" i="1"/>
  <c r="AA484" i="1" s="1"/>
  <c r="Z484" i="1"/>
  <c r="AB484" i="1" s="1"/>
  <c r="O453" i="1"/>
  <c r="O464" i="1"/>
  <c r="Z458" i="1"/>
  <c r="M462" i="1"/>
  <c r="M464" i="1" s="1"/>
  <c r="M448" i="1"/>
  <c r="AA970" i="1"/>
  <c r="AA974" i="1" s="1"/>
  <c r="Z773" i="1"/>
  <c r="AB773" i="1" s="1"/>
  <c r="AB772" i="1"/>
  <c r="Z652" i="1"/>
  <c r="AB648" i="1"/>
  <c r="Z612" i="1"/>
  <c r="AB612" i="1" s="1"/>
  <c r="AB608" i="1"/>
  <c r="Z502" i="1"/>
  <c r="AB502" i="1" s="1"/>
  <c r="AB498" i="1"/>
  <c r="Z1024" i="1"/>
  <c r="AA873" i="1"/>
  <c r="Z751" i="1"/>
  <c r="AB747" i="1"/>
  <c r="AA747" i="1"/>
  <c r="AA751" i="1" s="1"/>
  <c r="AA753" i="1" s="1"/>
  <c r="Z592" i="1"/>
  <c r="AB592" i="1" s="1"/>
  <c r="AB588" i="1"/>
  <c r="Z572" i="1"/>
  <c r="AB572" i="1" s="1"/>
  <c r="AB568" i="1"/>
  <c r="Z552" i="1"/>
  <c r="AB552" i="1" s="1"/>
  <c r="AB548" i="1"/>
  <c r="Z532" i="1"/>
  <c r="AB532" i="1" s="1"/>
  <c r="AB528" i="1"/>
  <c r="Z512" i="1"/>
  <c r="AB512" i="1" s="1"/>
  <c r="AB508" i="1"/>
  <c r="U464" i="1"/>
  <c r="U453" i="1"/>
  <c r="U454" i="1" s="1"/>
  <c r="E464" i="1"/>
  <c r="E453" i="1"/>
  <c r="E454" i="1" s="1"/>
  <c r="Z460" i="1"/>
  <c r="M450" i="1"/>
  <c r="W462" i="1"/>
  <c r="W464" i="1" s="1"/>
  <c r="W448" i="1"/>
  <c r="G462" i="1"/>
  <c r="G464" i="1" s="1"/>
  <c r="G448" i="1"/>
  <c r="Z472" i="1"/>
  <c r="AB472" i="1" s="1"/>
  <c r="AA733" i="1"/>
  <c r="AA654" i="1"/>
  <c r="AA513" i="1"/>
  <c r="AA623" i="1"/>
  <c r="AA624" i="1" s="1"/>
  <c r="AA508" i="1"/>
  <c r="AA512" i="1" s="1"/>
  <c r="Z412" i="1"/>
  <c r="AB412" i="1" s="1"/>
  <c r="AA578" i="1"/>
  <c r="AA582" i="1" s="1"/>
  <c r="AA584" i="1" s="1"/>
  <c r="AA558" i="1"/>
  <c r="AA562" i="1" s="1"/>
  <c r="AA564" i="1" s="1"/>
  <c r="AA538" i="1"/>
  <c r="AA542" i="1" s="1"/>
  <c r="AA544" i="1" s="1"/>
  <c r="AA422" i="1"/>
  <c r="AA382" i="1"/>
  <c r="Z290" i="1"/>
  <c r="AB290" i="1" s="1"/>
  <c r="AB286" i="1"/>
  <c r="AA286" i="1"/>
  <c r="AA290" i="1" s="1"/>
  <c r="AA292" i="1" s="1"/>
  <c r="C442" i="1"/>
  <c r="Z292" i="1"/>
  <c r="AB292" i="1" s="1"/>
  <c r="J442" i="1"/>
  <c r="AB267" i="1"/>
  <c r="AA267" i="1"/>
  <c r="AA270" i="1" s="1"/>
  <c r="AA50" i="1"/>
  <c r="AA51" i="1" s="1"/>
  <c r="Z51" i="1"/>
  <c r="AB51" i="1" s="1"/>
  <c r="R205" i="1"/>
  <c r="R209" i="1" s="1"/>
  <c r="R211" i="1" s="1"/>
  <c r="R19" i="1"/>
  <c r="R21" i="1" s="1"/>
  <c r="B205" i="1"/>
  <c r="B209" i="1" s="1"/>
  <c r="B211" i="1" s="1"/>
  <c r="B19" i="1"/>
  <c r="B21" i="1" s="1"/>
  <c r="Z350" i="1"/>
  <c r="AB350" i="1" s="1"/>
  <c r="AB346" i="1"/>
  <c r="AA346" i="1"/>
  <c r="AA350" i="1" s="1"/>
  <c r="AA352" i="1" s="1"/>
  <c r="Z310" i="1"/>
  <c r="AB306" i="1"/>
  <c r="AA306" i="1"/>
  <c r="AA310" i="1" s="1"/>
  <c r="AA312" i="1" s="1"/>
  <c r="AA439" i="1"/>
  <c r="Z151" i="1"/>
  <c r="AB151" i="1" s="1"/>
  <c r="AA337" i="1"/>
  <c r="X442" i="1"/>
  <c r="P442" i="1"/>
  <c r="H442" i="1"/>
  <c r="AA280" i="1"/>
  <c r="AA282" i="1" s="1"/>
  <c r="M441" i="1"/>
  <c r="Z261" i="1"/>
  <c r="AA261" i="1" s="1"/>
  <c r="M262" i="1"/>
  <c r="AA438" i="1"/>
  <c r="R440" i="1"/>
  <c r="R442" i="1" s="1"/>
  <c r="Z41" i="1"/>
  <c r="AB41" i="1" s="1"/>
  <c r="AA40" i="1"/>
  <c r="AA41" i="1" s="1"/>
  <c r="AA150" i="1"/>
  <c r="AA151" i="1" s="1"/>
  <c r="Z280" i="1"/>
  <c r="AA115" i="1"/>
  <c r="AA119" i="1" s="1"/>
  <c r="Y211" i="1"/>
  <c r="Q211" i="1"/>
  <c r="I211" i="1"/>
  <c r="Q442" i="1"/>
  <c r="Z270" i="1"/>
  <c r="AB270" i="1" s="1"/>
  <c r="Z171" i="1"/>
  <c r="AB171" i="1" s="1"/>
  <c r="AB280" i="1" l="1"/>
  <c r="Z282" i="1"/>
  <c r="AB282" i="1" s="1"/>
  <c r="Z441" i="1"/>
  <c r="Z534" i="1"/>
  <c r="AB534" i="1" s="1"/>
  <c r="AB1114" i="1"/>
  <c r="Z1116" i="1"/>
  <c r="AB1116" i="1" s="1"/>
  <c r="Z1696" i="1"/>
  <c r="AB1696" i="1" s="1"/>
  <c r="AB1695" i="1"/>
  <c r="AA1695" i="1"/>
  <c r="AA1696" i="1" s="1"/>
  <c r="AB1664" i="1"/>
  <c r="Z1666" i="1"/>
  <c r="AB1666" i="1" s="1"/>
  <c r="AB1554" i="1"/>
  <c r="Z1556" i="1"/>
  <c r="AB1556" i="1" s="1"/>
  <c r="B2070" i="1"/>
  <c r="B2074" i="1" s="1"/>
  <c r="L2651" i="1"/>
  <c r="L2657" i="1"/>
  <c r="L2661" i="1" s="1"/>
  <c r="X2662" i="1"/>
  <c r="V2651" i="1"/>
  <c r="AB29" i="1"/>
  <c r="Z31" i="1"/>
  <c r="AB31" i="1" s="1"/>
  <c r="AB437" i="1"/>
  <c r="K452" i="1"/>
  <c r="K2060" i="1"/>
  <c r="AB542" i="1"/>
  <c r="Z544" i="1"/>
  <c r="AB544" i="1" s="1"/>
  <c r="AB994" i="1"/>
  <c r="Z996" i="1"/>
  <c r="AB996" i="1" s="1"/>
  <c r="AB1054" i="1"/>
  <c r="Z1056" i="1"/>
  <c r="AB1056" i="1" s="1"/>
  <c r="AB1174" i="1"/>
  <c r="Z1176" i="1"/>
  <c r="AB1176" i="1" s="1"/>
  <c r="Z1606" i="1"/>
  <c r="AB1606" i="1" s="1"/>
  <c r="H2076" i="1"/>
  <c r="U1675" i="1"/>
  <c r="U1686" i="1"/>
  <c r="Z1876" i="1"/>
  <c r="AB1876" i="1" s="1"/>
  <c r="C2651" i="1"/>
  <c r="M2658" i="1"/>
  <c r="Z2658" i="1" s="1"/>
  <c r="Z2648" i="1"/>
  <c r="AB2648" i="1" s="1"/>
  <c r="P2651" i="1"/>
  <c r="P2657" i="1"/>
  <c r="P2661" i="1" s="1"/>
  <c r="Z2649" i="1"/>
  <c r="R2662" i="1"/>
  <c r="AA121" i="1"/>
  <c r="AA441" i="1"/>
  <c r="D442" i="1"/>
  <c r="D440" i="1"/>
  <c r="Z222" i="1"/>
  <c r="AB222" i="1" s="1"/>
  <c r="Z272" i="1"/>
  <c r="AB272" i="1" s="1"/>
  <c r="AA459" i="1"/>
  <c r="G2065" i="1"/>
  <c r="AA803" i="1"/>
  <c r="Z926" i="1"/>
  <c r="AB926" i="1" s="1"/>
  <c r="Z1006" i="1"/>
  <c r="AB1006" i="1" s="1"/>
  <c r="AA896" i="1"/>
  <c r="AA986" i="1"/>
  <c r="AA1086" i="1"/>
  <c r="AB1274" i="1"/>
  <c r="Z1276" i="1"/>
  <c r="AB1276" i="1" s="1"/>
  <c r="Y1346" i="1"/>
  <c r="Y699" i="1"/>
  <c r="Z1436" i="1"/>
  <c r="AB1436" i="1" s="1"/>
  <c r="B2076" i="1"/>
  <c r="B2078" i="1" s="1"/>
  <c r="B2079" i="1" s="1"/>
  <c r="AB1644" i="1"/>
  <c r="Z1646" i="1"/>
  <c r="AB1646" i="1" s="1"/>
  <c r="L2076" i="1"/>
  <c r="AB1864" i="1"/>
  <c r="Z1866" i="1"/>
  <c r="AB1866" i="1" s="1"/>
  <c r="Z2293" i="1"/>
  <c r="AB2293" i="1" s="1"/>
  <c r="AB2291" i="1"/>
  <c r="N2651" i="1"/>
  <c r="T2651" i="1"/>
  <c r="T2657" i="1"/>
  <c r="T2661" i="1" s="1"/>
  <c r="U2657" i="1"/>
  <c r="U2661" i="1" s="1"/>
  <c r="U2651" i="1"/>
  <c r="AA71" i="1"/>
  <c r="AA141" i="1"/>
  <c r="AB340" i="1"/>
  <c r="Z342" i="1"/>
  <c r="AB342" i="1" s="1"/>
  <c r="M211" i="1"/>
  <c r="Z210" i="1"/>
  <c r="AA91" i="1"/>
  <c r="Z161" i="1"/>
  <c r="AB161" i="1" s="1"/>
  <c r="AB741" i="1"/>
  <c r="Z743" i="1"/>
  <c r="AB743" i="1" s="1"/>
  <c r="AB562" i="1"/>
  <c r="Z564" i="1"/>
  <c r="AB564" i="1" s="1"/>
  <c r="AB1034" i="1"/>
  <c r="Z1036" i="1"/>
  <c r="AB1036" i="1" s="1"/>
  <c r="Z1186" i="1"/>
  <c r="AB1186" i="1" s="1"/>
  <c r="Z1046" i="1"/>
  <c r="AB1046" i="1" s="1"/>
  <c r="AA1506" i="1"/>
  <c r="AA1386" i="1"/>
  <c r="Y1675" i="1"/>
  <c r="Y1686" i="1"/>
  <c r="Z2141" i="1"/>
  <c r="AB2141" i="1" s="1"/>
  <c r="I2657" i="1"/>
  <c r="I2661" i="1" s="1"/>
  <c r="I2651" i="1"/>
  <c r="D2660" i="1"/>
  <c r="X2651" i="1"/>
  <c r="X2653" i="1" s="1"/>
  <c r="X2657" i="1"/>
  <c r="X2661" i="1" s="1"/>
  <c r="AA514" i="1"/>
  <c r="G452" i="1"/>
  <c r="G454" i="1" s="1"/>
  <c r="G2060" i="1"/>
  <c r="Z450" i="1"/>
  <c r="M2062" i="1"/>
  <c r="AB1024" i="1"/>
  <c r="Z1026" i="1"/>
  <c r="AB1026" i="1" s="1"/>
  <c r="Z574" i="1"/>
  <c r="AB574" i="1" s="1"/>
  <c r="AB652" i="1"/>
  <c r="Z654" i="1"/>
  <c r="AB654" i="1" s="1"/>
  <c r="M452" i="1"/>
  <c r="Z448" i="1"/>
  <c r="M2060" i="1"/>
  <c r="O2065" i="1"/>
  <c r="Q1346" i="1"/>
  <c r="Q699" i="1"/>
  <c r="AB1764" i="1"/>
  <c r="Z1766" i="1"/>
  <c r="AB1766" i="1" s="1"/>
  <c r="AB1844" i="1"/>
  <c r="Z1846" i="1"/>
  <c r="AB1846" i="1" s="1"/>
  <c r="AB2034" i="1"/>
  <c r="Z2036" i="1"/>
  <c r="AB2036" i="1" s="1"/>
  <c r="B2657" i="1"/>
  <c r="B2661" i="1" s="1"/>
  <c r="B2651" i="1"/>
  <c r="R2651" i="1"/>
  <c r="R2653" i="1" s="1"/>
  <c r="Z2652" i="1"/>
  <c r="AB59" i="1"/>
  <c r="Z61" i="1"/>
  <c r="AB61" i="1" s="1"/>
  <c r="AB300" i="1"/>
  <c r="Z302" i="1"/>
  <c r="AB302" i="1" s="1"/>
  <c r="Z260" i="1"/>
  <c r="AB260" i="1" s="1"/>
  <c r="AB256" i="1"/>
  <c r="AA256" i="1"/>
  <c r="AA260" i="1" s="1"/>
  <c r="AA262" i="1" s="1"/>
  <c r="AA883" i="1"/>
  <c r="AB831" i="1"/>
  <c r="Z833" i="1"/>
  <c r="AB833" i="1" s="1"/>
  <c r="Z1076" i="1"/>
  <c r="AB1076" i="1" s="1"/>
  <c r="E1346" i="1"/>
  <c r="E699" i="1"/>
  <c r="Z1416" i="1"/>
  <c r="AB1416" i="1" s="1"/>
  <c r="AA1606" i="1"/>
  <c r="F2070" i="1"/>
  <c r="F2074" i="1" s="1"/>
  <c r="AB1744" i="1"/>
  <c r="Z1746" i="1"/>
  <c r="AB1746" i="1" s="1"/>
  <c r="AB2179" i="1"/>
  <c r="Z2181" i="1"/>
  <c r="AB2181" i="1" s="1"/>
  <c r="Z2261" i="1"/>
  <c r="AA2257" i="1"/>
  <c r="M2651" i="1"/>
  <c r="M2653" i="1" s="1"/>
  <c r="Z2647" i="1"/>
  <c r="AA2638" i="1"/>
  <c r="AA2641" i="1" s="1"/>
  <c r="Z131" i="1"/>
  <c r="AB131" i="1" s="1"/>
  <c r="O452" i="1"/>
  <c r="O454" i="1" s="1"/>
  <c r="O2060" i="1"/>
  <c r="M454" i="1"/>
  <c r="Z453" i="1"/>
  <c r="Z514" i="1"/>
  <c r="AB514" i="1" s="1"/>
  <c r="AB841" i="1"/>
  <c r="Z843" i="1"/>
  <c r="AB843" i="1" s="1"/>
  <c r="AA966" i="1"/>
  <c r="AB861" i="1"/>
  <c r="Z863" i="1"/>
  <c r="AB863" i="1" s="1"/>
  <c r="AA1186" i="1"/>
  <c r="Z1096" i="1"/>
  <c r="AB1096" i="1" s="1"/>
  <c r="AB1194" i="1"/>
  <c r="Z1196" i="1"/>
  <c r="AB1196" i="1" s="1"/>
  <c r="AA2063" i="1"/>
  <c r="AA1706" i="1"/>
  <c r="AB2004" i="1"/>
  <c r="Z2006" i="1"/>
  <c r="AB2006" i="1" s="1"/>
  <c r="W2651" i="1"/>
  <c r="W2653" i="1" s="1"/>
  <c r="D2659" i="1"/>
  <c r="AA2649" i="1"/>
  <c r="F2662" i="1"/>
  <c r="Z71" i="1"/>
  <c r="AB71" i="1" s="1"/>
  <c r="Z141" i="1"/>
  <c r="AB141" i="1" s="1"/>
  <c r="E442" i="1"/>
  <c r="C452" i="1"/>
  <c r="C2060" i="1"/>
  <c r="Z614" i="1"/>
  <c r="AB614" i="1" s="1"/>
  <c r="AB791" i="1"/>
  <c r="Z793" i="1"/>
  <c r="AB793" i="1" s="1"/>
  <c r="AB821" i="1"/>
  <c r="Z823" i="1"/>
  <c r="AB823" i="1" s="1"/>
  <c r="AB811" i="1"/>
  <c r="Z813" i="1"/>
  <c r="AB813" i="1" s="1"/>
  <c r="Z946" i="1"/>
  <c r="AB946" i="1" s="1"/>
  <c r="AA1046" i="1"/>
  <c r="AB1394" i="1"/>
  <c r="Z1396" i="1"/>
  <c r="AB1396" i="1" s="1"/>
  <c r="Z1506" i="1"/>
  <c r="AB1506" i="1" s="1"/>
  <c r="Z1566" i="1"/>
  <c r="AB1566" i="1" s="1"/>
  <c r="P2076" i="1"/>
  <c r="AB1714" i="1"/>
  <c r="Z1716" i="1"/>
  <c r="AB1716" i="1" s="1"/>
  <c r="AA2642" i="1"/>
  <c r="T2662" i="1"/>
  <c r="T2663" i="1" s="1"/>
  <c r="T2653" i="1"/>
  <c r="I2653" i="1"/>
  <c r="AB310" i="1"/>
  <c r="Z312" i="1"/>
  <c r="AB312" i="1" s="1"/>
  <c r="AB460" i="1"/>
  <c r="AA460" i="1"/>
  <c r="AB954" i="1"/>
  <c r="Z956" i="1"/>
  <c r="AB956" i="1" s="1"/>
  <c r="Z1356" i="1"/>
  <c r="AB1356" i="1" s="1"/>
  <c r="AB1154" i="1"/>
  <c r="Z1156" i="1"/>
  <c r="AB1156" i="1" s="1"/>
  <c r="R2070" i="1"/>
  <c r="R2074" i="1" s="1"/>
  <c r="AB1754" i="1"/>
  <c r="Z1756" i="1"/>
  <c r="AB1756" i="1" s="1"/>
  <c r="AB1784" i="1"/>
  <c r="Z1786" i="1"/>
  <c r="AB1786" i="1" s="1"/>
  <c r="AB2351" i="1"/>
  <c r="Z2353" i="1"/>
  <c r="AB2353" i="1" s="1"/>
  <c r="Q2657" i="1"/>
  <c r="Q2661" i="1" s="1"/>
  <c r="Q2651" i="1"/>
  <c r="Q2653" i="1" s="1"/>
  <c r="H2662" i="1"/>
  <c r="N2662" i="1"/>
  <c r="N2653" i="1"/>
  <c r="M440" i="1"/>
  <c r="M442" i="1" s="1"/>
  <c r="Z436" i="1"/>
  <c r="Z504" i="1"/>
  <c r="AB504" i="1" s="1"/>
  <c r="AB582" i="1"/>
  <c r="Z584" i="1"/>
  <c r="AB584" i="1" s="1"/>
  <c r="Z1016" i="1"/>
  <c r="AB1016" i="1" s="1"/>
  <c r="Z1146" i="1"/>
  <c r="AB1146" i="1" s="1"/>
  <c r="AA1076" i="1"/>
  <c r="Z1246" i="1"/>
  <c r="AB1246" i="1" s="1"/>
  <c r="AA1416" i="1"/>
  <c r="S1686" i="1"/>
  <c r="S1675" i="1"/>
  <c r="Z1685" i="1"/>
  <c r="X2076" i="1"/>
  <c r="Z2126" i="1"/>
  <c r="AB2258" i="1"/>
  <c r="AA2258" i="1"/>
  <c r="AA2271" i="1"/>
  <c r="AA2273" i="1" s="1"/>
  <c r="E2657" i="1"/>
  <c r="E2661" i="1" s="1"/>
  <c r="E2651" i="1"/>
  <c r="E2653" i="1" s="1"/>
  <c r="S2651" i="1"/>
  <c r="S2653" i="1" s="1"/>
  <c r="L2662" i="1"/>
  <c r="L2663" i="1" s="1"/>
  <c r="L2653" i="1"/>
  <c r="AA2648" i="1"/>
  <c r="B2662" i="1"/>
  <c r="B2663" i="1" s="1"/>
  <c r="B2653" i="1"/>
  <c r="AA131" i="1"/>
  <c r="AB360" i="1"/>
  <c r="Z362" i="1"/>
  <c r="AB362" i="1" s="1"/>
  <c r="AA463" i="1"/>
  <c r="Z554" i="1"/>
  <c r="AB554" i="1" s="1"/>
  <c r="AA976" i="1"/>
  <c r="Z966" i="1"/>
  <c r="AB966" i="1" s="1"/>
  <c r="Z1126" i="1"/>
  <c r="AB1126" i="1" s="1"/>
  <c r="I1346" i="1"/>
  <c r="I699" i="1"/>
  <c r="R2076" i="1"/>
  <c r="AB1574" i="1"/>
  <c r="Z1576" i="1"/>
  <c r="AB1576" i="1" s="1"/>
  <c r="J2070" i="1"/>
  <c r="J2074" i="1" s="1"/>
  <c r="J2076" i="1" s="1"/>
  <c r="AB1724" i="1"/>
  <c r="Z1726" i="1"/>
  <c r="AB1726" i="1" s="1"/>
  <c r="AB1804" i="1"/>
  <c r="Z1806" i="1"/>
  <c r="AB1806" i="1" s="1"/>
  <c r="F2657" i="1"/>
  <c r="F2661" i="1" s="1"/>
  <c r="F2651" i="1"/>
  <c r="F2653" i="1" s="1"/>
  <c r="D2651" i="1"/>
  <c r="D2657" i="1"/>
  <c r="AA2647" i="1"/>
  <c r="P2662" i="1"/>
  <c r="P2663" i="1" s="1"/>
  <c r="P2653" i="1"/>
  <c r="U2653" i="1"/>
  <c r="AA111" i="1"/>
  <c r="AA179" i="1"/>
  <c r="AA181" i="1" s="1"/>
  <c r="AA340" i="1"/>
  <c r="AA342" i="1" s="1"/>
  <c r="AB199" i="1"/>
  <c r="Z201" i="1"/>
  <c r="AB201" i="1" s="1"/>
  <c r="AB522" i="1"/>
  <c r="Z524" i="1"/>
  <c r="AB524" i="1" s="1"/>
  <c r="AA946" i="1"/>
  <c r="Z1206" i="1"/>
  <c r="AB1206" i="1" s="1"/>
  <c r="Z1345" i="1"/>
  <c r="M1346" i="1"/>
  <c r="M699" i="1"/>
  <c r="AA1596" i="1"/>
  <c r="F2076" i="1"/>
  <c r="AB1794" i="1"/>
  <c r="Z1796" i="1"/>
  <c r="AB1796" i="1" s="1"/>
  <c r="AB2149" i="1"/>
  <c r="Z2151" i="1"/>
  <c r="AB2151" i="1" s="1"/>
  <c r="AB2159" i="1"/>
  <c r="Z2161" i="1"/>
  <c r="AB2161" i="1" s="1"/>
  <c r="K2651" i="1"/>
  <c r="K2653" i="1" s="1"/>
  <c r="H2651" i="1"/>
  <c r="H2653" i="1" s="1"/>
  <c r="H2657" i="1"/>
  <c r="H2661" i="1" s="1"/>
  <c r="J2662" i="1"/>
  <c r="J2653" i="1"/>
  <c r="AA19" i="1"/>
  <c r="Z262" i="1"/>
  <c r="AB262" i="1" s="1"/>
  <c r="W452" i="1"/>
  <c r="W454" i="1" s="1"/>
  <c r="W2060" i="1"/>
  <c r="AB751" i="1"/>
  <c r="Z753" i="1"/>
  <c r="AB753" i="1" s="1"/>
  <c r="Z462" i="1"/>
  <c r="AB462" i="1" s="1"/>
  <c r="AB458" i="1"/>
  <c r="AA458" i="1"/>
  <c r="AA462" i="1" s="1"/>
  <c r="AB871" i="1"/>
  <c r="Z873" i="1"/>
  <c r="AB873" i="1" s="1"/>
  <c r="J2657" i="1"/>
  <c r="J2661" i="1" s="1"/>
  <c r="J2651" i="1"/>
  <c r="Z2650" i="1"/>
  <c r="AA2650" i="1" s="1"/>
  <c r="O2651" i="1"/>
  <c r="O2653" i="1" s="1"/>
  <c r="Z242" i="1"/>
  <c r="AB242" i="1" s="1"/>
  <c r="AB240" i="1"/>
  <c r="Z205" i="1"/>
  <c r="Z352" i="1"/>
  <c r="AB352" i="1" s="1"/>
  <c r="Z392" i="1"/>
  <c r="AB392" i="1" s="1"/>
  <c r="AB380" i="1"/>
  <c r="Z382" i="1"/>
  <c r="AB382" i="1" s="1"/>
  <c r="Z474" i="1"/>
  <c r="AB474" i="1" s="1"/>
  <c r="AB781" i="1"/>
  <c r="Z783" i="1"/>
  <c r="AB783" i="1" s="1"/>
  <c r="AB731" i="1"/>
  <c r="Z733" i="1"/>
  <c r="AB733" i="1" s="1"/>
  <c r="C454" i="1"/>
  <c r="C2065" i="1"/>
  <c r="Z883" i="1"/>
  <c r="AB883" i="1" s="1"/>
  <c r="AA1016" i="1"/>
  <c r="AB1424" i="1"/>
  <c r="Z1426" i="1"/>
  <c r="AB1426" i="1" s="1"/>
  <c r="AA1246" i="1"/>
  <c r="U1346" i="1"/>
  <c r="U699" i="1"/>
  <c r="AB1654" i="1"/>
  <c r="Z1656" i="1"/>
  <c r="AB1656" i="1" s="1"/>
  <c r="V2070" i="1"/>
  <c r="V2074" i="1" s="1"/>
  <c r="V2076" i="1" s="1"/>
  <c r="AA2123" i="1"/>
  <c r="AA2126" i="1" s="1"/>
  <c r="AA2128" i="1" s="1"/>
  <c r="Z2118" i="1"/>
  <c r="AB2118" i="1" s="1"/>
  <c r="AB2116" i="1"/>
  <c r="AB2251" i="1"/>
  <c r="Z2253" i="1"/>
  <c r="AB2253" i="1" s="1"/>
  <c r="AB2271" i="1"/>
  <c r="Z2273" i="1"/>
  <c r="AB2273" i="1" s="1"/>
  <c r="AB2637" i="1"/>
  <c r="Z2641" i="1"/>
  <c r="AB2641" i="1" s="1"/>
  <c r="AB99" i="1"/>
  <c r="Z101" i="1"/>
  <c r="AB101" i="1" s="1"/>
  <c r="AA222" i="1"/>
  <c r="AA272" i="1"/>
  <c r="AB400" i="1"/>
  <c r="Z402" i="1"/>
  <c r="AB402" i="1" s="1"/>
  <c r="AA449" i="1"/>
  <c r="D2061" i="1"/>
  <c r="D452" i="1"/>
  <c r="D454" i="1" s="1"/>
  <c r="Z594" i="1"/>
  <c r="AB594" i="1" s="1"/>
  <c r="AA926" i="1"/>
  <c r="AA1006" i="1"/>
  <c r="AA1306" i="1"/>
  <c r="Z896" i="1"/>
  <c r="AB896" i="1" s="1"/>
  <c r="Z986" i="1"/>
  <c r="AB986" i="1" s="1"/>
  <c r="AB1134" i="1"/>
  <c r="Z1136" i="1"/>
  <c r="AB1136" i="1" s="1"/>
  <c r="AA1446" i="1"/>
  <c r="AA1436" i="1"/>
  <c r="M2073" i="1"/>
  <c r="Z2073" i="1" s="1"/>
  <c r="AB2073" i="1" s="1"/>
  <c r="AB1834" i="1"/>
  <c r="Z1836" i="1"/>
  <c r="AB1836" i="1" s="1"/>
  <c r="G2651" i="1"/>
  <c r="G2653" i="1" s="1"/>
  <c r="C2653" i="1"/>
  <c r="Z2513" i="1"/>
  <c r="AB2513" i="1" s="1"/>
  <c r="AB2511" i="1"/>
  <c r="V2662" i="1"/>
  <c r="V2653" i="1"/>
  <c r="Z111" i="1"/>
  <c r="AB111" i="1" s="1"/>
  <c r="Z21" i="1"/>
  <c r="AB21" i="1" s="1"/>
  <c r="AB20" i="1"/>
  <c r="AA20" i="1"/>
  <c r="AA21" i="1" s="1"/>
  <c r="Z91" i="1"/>
  <c r="AB91" i="1" s="1"/>
  <c r="AB430" i="1"/>
  <c r="Z432" i="1"/>
  <c r="AB432" i="1" s="1"/>
  <c r="AB420" i="1"/>
  <c r="Z422" i="1"/>
  <c r="AB422" i="1" s="1"/>
  <c r="S452" i="1"/>
  <c r="S454" i="1" s="1"/>
  <c r="S2060" i="1"/>
  <c r="K454" i="1"/>
  <c r="K2065" i="1"/>
  <c r="AB1284" i="1"/>
  <c r="Z1286" i="1"/>
  <c r="AB1286" i="1" s="1"/>
  <c r="AB1534" i="1"/>
  <c r="Z1536" i="1"/>
  <c r="AB1536" i="1" s="1"/>
  <c r="AA1206" i="1"/>
  <c r="Z1376" i="1"/>
  <c r="AB1376" i="1" s="1"/>
  <c r="AA1375" i="1"/>
  <c r="AA1376" i="1" s="1"/>
  <c r="Z1386" i="1"/>
  <c r="AB1386" i="1" s="1"/>
  <c r="W1686" i="1"/>
  <c r="W1675" i="1"/>
  <c r="N2070" i="1"/>
  <c r="N2074" i="1" s="1"/>
  <c r="N2076" i="1" s="1"/>
  <c r="AB1824" i="1"/>
  <c r="Z1826" i="1"/>
  <c r="AB1826" i="1" s="1"/>
  <c r="Z2056" i="1"/>
  <c r="AB2056" i="1" s="1"/>
  <c r="AB2054" i="1"/>
  <c r="D2662" i="1"/>
  <c r="AA2652" i="1"/>
  <c r="D2653" i="1"/>
  <c r="Y2657" i="1"/>
  <c r="Y2661" i="1" s="1"/>
  <c r="Y2651" i="1"/>
  <c r="Y2653" i="1" s="1"/>
  <c r="W2065" i="1" l="1"/>
  <c r="W1676" i="1"/>
  <c r="S2064" i="1"/>
  <c r="S2070" i="1"/>
  <c r="Z209" i="1"/>
  <c r="AB209" i="1" s="1"/>
  <c r="AB205" i="1"/>
  <c r="AA205" i="1"/>
  <c r="AA209" i="1" s="1"/>
  <c r="W2064" i="1"/>
  <c r="W2070" i="1"/>
  <c r="P2725" i="1"/>
  <c r="P2734" i="1"/>
  <c r="P2730" i="1"/>
  <c r="P2665" i="1"/>
  <c r="B2730" i="1"/>
  <c r="B2725" i="1"/>
  <c r="B2665" i="1"/>
  <c r="L2725" i="1"/>
  <c r="L2734" i="1"/>
  <c r="L2730" i="1"/>
  <c r="L2665" i="1"/>
  <c r="Z1686" i="1"/>
  <c r="AB1686" i="1" s="1"/>
  <c r="AB1685" i="1"/>
  <c r="AA1685" i="1"/>
  <c r="AA1686" i="1" s="1"/>
  <c r="H2663" i="1"/>
  <c r="F2663" i="1"/>
  <c r="O2064" i="1"/>
  <c r="O2070" i="1"/>
  <c r="Z2651" i="1"/>
  <c r="AB2651" i="1" s="1"/>
  <c r="AB2647" i="1"/>
  <c r="AB2261" i="1"/>
  <c r="Z2263" i="1"/>
  <c r="AB2263" i="1" s="1"/>
  <c r="Z2653" i="1"/>
  <c r="AB2653" i="1" s="1"/>
  <c r="Z452" i="1"/>
  <c r="AB452" i="1" s="1"/>
  <c r="AB448" i="1"/>
  <c r="AA448" i="1"/>
  <c r="AA452" i="1" s="1"/>
  <c r="AB450" i="1"/>
  <c r="AA450" i="1"/>
  <c r="AB210" i="1"/>
  <c r="Z211" i="1"/>
  <c r="AB211" i="1" s="1"/>
  <c r="AA210" i="1"/>
  <c r="AA211" i="1" s="1"/>
  <c r="U1676" i="1"/>
  <c r="X2663" i="1"/>
  <c r="AA2061" i="1"/>
  <c r="D2071" i="1"/>
  <c r="D2064" i="1"/>
  <c r="D2066" i="1" s="1"/>
  <c r="C2075" i="1"/>
  <c r="J2663" i="1"/>
  <c r="M700" i="1"/>
  <c r="Z699" i="1"/>
  <c r="M689" i="1"/>
  <c r="AA2651" i="1"/>
  <c r="AA2653" i="1" s="1"/>
  <c r="AA2073" i="1"/>
  <c r="S2065" i="1"/>
  <c r="S1676" i="1"/>
  <c r="Z1675" i="1"/>
  <c r="T2725" i="1"/>
  <c r="T2734" i="1"/>
  <c r="T2730" i="1"/>
  <c r="T2665" i="1"/>
  <c r="E700" i="1"/>
  <c r="E689" i="1"/>
  <c r="O2075" i="1"/>
  <c r="O2066" i="1"/>
  <c r="G2064" i="1"/>
  <c r="G2070" i="1"/>
  <c r="N2657" i="1"/>
  <c r="N2661" i="1" s="1"/>
  <c r="G2075" i="1"/>
  <c r="G2066" i="1"/>
  <c r="V2657" i="1"/>
  <c r="V2661" i="1" s="1"/>
  <c r="V2663" i="1" s="1"/>
  <c r="K2075" i="1"/>
  <c r="U700" i="1"/>
  <c r="U689" i="1"/>
  <c r="U690" i="1" s="1"/>
  <c r="M2660" i="1"/>
  <c r="Z2660" i="1" s="1"/>
  <c r="AB2660" i="1" s="1"/>
  <c r="AA464" i="1"/>
  <c r="AB2126" i="1"/>
  <c r="Z2128" i="1"/>
  <c r="AB2128" i="1" s="1"/>
  <c r="N2663" i="1"/>
  <c r="AA2643" i="1"/>
  <c r="AB2061" i="1"/>
  <c r="C2064" i="1"/>
  <c r="C2066" i="1" s="1"/>
  <c r="C2070" i="1"/>
  <c r="Z454" i="1"/>
  <c r="AB454" i="1" s="1"/>
  <c r="AA453" i="1"/>
  <c r="AA454" i="1" s="1"/>
  <c r="R2657" i="1"/>
  <c r="R2661" i="1" s="1"/>
  <c r="Y1676" i="1"/>
  <c r="Z2643" i="1"/>
  <c r="AB2643" i="1" s="1"/>
  <c r="Z1346" i="1"/>
  <c r="AB1346" i="1" s="1"/>
  <c r="AA1345" i="1"/>
  <c r="AA1346" i="1" s="1"/>
  <c r="I700" i="1"/>
  <c r="I689" i="1"/>
  <c r="Z464" i="1"/>
  <c r="AB464" i="1" s="1"/>
  <c r="AB436" i="1"/>
  <c r="Z440" i="1"/>
  <c r="AB440" i="1" s="1"/>
  <c r="AA436" i="1"/>
  <c r="AA440" i="1" s="1"/>
  <c r="AA442" i="1" s="1"/>
  <c r="AA2261" i="1"/>
  <c r="AA2263" i="1" s="1"/>
  <c r="Q700" i="1"/>
  <c r="Q689" i="1"/>
  <c r="M2070" i="1"/>
  <c r="Z2060" i="1"/>
  <c r="M2064" i="1"/>
  <c r="M2072" i="1"/>
  <c r="Z2062" i="1"/>
  <c r="Y700" i="1"/>
  <c r="Y689" i="1"/>
  <c r="Y690" i="1" s="1"/>
  <c r="R2663" i="1"/>
  <c r="K2064" i="1"/>
  <c r="K2066" i="1" s="1"/>
  <c r="K2070" i="1"/>
  <c r="AB441" i="1"/>
  <c r="Z442" i="1"/>
  <c r="AB442" i="1" s="1"/>
  <c r="V2725" i="1" l="1"/>
  <c r="V2665" i="1"/>
  <c r="V2734" i="1"/>
  <c r="V2730" i="1"/>
  <c r="Z2064" i="1"/>
  <c r="AB2064" i="1" s="1"/>
  <c r="AB2060" i="1"/>
  <c r="AA2060" i="1"/>
  <c r="C2074" i="1"/>
  <c r="C2657" i="1"/>
  <c r="C2661" i="1" s="1"/>
  <c r="N2725" i="1"/>
  <c r="N2665" i="1"/>
  <c r="N2734" i="1"/>
  <c r="N2730" i="1"/>
  <c r="Z1676" i="1"/>
  <c r="AB1676" i="1" s="1"/>
  <c r="AB1675" i="1"/>
  <c r="AA1675" i="1"/>
  <c r="AA1676" i="1" s="1"/>
  <c r="J2725" i="1"/>
  <c r="J2665" i="1"/>
  <c r="J2734" i="1"/>
  <c r="J2730" i="1"/>
  <c r="AA2071" i="1"/>
  <c r="D2074" i="1"/>
  <c r="D2076" i="1" s="1"/>
  <c r="D2079" i="1" s="1"/>
  <c r="D2658" i="1"/>
  <c r="AB2071" i="1"/>
  <c r="O2074" i="1"/>
  <c r="O2657" i="1"/>
  <c r="O2661" i="1" s="1"/>
  <c r="S2074" i="1"/>
  <c r="S2657" i="1"/>
  <c r="S2661" i="1" s="1"/>
  <c r="AB2062" i="1"/>
  <c r="AA2062" i="1"/>
  <c r="Z2070" i="1"/>
  <c r="M2074" i="1"/>
  <c r="M2657" i="1"/>
  <c r="I690" i="1"/>
  <c r="I2065" i="1"/>
  <c r="AA2660" i="1"/>
  <c r="O2076" i="1"/>
  <c r="O2662" i="1"/>
  <c r="O2663" i="1" s="1"/>
  <c r="M690" i="1"/>
  <c r="Z689" i="1"/>
  <c r="M2065" i="1"/>
  <c r="U2065" i="1"/>
  <c r="R2725" i="1"/>
  <c r="R2665" i="1"/>
  <c r="R2734" i="1"/>
  <c r="R2730" i="1"/>
  <c r="Z2072" i="1"/>
  <c r="M2659" i="1"/>
  <c r="Z2659" i="1" s="1"/>
  <c r="Q690" i="1"/>
  <c r="Q2065" i="1"/>
  <c r="K2662" i="1"/>
  <c r="G2074" i="1"/>
  <c r="G2657" i="1"/>
  <c r="G2661" i="1" s="1"/>
  <c r="E690" i="1"/>
  <c r="E2065" i="1"/>
  <c r="S2075" i="1"/>
  <c r="S2066" i="1"/>
  <c r="AB699" i="1"/>
  <c r="Z700" i="1"/>
  <c r="AB700" i="1" s="1"/>
  <c r="AA699" i="1"/>
  <c r="AA700" i="1" s="1"/>
  <c r="C2076" i="1"/>
  <c r="C2079" i="1" s="1"/>
  <c r="C2662" i="1"/>
  <c r="C2663" i="1" s="1"/>
  <c r="F2725" i="1"/>
  <c r="F2665" i="1"/>
  <c r="F2734" i="1"/>
  <c r="F2730" i="1"/>
  <c r="W2074" i="1"/>
  <c r="W2657" i="1"/>
  <c r="W2661" i="1" s="1"/>
  <c r="K2074" i="1"/>
  <c r="K2076" i="1" s="1"/>
  <c r="K2657" i="1"/>
  <c r="K2661" i="1" s="1"/>
  <c r="Y2065" i="1"/>
  <c r="G2076" i="1"/>
  <c r="G2662" i="1"/>
  <c r="G2663" i="1" s="1"/>
  <c r="X2725" i="1"/>
  <c r="X2734" i="1"/>
  <c r="X2730" i="1"/>
  <c r="X2665" i="1"/>
  <c r="H2725" i="1"/>
  <c r="H2734" i="1"/>
  <c r="H2730" i="1"/>
  <c r="H2665" i="1"/>
  <c r="W2075" i="1"/>
  <c r="W2066" i="1"/>
  <c r="Y2066" i="1" l="1"/>
  <c r="Y2075" i="1"/>
  <c r="E2066" i="1"/>
  <c r="E2075" i="1"/>
  <c r="K2663" i="1"/>
  <c r="AB2659" i="1"/>
  <c r="AA2659" i="1"/>
  <c r="AB689" i="1"/>
  <c r="Z690" i="1"/>
  <c r="AB690" i="1" s="1"/>
  <c r="AA689" i="1"/>
  <c r="AA690" i="1" s="1"/>
  <c r="W2076" i="1"/>
  <c r="W2662" i="1"/>
  <c r="W2663" i="1" s="1"/>
  <c r="C2730" i="1"/>
  <c r="C2725" i="1"/>
  <c r="C2665" i="1"/>
  <c r="AB2072" i="1"/>
  <c r="AA2072" i="1"/>
  <c r="I2066" i="1"/>
  <c r="I2075" i="1"/>
  <c r="Z2074" i="1"/>
  <c r="AB2074" i="1" s="1"/>
  <c r="AB2070" i="1"/>
  <c r="AA2070" i="1"/>
  <c r="AA2074" i="1" s="1"/>
  <c r="AA2658" i="1"/>
  <c r="D2661" i="1"/>
  <c r="D2663" i="1" s="1"/>
  <c r="AB2658" i="1"/>
  <c r="AA2064" i="1"/>
  <c r="G2734" i="1"/>
  <c r="G2730" i="1"/>
  <c r="G2725" i="1"/>
  <c r="G2665" i="1"/>
  <c r="Q2066" i="1"/>
  <c r="Q2075" i="1"/>
  <c r="U2066" i="1"/>
  <c r="U2075" i="1"/>
  <c r="O2734" i="1"/>
  <c r="O2730" i="1"/>
  <c r="O2725" i="1"/>
  <c r="O2665" i="1"/>
  <c r="S2076" i="1"/>
  <c r="S2662" i="1"/>
  <c r="S2663" i="1" s="1"/>
  <c r="M2066" i="1"/>
  <c r="M2075" i="1"/>
  <c r="Z2065" i="1"/>
  <c r="M2661" i="1"/>
  <c r="Z2657" i="1"/>
  <c r="S2734" i="1" l="1"/>
  <c r="S2730" i="1"/>
  <c r="S2725" i="1"/>
  <c r="S2665" i="1"/>
  <c r="Q2076" i="1"/>
  <c r="Q2662" i="1"/>
  <c r="Q2663" i="1" s="1"/>
  <c r="D2725" i="1"/>
  <c r="D2734" i="1"/>
  <c r="D2665" i="1"/>
  <c r="W2734" i="1"/>
  <c r="W2730" i="1"/>
  <c r="W2725" i="1"/>
  <c r="W2665" i="1"/>
  <c r="E2076" i="1"/>
  <c r="E2662" i="1"/>
  <c r="E2663" i="1" s="1"/>
  <c r="AB2065" i="1"/>
  <c r="Z2066" i="1"/>
  <c r="AB2066" i="1" s="1"/>
  <c r="AA2065" i="1"/>
  <c r="AA2066" i="1" s="1"/>
  <c r="I2076" i="1"/>
  <c r="I2662" i="1"/>
  <c r="I2663" i="1" s="1"/>
  <c r="Z2075" i="1"/>
  <c r="M2076" i="1"/>
  <c r="M2662" i="1"/>
  <c r="Y2076" i="1"/>
  <c r="Y2662" i="1"/>
  <c r="Y2663" i="1" s="1"/>
  <c r="U2076" i="1"/>
  <c r="U2662" i="1"/>
  <c r="U2663" i="1" s="1"/>
  <c r="Z2661" i="1"/>
  <c r="AB2661" i="1" s="1"/>
  <c r="AB2657" i="1"/>
  <c r="AA2657" i="1"/>
  <c r="AA2661" i="1" s="1"/>
  <c r="K2734" i="1"/>
  <c r="K2730" i="1"/>
  <c r="K2725" i="1"/>
  <c r="K2665" i="1"/>
  <c r="Y2725" i="1" l="1"/>
  <c r="Y2665" i="1"/>
  <c r="Y2734" i="1"/>
  <c r="Y2730" i="1"/>
  <c r="I2725" i="1"/>
  <c r="I2665" i="1"/>
  <c r="I2734" i="1"/>
  <c r="I2730" i="1"/>
  <c r="U2725" i="1"/>
  <c r="U2665" i="1"/>
  <c r="U2734" i="1"/>
  <c r="U2730" i="1"/>
  <c r="Z2662" i="1"/>
  <c r="M2663" i="1"/>
  <c r="E2725" i="1"/>
  <c r="E2665" i="1"/>
  <c r="E2734" i="1"/>
  <c r="E2730" i="1"/>
  <c r="Q2725" i="1"/>
  <c r="Q2665" i="1"/>
  <c r="Q2734" i="1"/>
  <c r="Q2730" i="1"/>
  <c r="Z2076" i="1"/>
  <c r="AB2075" i="1"/>
  <c r="AA2075" i="1"/>
  <c r="AA2076" i="1" s="1"/>
  <c r="AB2076" i="1" l="1"/>
  <c r="Z2078" i="1"/>
  <c r="M2725" i="1"/>
  <c r="M2665" i="1"/>
  <c r="M2734" i="1"/>
  <c r="M2730" i="1"/>
  <c r="Z2663" i="1"/>
  <c r="AB2662" i="1"/>
  <c r="AA2662" i="1"/>
  <c r="AA2663" i="1" s="1"/>
  <c r="Z2725" i="1" l="1"/>
  <c r="Z2665" i="1"/>
  <c r="Z2734" i="1"/>
  <c r="Z2730" i="1"/>
  <c r="AB2663" i="1"/>
  <c r="AB2725" i="1" s="1"/>
  <c r="AA2734" i="1"/>
  <c r="AA2730" i="1"/>
  <c r="AA2725" i="1"/>
  <c r="AA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<sst xmlns="http://schemas.openxmlformats.org/spreadsheetml/2006/main" count="2215" uniqueCount="185">
  <si>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</si>
  <si>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</si>
  <si>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</si>
  <si>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</si>
  <si>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</si>
  <si>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November 30,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</si>
  <si>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</si>
  <si>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</si>
  <si>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</si>
  <si>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</si>
  <si>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</si>
  <si>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</si>
  <si>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</si>
  <si>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</si>
  <si>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</si>
  <si>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</si>
  <si>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</si>
  <si>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</si>
  <si>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</si>
  <si>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</si>
  <si>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</si>
  <si>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</si>
  <si>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</si>
  <si>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</si>
  <si>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</si>
  <si>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</si>
  <si>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</si>
  <si>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</si>
  <si>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</si>
  <si>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</si>
  <si>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</si>
  <si>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</si>
  <si>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</si>
  <si>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</si>
  <si>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</si>
  <si>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</si>
  <si>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</si>
  <si>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</si>
  <si>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</si>
  <si>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</si>
  <si>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</si>
  <si>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</si>
  <si>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</si>
  <si>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</si>
  <si>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</si>
  <si>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</si>
  <si>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</si>
  <si>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</si>
  <si>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</si>
  <si>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</si>
  <si>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</si>
  <si>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</si>
  <si>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</si>
  <si>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</si>
  <si>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</si>
  <si>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</si>
  <si>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</si>
  <si>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</si>
  <si>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</si>
  <si>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</si>
  <si>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</si>
  <si>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</si>
  <si>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</si>
  <si>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</si>
  <si>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</si>
  <si>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</si>
  <si>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</si>
  <si>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</si>
  <si>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</si>
  <si>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</si>
  <si>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</si>
  <si>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</si>
  <si>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</si>
  <si>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</si>
  <si>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</si>
  <si>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</si>
  <si>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</si>
  <si>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</si>
  <si>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</si>
  <si>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</si>
  <si>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</si>
  <si>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</si>
  <si>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</si>
  <si>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</si>
  <si>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</si>
  <si>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</si>
  <si>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</si>
  <si>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</si>
  <si>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</si>
  <si>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</si>
  <si>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</si>
  <si>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</si>
  <si>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</si>
  <si>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</si>
  <si>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</si>
  <si>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</si>
  <si>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</si>
  <si>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</si>
  <si>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</si>
  <si>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</si>
  <si>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</si>
  <si>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</si>
  <si>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</si>
  <si>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</si>
  <si>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</si>
  <si>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</si>
  <si>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</si>
  <si>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</si>
  <si>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</si>
  <si>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</si>
  <si>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</si>
  <si>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</si>
  <si>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</si>
  <si>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</si>
  <si>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</si>
  <si>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</si>
  <si>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</si>
  <si>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</si>
  <si>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</si>
  <si>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</si>
  <si>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</si>
  <si>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</si>
  <si>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</si>
  <si>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</si>
  <si>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</si>
  <si>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</si>
  <si>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</si>
  <si>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</si>
  <si>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</si>
  <si>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</si>
  <si>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</si>
  <si>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</si>
  <si>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</si>
  <si>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</si>
  <si>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BMB-B-19-0021368 dtd. 11/25/2019 - To cover the funding requirements for the </t>
  </si>
  <si>
    <t xml:space="preserve">       FY 2019 QRF chargeable against NDRRMF, R.A. No. 11260 (FY 2019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</si>
  <si>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</si>
  <si>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</si>
  <si>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</si>
  <si>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</si>
  <si>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</si>
  <si>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</si>
  <si>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BMB-B-19-0010628 dtd. 08/23/2019 - To cover the additional funding requirements of PSIF chargeable against the </t>
  </si>
  <si>
    <t xml:space="preserve">      Unprogrammed Appropriations, R.A.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</si>
  <si>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</si>
  <si>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</si>
  <si>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</si>
  <si>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</si>
  <si>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</si>
  <si>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</si>
  <si>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</si>
  <si>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   a.  Administration of Personnel Benefits</t>
  </si>
  <si>
    <t xml:space="preserve">      b.  Purchase of Mobile Community Kitchens</t>
  </si>
  <si>
    <t xml:space="preserve">      b.  KALAHI-CIDSS-KKB</t>
  </si>
  <si>
    <t xml:space="preserve">      c.  PAMANA - KC</t>
  </si>
  <si>
    <t xml:space="preserve">      b.  PAMANA - LGU LED</t>
  </si>
  <si>
    <t xml:space="preserve">      c.   Centers</t>
  </si>
  <si>
    <t xml:space="preserve">      d.  Protective - Central Office</t>
  </si>
  <si>
    <t xml:space="preserve">      e.  Protective - NCR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</si>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</sst>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14" fillId="0" borderId="0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43" fontId="7" fillId="0" borderId="21" xfId="1" applyFont="1" applyBorder="1"/>
    <xf numFmtId="43" fontId="7" fillId="0" borderId="21" xfId="1" applyNumberFormat="1" applyFont="1" applyBorder="1"/>
    <xf numFmtId="10" fontId="7" fillId="0" borderId="21" xfId="1" applyNumberFormat="1" applyFont="1" applyBorder="1"/>
    <xf numFmtId="43" fontId="7" fillId="0" borderId="2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8" fillId="0" borderId="0" xfId="1" applyFont="1"/>
    <xf numFmtId="0" fontId="19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20" fillId="0" borderId="0" xfId="0" applyFont="1"/>
    <xf numFmtId="0" fontId="2" fillId="0" borderId="23" xfId="0" applyFont="1" applyFill="1" applyBorder="1" applyAlignment="1">
      <alignment horizontal="left"/>
    </xf>
    <xf numFmtId="43" fontId="2" fillId="0" borderId="23" xfId="1" applyFont="1" applyBorder="1"/>
    <xf numFmtId="10" fontId="2" fillId="0" borderId="0" xfId="1" applyNumberFormat="1" applyFont="1"/>
    <xf numFmtId="0" fontId="2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19" fillId="0" borderId="0" xfId="0" applyFont="1" applyFill="1" applyBorder="1" applyAlignment="1">
      <alignment horizontal="left"/>
    </xf>
    <xf numFmtId="43" fontId="10" fillId="0" borderId="0" xfId="0" applyNumberFormat="1" applyFont="1"/>
    <xf numFmtId="43" fontId="20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9" fillId="0" borderId="0" xfId="1" applyFont="1"/>
    <xf numFmtId="43" fontId="12" fillId="0" borderId="0" xfId="1" applyFont="1" applyBorder="1"/>
    <xf numFmtId="43" fontId="8" fillId="0" borderId="0" xfId="1" applyFont="1"/>
    <xf numFmtId="0" fontId="3" fillId="0" borderId="23" xfId="0" applyFont="1" applyFill="1" applyBorder="1" applyAlignment="1">
      <alignment horizontal="left"/>
    </xf>
    <xf numFmtId="43" fontId="3" fillId="0" borderId="23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20" fillId="0" borderId="0" xfId="0" applyNumberFormat="1" applyFont="1"/>
    <xf numFmtId="43" fontId="0" fillId="0" borderId="0" xfId="1" applyFont="1"/>
    <xf numFmtId="43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9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OB%20-%20WEBSITE\CY%202019\NOVEMBER%202019\FUND%20101%20-%20CURR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Sheet4"/>
      <sheetName val="consoCURRENT"/>
      <sheetName val="CURRENT-2018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sumFO-PROJ"/>
      <sheetName val="2018 allotment"/>
      <sheetName val="2019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181732000</v>
          </cell>
          <cell r="F499">
            <v>0</v>
          </cell>
          <cell r="G499">
            <v>181732000</v>
          </cell>
          <cell r="H499">
            <v>48159774.299999997</v>
          </cell>
          <cell r="I499">
            <v>50721072.980000012</v>
          </cell>
          <cell r="J499">
            <v>46830917.930000007</v>
          </cell>
          <cell r="K499">
            <v>31912354.82</v>
          </cell>
          <cell r="L499">
            <v>758096.69</v>
          </cell>
          <cell r="M499">
            <v>944973.76</v>
          </cell>
          <cell r="N499">
            <v>995907.38000000012</v>
          </cell>
          <cell r="O499">
            <v>820709.76000000013</v>
          </cell>
          <cell r="P499">
            <v>3519687.5900000003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20248097.510000002</v>
          </cell>
          <cell r="U499">
            <v>12229701.98</v>
          </cell>
          <cell r="V499">
            <v>17298299.73</v>
          </cell>
          <cell r="W499">
            <v>14411215.16</v>
          </cell>
          <cell r="X499">
            <v>30041014.330000002</v>
          </cell>
          <cell r="Y499">
            <v>1382781.0600000003</v>
          </cell>
          <cell r="Z499">
            <v>15138796.700000001</v>
          </cell>
          <cell r="AA499">
            <v>15952848.359999996</v>
          </cell>
          <cell r="AB499">
            <v>0</v>
          </cell>
        </row>
        <row r="612">
          <cell r="E612">
            <v>272755000</v>
          </cell>
          <cell r="F612">
            <v>6.0535967350006104E-9</v>
          </cell>
          <cell r="G612">
            <v>272755000</v>
          </cell>
          <cell r="H612">
            <v>88986080.799999997</v>
          </cell>
          <cell r="I612">
            <v>104994753.51999997</v>
          </cell>
          <cell r="J612">
            <v>27712157.530000001</v>
          </cell>
          <cell r="K612">
            <v>14813372.690000011</v>
          </cell>
          <cell r="L612">
            <v>1792289.25</v>
          </cell>
          <cell r="M612">
            <v>612083.15</v>
          </cell>
          <cell r="N612">
            <v>707501.69</v>
          </cell>
          <cell r="O612">
            <v>284883.09999999998</v>
          </cell>
          <cell r="P612">
            <v>3396757.19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25503652.219999988</v>
          </cell>
          <cell r="U612">
            <v>66240942.61999999</v>
          </cell>
          <cell r="V612">
            <v>12638075.530000001</v>
          </cell>
          <cell r="W612">
            <v>17749697.740000002</v>
          </cell>
          <cell r="X612">
            <v>6474737.7299999995</v>
          </cell>
          <cell r="Y612">
            <v>2780220.37</v>
          </cell>
          <cell r="Z612">
            <v>7815231.1300000073</v>
          </cell>
          <cell r="AA612">
            <v>6713258.4600000028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15309000</v>
          </cell>
          <cell r="F651">
            <v>0</v>
          </cell>
          <cell r="G651">
            <v>15309000</v>
          </cell>
          <cell r="H651">
            <v>3549874.3999999994</v>
          </cell>
          <cell r="I651">
            <v>4682783.4800000004</v>
          </cell>
          <cell r="J651">
            <v>3214767.41</v>
          </cell>
          <cell r="K651">
            <v>3014951.77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1209205.73</v>
          </cell>
          <cell r="U651">
            <v>2052149.9</v>
          </cell>
          <cell r="V651">
            <v>1421427.85</v>
          </cell>
          <cell r="W651">
            <v>0</v>
          </cell>
          <cell r="X651">
            <v>1569639.99</v>
          </cell>
          <cell r="Y651">
            <v>1645127.42</v>
          </cell>
          <cell r="Z651">
            <v>3014951.77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</v>
          </cell>
          <cell r="H825">
            <v>13859830.41</v>
          </cell>
          <cell r="I825">
            <v>16497964.73</v>
          </cell>
          <cell r="J825">
            <v>15827720.209999997</v>
          </cell>
          <cell r="K825">
            <v>4125689.56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12332944.710000001</v>
          </cell>
          <cell r="U825">
            <v>1083290.44</v>
          </cell>
          <cell r="V825">
            <v>3081729.5799999996</v>
          </cell>
          <cell r="W825">
            <v>11487672.439999999</v>
          </cell>
          <cell r="X825">
            <v>2108984.8200000003</v>
          </cell>
          <cell r="Y825">
            <v>2231062.9500000002</v>
          </cell>
          <cell r="Z825">
            <v>1928270.94</v>
          </cell>
          <cell r="AA825">
            <v>2197418.62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2644999.9999999995</v>
          </cell>
          <cell r="I1038">
            <v>10277553.059999997</v>
          </cell>
          <cell r="J1038">
            <v>3248771.94</v>
          </cell>
          <cell r="K1038">
            <v>2465387.3199999998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2106496.17</v>
          </cell>
          <cell r="U1038">
            <v>2113458.7600000002</v>
          </cell>
          <cell r="V1038">
            <v>6057598.1299999999</v>
          </cell>
          <cell r="W1038">
            <v>589321.18999999994</v>
          </cell>
          <cell r="X1038">
            <v>935753.45</v>
          </cell>
          <cell r="Y1038">
            <v>1723697.3</v>
          </cell>
          <cell r="Z1038">
            <v>1242895.06</v>
          </cell>
          <cell r="AA1038">
            <v>1222492.26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1.1641532182693481E-10</v>
          </cell>
          <cell r="G1251">
            <v>9321000</v>
          </cell>
          <cell r="H1251">
            <v>2047713.11</v>
          </cell>
          <cell r="I1251">
            <v>3055105.8</v>
          </cell>
          <cell r="J1251">
            <v>1896163.2800000003</v>
          </cell>
          <cell r="K1251">
            <v>1058347.3599999999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357491.82</v>
          </cell>
          <cell r="U1251">
            <v>1598159.76</v>
          </cell>
          <cell r="V1251">
            <v>1099454.22</v>
          </cell>
          <cell r="W1251">
            <v>902556.85000000009</v>
          </cell>
          <cell r="X1251">
            <v>548199.38</v>
          </cell>
          <cell r="Y1251">
            <v>445407.05</v>
          </cell>
          <cell r="Z1251">
            <v>750536.43</v>
          </cell>
          <cell r="AA1251">
            <v>307810.92999999993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1548402.05</v>
          </cell>
          <cell r="I1464">
            <v>2317634.6800000002</v>
          </cell>
          <cell r="J1464">
            <v>1665665.52</v>
          </cell>
          <cell r="K1464">
            <v>299516.75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1154697.6399999999</v>
          </cell>
          <cell r="U1464">
            <v>313299.84999999998</v>
          </cell>
          <cell r="V1464">
            <v>849637.19000000006</v>
          </cell>
          <cell r="W1464">
            <v>1069336.23</v>
          </cell>
          <cell r="X1464">
            <v>176990.91999999998</v>
          </cell>
          <cell r="Y1464">
            <v>419338.37</v>
          </cell>
          <cell r="Z1464">
            <v>88082.38</v>
          </cell>
          <cell r="AA1464">
            <v>211434.37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4.6566128730773926E-10</v>
          </cell>
          <cell r="G1677">
            <v>18570000</v>
          </cell>
          <cell r="H1677">
            <v>6507618.5999999987</v>
          </cell>
          <cell r="I1677">
            <v>4657992.9499999993</v>
          </cell>
          <cell r="J1677">
            <v>4990970.9799999986</v>
          </cell>
          <cell r="K1677">
            <v>721236.33000000007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1418248.99</v>
          </cell>
          <cell r="U1677">
            <v>2141064.6999999997</v>
          </cell>
          <cell r="V1677">
            <v>1098679.26</v>
          </cell>
          <cell r="W1677">
            <v>527943.42999999993</v>
          </cell>
          <cell r="X1677">
            <v>1791471.5499999998</v>
          </cell>
          <cell r="Y1677">
            <v>2671556</v>
          </cell>
          <cell r="Z1677">
            <v>448008.70999999996</v>
          </cell>
          <cell r="AA1677">
            <v>273227.62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-1.1641532182693481E-9</v>
          </cell>
          <cell r="G1890">
            <v>22092000</v>
          </cell>
          <cell r="H1890">
            <v>4162043.0900000003</v>
          </cell>
          <cell r="I1890">
            <v>3719117.3000000003</v>
          </cell>
          <cell r="J1890">
            <v>5328006.34</v>
          </cell>
          <cell r="K1890">
            <v>3240451.9099999997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1183627.6200000001</v>
          </cell>
          <cell r="U1890">
            <v>1065221.72</v>
          </cell>
          <cell r="V1890">
            <v>1470267.9600000002</v>
          </cell>
          <cell r="W1890">
            <v>1650798.13</v>
          </cell>
          <cell r="X1890">
            <v>1663842.89</v>
          </cell>
          <cell r="Y1890">
            <v>2013365.32</v>
          </cell>
          <cell r="Z1890">
            <v>1431949.24</v>
          </cell>
          <cell r="AA1890">
            <v>1808502.6700000002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15420000.000000002</v>
          </cell>
          <cell r="H2103">
            <v>4699114.03</v>
          </cell>
          <cell r="I2103">
            <v>4772599.6500000004</v>
          </cell>
          <cell r="J2103">
            <v>3639987.0799999996</v>
          </cell>
          <cell r="K2103">
            <v>990792.65999999992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1270054.6500000001</v>
          </cell>
          <cell r="U2103">
            <v>2823157.4699999997</v>
          </cell>
          <cell r="V2103">
            <v>679387.52999999991</v>
          </cell>
          <cell r="W2103">
            <v>2467364.56</v>
          </cell>
          <cell r="X2103">
            <v>454100.56999999995</v>
          </cell>
          <cell r="Y2103">
            <v>718521.95</v>
          </cell>
          <cell r="Z2103">
            <v>791756.82000000007</v>
          </cell>
          <cell r="AA2103">
            <v>199035.84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2286715.64</v>
          </cell>
          <cell r="I2316">
            <v>3672132.34</v>
          </cell>
          <cell r="J2316">
            <v>1975978.08</v>
          </cell>
          <cell r="K2316">
            <v>1168002.6799999997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1883734.55</v>
          </cell>
          <cell r="U2316">
            <v>1022651.99</v>
          </cell>
          <cell r="V2316">
            <v>765745.8</v>
          </cell>
          <cell r="W2316">
            <v>563710.09</v>
          </cell>
          <cell r="X2316">
            <v>523484.73000000021</v>
          </cell>
          <cell r="Y2316">
            <v>888783.26</v>
          </cell>
          <cell r="Z2316">
            <v>761515.6</v>
          </cell>
          <cell r="AA2316">
            <v>406487.0799999999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1192590.93</v>
          </cell>
          <cell r="I2529">
            <v>1243085.43</v>
          </cell>
          <cell r="J2529">
            <v>797783.0199999999</v>
          </cell>
          <cell r="K2529">
            <v>803738.71000000008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227500.27</v>
          </cell>
          <cell r="U2529">
            <v>414491.17</v>
          </cell>
          <cell r="V2529">
            <v>601093.99</v>
          </cell>
          <cell r="W2529">
            <v>135994.91999999998</v>
          </cell>
          <cell r="X2529">
            <v>446591.84</v>
          </cell>
          <cell r="Y2529">
            <v>215196.26</v>
          </cell>
          <cell r="Z2529">
            <v>201284.15</v>
          </cell>
          <cell r="AA2529">
            <v>602454.56000000017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3.637978807091713E-12</v>
          </cell>
          <cell r="G2742">
            <v>5666000</v>
          </cell>
          <cell r="H2742">
            <v>1077000</v>
          </cell>
          <cell r="I2742">
            <v>2119173.2400000002</v>
          </cell>
          <cell r="J2742">
            <v>1642482.01</v>
          </cell>
          <cell r="K2742">
            <v>558396.56000000006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404635.13</v>
          </cell>
          <cell r="U2742">
            <v>520740.9200000001</v>
          </cell>
          <cell r="V2742">
            <v>1193797.19</v>
          </cell>
          <cell r="W2742">
            <v>713599.79</v>
          </cell>
          <cell r="X2742">
            <v>427115.3800000003</v>
          </cell>
          <cell r="Y2742">
            <v>501766.83999999968</v>
          </cell>
          <cell r="Z2742">
            <v>426338.13999999996</v>
          </cell>
          <cell r="AA2742">
            <v>132058.42000000001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-1.280568540096283E-9</v>
          </cell>
          <cell r="G2955">
            <v>29394000</v>
          </cell>
          <cell r="H2955">
            <v>6752247.1699999999</v>
          </cell>
          <cell r="I2955">
            <v>5017717.13</v>
          </cell>
          <cell r="J2955">
            <v>6249448.1699999999</v>
          </cell>
          <cell r="K2955">
            <v>4026183.1899999995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841929.84000000008</v>
          </cell>
          <cell r="U2955">
            <v>1842965.29</v>
          </cell>
          <cell r="V2955">
            <v>2332822</v>
          </cell>
          <cell r="W2955">
            <v>1919026.6600000001</v>
          </cell>
          <cell r="X2955">
            <v>2358014.94</v>
          </cell>
          <cell r="Y2955">
            <v>1972406.5699999998</v>
          </cell>
          <cell r="Z2955">
            <v>1770060.93</v>
          </cell>
          <cell r="AA2955">
            <v>2256122.2599999998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2955281.2</v>
          </cell>
          <cell r="I3168">
            <v>4259363.78</v>
          </cell>
          <cell r="J3168">
            <v>2467944.8800000004</v>
          </cell>
          <cell r="K3168">
            <v>297513.08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1207887.54</v>
          </cell>
          <cell r="U3168">
            <v>1735449.81</v>
          </cell>
          <cell r="V3168">
            <v>1316026.43</v>
          </cell>
          <cell r="W3168">
            <v>1460634.78</v>
          </cell>
          <cell r="X3168">
            <v>432937.4800000001</v>
          </cell>
          <cell r="Y3168">
            <v>574372.62</v>
          </cell>
          <cell r="Z3168">
            <v>288514.90000000002</v>
          </cell>
          <cell r="AA3168">
            <v>8998.18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858585.35000000009</v>
          </cell>
          <cell r="I3381">
            <v>4710727.57</v>
          </cell>
          <cell r="J3381">
            <v>2681396.2600000002</v>
          </cell>
          <cell r="K3381">
            <v>1931917.59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1021496.1699999999</v>
          </cell>
          <cell r="U3381">
            <v>2708892.88</v>
          </cell>
          <cell r="V3381">
            <v>980338.52</v>
          </cell>
          <cell r="W3381">
            <v>776146.55</v>
          </cell>
          <cell r="X3381">
            <v>583583.29</v>
          </cell>
          <cell r="Y3381">
            <v>1321666.42</v>
          </cell>
          <cell r="Z3381">
            <v>859101.95</v>
          </cell>
          <cell r="AA3381">
            <v>1072815.6400000001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1010000</v>
          </cell>
          <cell r="I3594">
            <v>1327723.3699999999</v>
          </cell>
          <cell r="J3594">
            <v>863459.29999999993</v>
          </cell>
          <cell r="K3594">
            <v>548519.61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430824.41</v>
          </cell>
          <cell r="U3594">
            <v>605360.13</v>
          </cell>
          <cell r="V3594">
            <v>291538.83</v>
          </cell>
          <cell r="W3594">
            <v>500269.38</v>
          </cell>
          <cell r="X3594">
            <v>116834.3</v>
          </cell>
          <cell r="Y3594">
            <v>246355.62</v>
          </cell>
          <cell r="Z3594">
            <v>528055.34</v>
          </cell>
          <cell r="AA3594">
            <v>20464.269999999997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1699743.5</v>
          </cell>
          <cell r="I3807">
            <v>1899914.6099999999</v>
          </cell>
          <cell r="J3807">
            <v>2196396.3000000003</v>
          </cell>
          <cell r="K3807">
            <v>1389185.4199999997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823070.03</v>
          </cell>
          <cell r="U3807">
            <v>436421.75</v>
          </cell>
          <cell r="V3807">
            <v>640422.82999999984</v>
          </cell>
          <cell r="W3807">
            <v>734951.87</v>
          </cell>
          <cell r="X3807">
            <v>325150.91000000015</v>
          </cell>
          <cell r="Y3807">
            <v>1136293.52</v>
          </cell>
          <cell r="Z3807">
            <v>533537.79</v>
          </cell>
          <cell r="AA3807">
            <v>855647.63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4592000</v>
          </cell>
          <cell r="F4020">
            <v>0</v>
          </cell>
          <cell r="G4020">
            <v>4592000</v>
          </cell>
          <cell r="H4020">
            <v>1787083.9000000001</v>
          </cell>
          <cell r="I4020">
            <v>1855324.2899999998</v>
          </cell>
          <cell r="J4020">
            <v>306111.64</v>
          </cell>
          <cell r="K4020">
            <v>319051.59999999998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86990.010000000097</v>
          </cell>
          <cell r="U4020">
            <v>1888306.77</v>
          </cell>
          <cell r="V4020">
            <v>-119972.48999999999</v>
          </cell>
          <cell r="W4020">
            <v>88648</v>
          </cell>
          <cell r="X4020">
            <v>138052.41999999998</v>
          </cell>
          <cell r="Y4020">
            <v>79411.219999999987</v>
          </cell>
          <cell r="Z4020">
            <v>161525.85</v>
          </cell>
          <cell r="AA4020">
            <v>157525.75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22201211</v>
          </cell>
          <cell r="F4120">
            <v>0</v>
          </cell>
          <cell r="G4120">
            <v>22201211</v>
          </cell>
          <cell r="H4120">
            <v>0</v>
          </cell>
          <cell r="I4120">
            <v>836433.22</v>
          </cell>
          <cell r="J4120">
            <v>2981200.33</v>
          </cell>
          <cell r="K4120">
            <v>17365981.07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397015.49</v>
          </cell>
          <cell r="V4120">
            <v>439417.73</v>
          </cell>
          <cell r="W4120">
            <v>186489.81</v>
          </cell>
          <cell r="X4120">
            <v>1731618.89</v>
          </cell>
          <cell r="Y4120">
            <v>1063091.6299999999</v>
          </cell>
          <cell r="Z4120">
            <v>14687961.550000001</v>
          </cell>
          <cell r="AA4120">
            <v>2678019.52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9011000</v>
          </cell>
          <cell r="F4548">
            <v>0</v>
          </cell>
          <cell r="G4548">
            <v>9011000</v>
          </cell>
          <cell r="H4548">
            <v>2291830.0300000003</v>
          </cell>
          <cell r="I4548">
            <v>2305625.3099999996</v>
          </cell>
          <cell r="J4548">
            <v>2197713.39</v>
          </cell>
          <cell r="K4548">
            <v>2067135.74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944099.79</v>
          </cell>
          <cell r="U4548">
            <v>510831.52</v>
          </cell>
          <cell r="V4548">
            <v>850694</v>
          </cell>
          <cell r="W4548">
            <v>676857.56</v>
          </cell>
          <cell r="X4548">
            <v>1410884.52</v>
          </cell>
          <cell r="Y4548">
            <v>109971.31</v>
          </cell>
          <cell r="Z4548">
            <v>619158</v>
          </cell>
          <cell r="AA4548">
            <v>1447977.74</v>
          </cell>
          <cell r="AB4548">
            <v>0</v>
          </cell>
        </row>
        <row r="4661">
          <cell r="E4661">
            <v>741818000</v>
          </cell>
          <cell r="F4661">
            <v>0</v>
          </cell>
          <cell r="G4661">
            <v>741818000.00000012</v>
          </cell>
          <cell r="H4661">
            <v>11836513.519999998</v>
          </cell>
          <cell r="I4661">
            <v>71362664.359999999</v>
          </cell>
          <cell r="J4661">
            <v>83534223.039999992</v>
          </cell>
          <cell r="K4661">
            <v>29038535.559999999</v>
          </cell>
          <cell r="L4661">
            <v>3840416.1399999997</v>
          </cell>
          <cell r="M4661">
            <v>4682435.0200000005</v>
          </cell>
          <cell r="N4661">
            <v>14836385.34</v>
          </cell>
          <cell r="O4661">
            <v>21737627.850000001</v>
          </cell>
          <cell r="P4661">
            <v>45096864.350000001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27559601.039999999</v>
          </cell>
          <cell r="U4661">
            <v>51669496.000000007</v>
          </cell>
          <cell r="V4661">
            <v>-12548867.699999999</v>
          </cell>
          <cell r="W4661">
            <v>52924810.470000006</v>
          </cell>
          <cell r="X4661">
            <v>824432.51</v>
          </cell>
          <cell r="Y4661">
            <v>14948594.719999999</v>
          </cell>
          <cell r="Z4661">
            <v>5703738.3799999999</v>
          </cell>
          <cell r="AA4661">
            <v>1597169.3299999998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739000</v>
          </cell>
          <cell r="F4700">
            <v>0</v>
          </cell>
          <cell r="G4700">
            <v>739000</v>
          </cell>
          <cell r="H4700">
            <v>160710.84</v>
          </cell>
          <cell r="I4700">
            <v>179152.71</v>
          </cell>
          <cell r="J4700">
            <v>0</v>
          </cell>
          <cell r="K4700">
            <v>371494.80000000005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52655.040000000001</v>
          </cell>
          <cell r="U4700">
            <v>126497.67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222896.88</v>
          </cell>
          <cell r="AA4700">
            <v>148597.92000000001</v>
          </cell>
          <cell r="AB4700">
            <v>0</v>
          </cell>
        </row>
        <row r="4761">
          <cell r="E4761">
            <v>11696000</v>
          </cell>
          <cell r="F4761">
            <v>0</v>
          </cell>
          <cell r="G4761">
            <v>11696000</v>
          </cell>
          <cell r="H4761">
            <v>2926680.37</v>
          </cell>
          <cell r="I4761">
            <v>2659499.89</v>
          </cell>
          <cell r="J4761">
            <v>2538512.1</v>
          </cell>
          <cell r="K4761">
            <v>1774214.02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1109632.5900000001</v>
          </cell>
          <cell r="U4761">
            <v>601741</v>
          </cell>
          <cell r="V4761">
            <v>948126.3</v>
          </cell>
          <cell r="W4761">
            <v>812970.7</v>
          </cell>
          <cell r="X4761">
            <v>1685921.7</v>
          </cell>
          <cell r="Y4761">
            <v>39619.699999999997</v>
          </cell>
          <cell r="Z4761">
            <v>74669.7</v>
          </cell>
          <cell r="AA4761">
            <v>1699544.3199999998</v>
          </cell>
          <cell r="AB4761">
            <v>0</v>
          </cell>
        </row>
        <row r="4874">
          <cell r="E4874">
            <v>6796000</v>
          </cell>
          <cell r="F4874">
            <v>0</v>
          </cell>
          <cell r="G4874">
            <v>6796000</v>
          </cell>
          <cell r="H4874">
            <v>1030934.19</v>
          </cell>
          <cell r="I4874">
            <v>3112303.6599999997</v>
          </cell>
          <cell r="J4874">
            <v>478870.15</v>
          </cell>
          <cell r="K4874">
            <v>189680.26000000004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1062536.17</v>
          </cell>
          <cell r="U4874">
            <v>1968029.94</v>
          </cell>
          <cell r="V4874">
            <v>81737.55</v>
          </cell>
          <cell r="W4874">
            <v>236468.37</v>
          </cell>
          <cell r="X4874">
            <v>205294.80000000002</v>
          </cell>
          <cell r="Y4874">
            <v>37106.980000000003</v>
          </cell>
          <cell r="Z4874">
            <v>8943.15</v>
          </cell>
          <cell r="AA4874">
            <v>180737.11000000002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1062000</v>
          </cell>
          <cell r="F4913">
            <v>0</v>
          </cell>
          <cell r="G4913">
            <v>1062000</v>
          </cell>
          <cell r="H4913">
            <v>234489.24</v>
          </cell>
          <cell r="I4913">
            <v>288162.36</v>
          </cell>
          <cell r="J4913">
            <v>89034.12</v>
          </cell>
          <cell r="K4913">
            <v>359317.26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78163.08</v>
          </cell>
          <cell r="U4913">
            <v>122853.72</v>
          </cell>
          <cell r="V4913">
            <v>87145.56</v>
          </cell>
          <cell r="W4913">
            <v>0</v>
          </cell>
          <cell r="X4913">
            <v>0</v>
          </cell>
          <cell r="Y4913">
            <v>89034.12</v>
          </cell>
          <cell r="Z4913">
            <v>178068.24</v>
          </cell>
          <cell r="AA4913">
            <v>181249.02</v>
          </cell>
          <cell r="AB4913">
            <v>0</v>
          </cell>
        </row>
        <row r="4974">
          <cell r="E4974">
            <v>26117000</v>
          </cell>
          <cell r="F4974">
            <v>0</v>
          </cell>
          <cell r="G4974">
            <v>26117000</v>
          </cell>
          <cell r="H4974">
            <v>6322438.4300000006</v>
          </cell>
          <cell r="I4974">
            <v>5875192.1699999999</v>
          </cell>
          <cell r="J4974">
            <v>5265451.7399999993</v>
          </cell>
          <cell r="K4974">
            <v>5244039.4899999984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2494837.54</v>
          </cell>
          <cell r="U4974">
            <v>1483448.27</v>
          </cell>
          <cell r="V4974">
            <v>1896906.36</v>
          </cell>
          <cell r="W4974">
            <v>1626310.56</v>
          </cell>
          <cell r="X4974">
            <v>3496155.6299999994</v>
          </cell>
          <cell r="Y4974">
            <v>142985.54999999999</v>
          </cell>
          <cell r="Z4974">
            <v>3193603.8199999984</v>
          </cell>
          <cell r="AA4974">
            <v>2050435.67</v>
          </cell>
          <cell r="AB4974">
            <v>0</v>
          </cell>
        </row>
        <row r="5087">
          <cell r="E5087">
            <v>42368000</v>
          </cell>
          <cell r="F5087">
            <v>-1.3969838619232178E-9</v>
          </cell>
          <cell r="G5087">
            <v>42368000</v>
          </cell>
          <cell r="H5087">
            <v>4468926.6099999994</v>
          </cell>
          <cell r="I5087">
            <v>5628323.9199999999</v>
          </cell>
          <cell r="J5087">
            <v>8398391.1099999994</v>
          </cell>
          <cell r="K5087">
            <v>8810413.8599999994</v>
          </cell>
          <cell r="L5087">
            <v>1827265.1</v>
          </cell>
          <cell r="M5087">
            <v>1523612.19</v>
          </cell>
          <cell r="N5087">
            <v>5990662.9100000001</v>
          </cell>
          <cell r="O5087">
            <v>6903292.2000000002</v>
          </cell>
          <cell r="P5087">
            <v>16244832.4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719151.54</v>
          </cell>
          <cell r="U5087">
            <v>1957798.38</v>
          </cell>
          <cell r="V5087">
            <v>1427761.8099999998</v>
          </cell>
          <cell r="W5087">
            <v>1564738.0300000003</v>
          </cell>
          <cell r="X5087">
            <v>419478.94999999995</v>
          </cell>
          <cell r="Y5087">
            <v>423511.22000000009</v>
          </cell>
          <cell r="Z5087">
            <v>1106859.68</v>
          </cell>
          <cell r="AA5087">
            <v>800261.98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2144000</v>
          </cell>
          <cell r="F5126">
            <v>0</v>
          </cell>
          <cell r="G5126">
            <v>2144000</v>
          </cell>
          <cell r="H5126">
            <v>510253.09</v>
          </cell>
          <cell r="I5126">
            <v>630317.04</v>
          </cell>
          <cell r="J5126">
            <v>553691.28</v>
          </cell>
          <cell r="K5126">
            <v>363582.99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168305.64</v>
          </cell>
          <cell r="U5126">
            <v>266129.28000000003</v>
          </cell>
          <cell r="V5126">
            <v>195882.12</v>
          </cell>
          <cell r="W5126">
            <v>0</v>
          </cell>
          <cell r="X5126">
            <v>181312.8</v>
          </cell>
          <cell r="Y5126">
            <v>372378.48</v>
          </cell>
          <cell r="Z5126">
            <v>187075.87</v>
          </cell>
          <cell r="AA5126">
            <v>176507.12</v>
          </cell>
          <cell r="AB5126">
            <v>0</v>
          </cell>
          <cell r="AC5126">
            <v>2057844.4</v>
          </cell>
        </row>
        <row r="5187">
          <cell r="E5187">
            <v>33992000</v>
          </cell>
          <cell r="F5187">
            <v>0</v>
          </cell>
          <cell r="G5187">
            <v>33992000</v>
          </cell>
          <cell r="H5187">
            <v>8375854.1900000004</v>
          </cell>
          <cell r="I5187">
            <v>7556471.0699999994</v>
          </cell>
          <cell r="J5187">
            <v>7691015.1399999997</v>
          </cell>
          <cell r="K5187">
            <v>7684908.21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3105331.07</v>
          </cell>
          <cell r="U5187">
            <v>3965750.11</v>
          </cell>
          <cell r="V5187">
            <v>485389.89</v>
          </cell>
          <cell r="W5187">
            <v>2485112.46</v>
          </cell>
          <cell r="X5187">
            <v>5004007.8600000003</v>
          </cell>
          <cell r="Y5187">
            <v>201894.81999999998</v>
          </cell>
          <cell r="Z5187">
            <v>2620209.2100000004</v>
          </cell>
          <cell r="AA5187">
            <v>5064699</v>
          </cell>
          <cell r="AB5187">
            <v>0</v>
          </cell>
        </row>
        <row r="5300">
          <cell r="E5300">
            <v>25293000</v>
          </cell>
          <cell r="F5300">
            <v>1.6298145055770874E-9</v>
          </cell>
          <cell r="G5300">
            <v>25293000</v>
          </cell>
          <cell r="H5300">
            <v>4783582.59</v>
          </cell>
          <cell r="I5300">
            <v>6285010.1999999993</v>
          </cell>
          <cell r="J5300">
            <v>3333338.4600000004</v>
          </cell>
          <cell r="K5300">
            <v>3492314.3</v>
          </cell>
          <cell r="L5300">
            <v>1109968.8299999998</v>
          </cell>
          <cell r="M5300">
            <v>1241321.1699999997</v>
          </cell>
          <cell r="N5300">
            <v>905956.01000000013</v>
          </cell>
          <cell r="O5300">
            <v>1412189.97</v>
          </cell>
          <cell r="P5300">
            <v>4669435.9800000004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671637.24</v>
          </cell>
          <cell r="U5300">
            <v>3488125.62</v>
          </cell>
          <cell r="V5300">
            <v>883926.16999999993</v>
          </cell>
          <cell r="W5300">
            <v>850713</v>
          </cell>
          <cell r="X5300">
            <v>891281.74999999988</v>
          </cell>
          <cell r="Y5300">
            <v>685387.70000000007</v>
          </cell>
          <cell r="Z5300">
            <v>780085.75</v>
          </cell>
          <cell r="AA5300">
            <v>1300038.58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3065000</v>
          </cell>
          <cell r="F5339">
            <v>0</v>
          </cell>
          <cell r="G5339">
            <v>3065000</v>
          </cell>
          <cell r="H5339">
            <v>693971.76</v>
          </cell>
          <cell r="I5339">
            <v>848473.32000000007</v>
          </cell>
          <cell r="J5339">
            <v>533296.58000000007</v>
          </cell>
          <cell r="K5339">
            <v>825005.99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219728.16</v>
          </cell>
          <cell r="U5339">
            <v>377631.84</v>
          </cell>
          <cell r="V5339">
            <v>251113.32</v>
          </cell>
          <cell r="W5339">
            <v>0</v>
          </cell>
          <cell r="X5339">
            <v>267246.14</v>
          </cell>
          <cell r="Y5339">
            <v>266050.44</v>
          </cell>
          <cell r="Z5339">
            <v>535363.75</v>
          </cell>
          <cell r="AA5339">
            <v>289642.23999999999</v>
          </cell>
          <cell r="AB5339">
            <v>0</v>
          </cell>
        </row>
        <row r="5613">
          <cell r="E5613">
            <v>30424000</v>
          </cell>
          <cell r="F5613">
            <v>0</v>
          </cell>
          <cell r="G5613">
            <v>30424000</v>
          </cell>
          <cell r="H5613">
            <v>5445709.7200000007</v>
          </cell>
          <cell r="I5613">
            <v>5423523.0200000005</v>
          </cell>
          <cell r="J5613">
            <v>5818976.8499999996</v>
          </cell>
          <cell r="K5613">
            <v>7380793.0999999996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2047316</v>
          </cell>
          <cell r="U5613">
            <v>3001079.81</v>
          </cell>
          <cell r="V5613">
            <v>375127.21</v>
          </cell>
          <cell r="W5613">
            <v>1660541.79</v>
          </cell>
          <cell r="X5613">
            <v>3798343.13</v>
          </cell>
          <cell r="Y5613">
            <v>360091.92999999993</v>
          </cell>
          <cell r="Z5613">
            <v>3772964.26</v>
          </cell>
          <cell r="AA5613">
            <v>3607828.84</v>
          </cell>
          <cell r="AB5613">
            <v>0</v>
          </cell>
        </row>
        <row r="5726">
          <cell r="E5726">
            <v>2796774000</v>
          </cell>
          <cell r="F5726">
            <v>-154240000</v>
          </cell>
          <cell r="G5726">
            <v>2642534000</v>
          </cell>
          <cell r="H5726">
            <v>1978947.46</v>
          </cell>
          <cell r="I5726">
            <v>2483539.2299999995</v>
          </cell>
          <cell r="J5726">
            <v>110710801.26000002</v>
          </cell>
          <cell r="K5726">
            <v>554207250.10000002</v>
          </cell>
          <cell r="L5726">
            <v>1432724.01</v>
          </cell>
          <cell r="M5726">
            <v>668671.82000000007</v>
          </cell>
          <cell r="N5726">
            <v>109809788.11000001</v>
          </cell>
          <cell r="O5726">
            <v>353774402.06999999</v>
          </cell>
          <cell r="P5726">
            <v>465685586.01000005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302879.98</v>
          </cell>
          <cell r="U5726">
            <v>1159797.24</v>
          </cell>
          <cell r="V5726">
            <v>352190.18999999994</v>
          </cell>
          <cell r="W5726">
            <v>291649.12</v>
          </cell>
          <cell r="X5726">
            <v>189456.13</v>
          </cell>
          <cell r="Y5726">
            <v>419907.9</v>
          </cell>
          <cell r="Z5726">
            <v>200074131.53</v>
          </cell>
          <cell r="AA5726">
            <v>358716.5</v>
          </cell>
          <cell r="AB5726">
            <v>0</v>
          </cell>
        </row>
        <row r="5761">
          <cell r="E5761">
            <v>37475000</v>
          </cell>
          <cell r="F5761">
            <v>154240000</v>
          </cell>
          <cell r="G5761">
            <v>191715000</v>
          </cell>
          <cell r="H5761">
            <v>0</v>
          </cell>
          <cell r="I5761">
            <v>0</v>
          </cell>
          <cell r="J5761">
            <v>8521596</v>
          </cell>
          <cell r="K5761">
            <v>82813450.75999999</v>
          </cell>
          <cell r="L5761">
            <v>0</v>
          </cell>
          <cell r="M5761">
            <v>0</v>
          </cell>
          <cell r="N5761">
            <v>7756452</v>
          </cell>
          <cell r="O5761">
            <v>68074023.75999999</v>
          </cell>
          <cell r="P5761">
            <v>75830475.75999999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118260</v>
          </cell>
          <cell r="X5761">
            <v>646884</v>
          </cell>
          <cell r="Y5761">
            <v>0</v>
          </cell>
          <cell r="Z5761">
            <v>12609075</v>
          </cell>
          <cell r="AA5761">
            <v>2130352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3925000</v>
          </cell>
          <cell r="F5826">
            <v>0</v>
          </cell>
          <cell r="G5826">
            <v>3925000</v>
          </cell>
          <cell r="H5826">
            <v>574929.51</v>
          </cell>
          <cell r="I5826">
            <v>1098583.06</v>
          </cell>
          <cell r="J5826">
            <v>836837.13000000012</v>
          </cell>
          <cell r="K5826">
            <v>825960.4299999997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310534.78000000003</v>
          </cell>
          <cell r="U5826">
            <v>497165.73</v>
          </cell>
          <cell r="V5826">
            <v>290882.55000000005</v>
          </cell>
          <cell r="W5826">
            <v>278945.70999999996</v>
          </cell>
          <cell r="X5826">
            <v>278945.7100000002</v>
          </cell>
          <cell r="Y5826">
            <v>278945.70999999996</v>
          </cell>
          <cell r="Z5826">
            <v>247769</v>
          </cell>
          <cell r="AA5826">
            <v>578191.4299999997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780468.75</v>
          </cell>
          <cell r="I6039">
            <v>1168080.53</v>
          </cell>
          <cell r="J6039">
            <v>836837.15999999992</v>
          </cell>
          <cell r="K6039">
            <v>825960.44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889134.81</v>
          </cell>
          <cell r="V6039">
            <v>278945.71999999997</v>
          </cell>
          <cell r="W6039">
            <v>278945.71999999997</v>
          </cell>
          <cell r="X6039">
            <v>278945.71999999997</v>
          </cell>
          <cell r="Y6039">
            <v>278945.71999999997</v>
          </cell>
          <cell r="Z6039">
            <v>278945.71999999997</v>
          </cell>
          <cell r="AA6039">
            <v>547014.72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574929.63</v>
          </cell>
          <cell r="I6252">
            <v>1213483.3800000001</v>
          </cell>
          <cell r="J6252">
            <v>851237.16000000015</v>
          </cell>
          <cell r="K6252">
            <v>825960.44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230257.28</v>
          </cell>
          <cell r="U6252">
            <v>637961.38</v>
          </cell>
          <cell r="V6252">
            <v>345264.72000000003</v>
          </cell>
          <cell r="W6252">
            <v>250277.44</v>
          </cell>
          <cell r="X6252">
            <v>307614.00000000006</v>
          </cell>
          <cell r="Y6252">
            <v>293345.72000000003</v>
          </cell>
          <cell r="Z6252">
            <v>278945.71999999997</v>
          </cell>
          <cell r="AA6252">
            <v>547014.72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746285.62</v>
          </cell>
          <cell r="I6465">
            <v>1074729.8400000001</v>
          </cell>
          <cell r="J6465">
            <v>837070.31</v>
          </cell>
          <cell r="K6465">
            <v>679602.77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302798.28000000003</v>
          </cell>
          <cell r="U6465">
            <v>515565</v>
          </cell>
          <cell r="V6465">
            <v>256366.56</v>
          </cell>
          <cell r="W6465">
            <v>305709.68</v>
          </cell>
          <cell r="X6465">
            <v>307080.38</v>
          </cell>
          <cell r="Y6465">
            <v>224280.25</v>
          </cell>
          <cell r="Z6465">
            <v>195063</v>
          </cell>
          <cell r="AA6465">
            <v>484539.77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4220000</v>
          </cell>
          <cell r="F6678">
            <v>0</v>
          </cell>
          <cell r="G6678">
            <v>4220000</v>
          </cell>
          <cell r="H6678">
            <v>779077.42</v>
          </cell>
          <cell r="I6678">
            <v>1126238.1800000002</v>
          </cell>
          <cell r="J6678">
            <v>878837.16</v>
          </cell>
          <cell r="K6678">
            <v>837221.87000000011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335277.74000000011</v>
          </cell>
          <cell r="U6678">
            <v>278945.71999999997</v>
          </cell>
          <cell r="V6678">
            <v>512014.72000000003</v>
          </cell>
          <cell r="W6678">
            <v>278945.72000000003</v>
          </cell>
          <cell r="X6678">
            <v>320945.72000000003</v>
          </cell>
          <cell r="Y6678">
            <v>278945.71999999997</v>
          </cell>
          <cell r="Z6678">
            <v>278945.72000000003</v>
          </cell>
          <cell r="AA6678">
            <v>558276.15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715875.05</v>
          </cell>
          <cell r="I6891">
            <v>1142065.5899999999</v>
          </cell>
          <cell r="J6891">
            <v>843437.16</v>
          </cell>
          <cell r="K6891">
            <v>591826.88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305113.56</v>
          </cell>
          <cell r="U6891">
            <v>556956.30999999994</v>
          </cell>
          <cell r="V6891">
            <v>279995.71999999997</v>
          </cell>
          <cell r="W6891">
            <v>203038.44</v>
          </cell>
          <cell r="X6891">
            <v>203638.44</v>
          </cell>
          <cell r="Y6891">
            <v>436760.28</v>
          </cell>
          <cell r="Z6891">
            <v>0</v>
          </cell>
          <cell r="AA6891">
            <v>591826.88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3925000</v>
          </cell>
          <cell r="F7104">
            <v>0</v>
          </cell>
          <cell r="G7104">
            <v>3925000</v>
          </cell>
          <cell r="H7104">
            <v>780468.71</v>
          </cell>
          <cell r="I7104">
            <v>1153511.8799999999</v>
          </cell>
          <cell r="J7104">
            <v>805171.75999999989</v>
          </cell>
          <cell r="K7104">
            <v>823967.38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330651.44</v>
          </cell>
          <cell r="U7104">
            <v>543914.72</v>
          </cell>
          <cell r="V7104">
            <v>278945.71999999997</v>
          </cell>
          <cell r="W7104">
            <v>250277.44</v>
          </cell>
          <cell r="X7104">
            <v>278945.71999999997</v>
          </cell>
          <cell r="Y7104">
            <v>275948.59999999998</v>
          </cell>
          <cell r="Z7104">
            <v>327091.84999999998</v>
          </cell>
          <cell r="AA7104">
            <v>496875.53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780468.63</v>
          </cell>
          <cell r="I7317">
            <v>1168274.69</v>
          </cell>
          <cell r="J7317">
            <v>836837.15999999992</v>
          </cell>
          <cell r="K7317">
            <v>825960.44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377120.05</v>
          </cell>
          <cell r="U7317">
            <v>512014.72000000003</v>
          </cell>
          <cell r="V7317">
            <v>279139.92000000004</v>
          </cell>
          <cell r="W7317">
            <v>278945.71999999997</v>
          </cell>
          <cell r="X7317">
            <v>292145.71999999997</v>
          </cell>
          <cell r="Y7317">
            <v>265745.71999999997</v>
          </cell>
          <cell r="Z7317">
            <v>278945.72000000003</v>
          </cell>
          <cell r="AA7317">
            <v>547014.72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4220000</v>
          </cell>
          <cell r="F7530">
            <v>0</v>
          </cell>
          <cell r="G7530">
            <v>4220000</v>
          </cell>
          <cell r="H7530">
            <v>780468.75</v>
          </cell>
          <cell r="I7530">
            <v>1168129.04</v>
          </cell>
          <cell r="J7530">
            <v>836833.15999999992</v>
          </cell>
          <cell r="K7530">
            <v>825960.44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367468.6</v>
          </cell>
          <cell r="U7530">
            <v>521714.72</v>
          </cell>
          <cell r="V7530">
            <v>278945.71999999997</v>
          </cell>
          <cell r="W7530">
            <v>278945.71999999997</v>
          </cell>
          <cell r="X7530">
            <v>278945.71999999997</v>
          </cell>
          <cell r="Y7530">
            <v>278941.71999999997</v>
          </cell>
          <cell r="Z7530">
            <v>278945.71999999997</v>
          </cell>
          <cell r="AA7530">
            <v>547014.72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3925000</v>
          </cell>
          <cell r="F7743">
            <v>0</v>
          </cell>
          <cell r="G7743">
            <v>3925000</v>
          </cell>
          <cell r="H7743">
            <v>780468.75</v>
          </cell>
          <cell r="I7743">
            <v>2386811.33</v>
          </cell>
          <cell r="J7743">
            <v>245884.88999999856</v>
          </cell>
          <cell r="K7743">
            <v>316908.51000000024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333268</v>
          </cell>
          <cell r="U7743">
            <v>516152.29000000004</v>
          </cell>
          <cell r="V7743">
            <v>1537391.04</v>
          </cell>
          <cell r="W7743">
            <v>55186.399999998976</v>
          </cell>
          <cell r="X7743">
            <v>13042.93</v>
          </cell>
          <cell r="Y7743">
            <v>177655.55999999959</v>
          </cell>
          <cell r="Z7743">
            <v>31975.370000000101</v>
          </cell>
          <cell r="AA7743">
            <v>284933.14000000013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4220000</v>
          </cell>
          <cell r="F7956">
            <v>0</v>
          </cell>
          <cell r="G7956">
            <v>4220000</v>
          </cell>
          <cell r="H7956">
            <v>680146.94</v>
          </cell>
          <cell r="I7956">
            <v>1023112.1399999999</v>
          </cell>
          <cell r="J7956">
            <v>808538.74</v>
          </cell>
          <cell r="K7956">
            <v>794803.74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298311.74</v>
          </cell>
          <cell r="U7956">
            <v>474669.2</v>
          </cell>
          <cell r="V7956">
            <v>250131.20000000001</v>
          </cell>
          <cell r="W7956">
            <v>242131.20000000001</v>
          </cell>
          <cell r="X7956">
            <v>287461.82</v>
          </cell>
          <cell r="Y7956">
            <v>278945.71999999997</v>
          </cell>
          <cell r="Z7956">
            <v>278945.71999999997</v>
          </cell>
          <cell r="AA7956">
            <v>515858.02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6041000</v>
          </cell>
          <cell r="F8169">
            <v>0</v>
          </cell>
          <cell r="G8169">
            <v>6041000</v>
          </cell>
          <cell r="H8169">
            <v>1246186.99</v>
          </cell>
          <cell r="I8169">
            <v>1755887.6500000001</v>
          </cell>
          <cell r="J8169">
            <v>1216373.56</v>
          </cell>
          <cell r="K8169">
            <v>1277615.8400000001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516290.33000000007</v>
          </cell>
          <cell r="U8169">
            <v>808837.03999999992</v>
          </cell>
          <cell r="V8169">
            <v>430760.28</v>
          </cell>
          <cell r="W8169">
            <v>430760.28</v>
          </cell>
          <cell r="X8169">
            <v>430760.28</v>
          </cell>
          <cell r="Y8169">
            <v>354853</v>
          </cell>
          <cell r="Z8169">
            <v>318246.44</v>
          </cell>
          <cell r="AA8169">
            <v>959369.4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3925000</v>
          </cell>
          <cell r="F8382">
            <v>0</v>
          </cell>
          <cell r="G8382">
            <v>3925000</v>
          </cell>
          <cell r="H8382">
            <v>812568.75</v>
          </cell>
          <cell r="I8382">
            <v>1126080.53</v>
          </cell>
          <cell r="J8382">
            <v>812952.48</v>
          </cell>
          <cell r="K8382">
            <v>811260.44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327088.25</v>
          </cell>
          <cell r="U8382">
            <v>491378.28</v>
          </cell>
          <cell r="V8382">
            <v>307614</v>
          </cell>
          <cell r="W8382">
            <v>278967.32</v>
          </cell>
          <cell r="X8382">
            <v>277316.15999999997</v>
          </cell>
          <cell r="Y8382">
            <v>256669</v>
          </cell>
          <cell r="Z8382">
            <v>236277.44</v>
          </cell>
          <cell r="AA8382">
            <v>574983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674728.27</v>
          </cell>
          <cell r="I8595">
            <v>1323658.9099999999</v>
          </cell>
          <cell r="J8595">
            <v>961924.90999999992</v>
          </cell>
          <cell r="K8595">
            <v>653219.6399999999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347907.64</v>
          </cell>
          <cell r="U8595">
            <v>628444.19999999995</v>
          </cell>
          <cell r="V8595">
            <v>347307.07</v>
          </cell>
          <cell r="W8595">
            <v>304945.71999999997</v>
          </cell>
          <cell r="X8595">
            <v>327769</v>
          </cell>
          <cell r="Y8595">
            <v>329210.19</v>
          </cell>
          <cell r="Z8595">
            <v>376830.17</v>
          </cell>
          <cell r="AA8595">
            <v>276389.46999999997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6041000</v>
          </cell>
          <cell r="F8808">
            <v>0</v>
          </cell>
          <cell r="G8808">
            <v>6041000</v>
          </cell>
          <cell r="H8808">
            <v>1189350.23</v>
          </cell>
          <cell r="I8808">
            <v>1810527.649999999</v>
          </cell>
          <cell r="J8808">
            <v>1243227.5599999996</v>
          </cell>
          <cell r="K8808">
            <v>1274736.0000000009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570930.33000000007</v>
          </cell>
          <cell r="U8808">
            <v>794467.27999999933</v>
          </cell>
          <cell r="V8808">
            <v>445130.03999999957</v>
          </cell>
          <cell r="W8808">
            <v>430760.2799999998</v>
          </cell>
          <cell r="X8808">
            <v>386215.43999999994</v>
          </cell>
          <cell r="Y8808">
            <v>426251.83999999985</v>
          </cell>
          <cell r="Z8808">
            <v>435268.72000000067</v>
          </cell>
          <cell r="AA8808">
            <v>839467.28000000026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4220000</v>
          </cell>
          <cell r="F9021">
            <v>0</v>
          </cell>
          <cell r="G9021">
            <v>4220000</v>
          </cell>
          <cell r="H9021">
            <v>824904.84999999986</v>
          </cell>
          <cell r="I9021">
            <v>1285095.1499999999</v>
          </cell>
          <cell r="J9021">
            <v>673965.42999999993</v>
          </cell>
          <cell r="K9021">
            <v>855228.72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361863.85</v>
          </cell>
          <cell r="U9021">
            <v>465371.44</v>
          </cell>
          <cell r="V9021">
            <v>457859.86</v>
          </cell>
          <cell r="W9021">
            <v>143717.26999999999</v>
          </cell>
          <cell r="X9021">
            <v>217539.41</v>
          </cell>
          <cell r="Y9021">
            <v>312708.75</v>
          </cell>
          <cell r="Z9021">
            <v>307614</v>
          </cell>
          <cell r="AA9021">
            <v>547614.71999999997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4555588000</v>
          </cell>
          <cell r="F9666">
            <v>0</v>
          </cell>
          <cell r="G9666">
            <v>4555588000</v>
          </cell>
          <cell r="H9666">
            <v>770572712.86000013</v>
          </cell>
          <cell r="I9666">
            <v>1252464483.6300004</v>
          </cell>
          <cell r="J9666">
            <v>878012985.98000002</v>
          </cell>
          <cell r="K9666">
            <v>842670288.45000017</v>
          </cell>
          <cell r="L9666">
            <v>741760583.99000013</v>
          </cell>
          <cell r="M9666">
            <v>1206835326.7800002</v>
          </cell>
          <cell r="N9666">
            <v>840370891.22000003</v>
          </cell>
          <cell r="O9666">
            <v>784444318.43000007</v>
          </cell>
          <cell r="P9666">
            <v>3573411120.4199991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21249936.929999996</v>
          </cell>
          <cell r="U9666">
            <v>19058408.009999998</v>
          </cell>
          <cell r="V9666">
            <v>5320811.9100000011</v>
          </cell>
          <cell r="W9666">
            <v>11063612.890000001</v>
          </cell>
          <cell r="X9666">
            <v>23151878.650000002</v>
          </cell>
          <cell r="Y9666">
            <v>3426603.22</v>
          </cell>
          <cell r="Z9666">
            <v>23035252.070000004</v>
          </cell>
          <cell r="AA9666">
            <v>35190717.949999996</v>
          </cell>
          <cell r="AB9666">
            <v>0</v>
          </cell>
        </row>
        <row r="9779">
          <cell r="E9779">
            <v>84250896000</v>
          </cell>
          <cell r="F9779">
            <v>5.9604644775390625E-8</v>
          </cell>
          <cell r="G9779">
            <v>84250896000</v>
          </cell>
          <cell r="H9779">
            <v>7887428688.8900003</v>
          </cell>
          <cell r="I9779">
            <v>21012590475.520004</v>
          </cell>
          <cell r="J9779">
            <v>16219671970.960001</v>
          </cell>
          <cell r="K9779">
            <v>14163510573.999998</v>
          </cell>
          <cell r="L9779">
            <v>338308044.94</v>
          </cell>
          <cell r="M9779">
            <v>391789763.80999994</v>
          </cell>
          <cell r="N9779">
            <v>406182624.5200001</v>
          </cell>
          <cell r="O9779">
            <v>223426068.55000001</v>
          </cell>
          <cell r="P9779">
            <v>1359706501.8200002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13800437563.93</v>
          </cell>
          <cell r="V9779">
            <v>6820363147.7800007</v>
          </cell>
          <cell r="W9779">
            <v>5073043.57</v>
          </cell>
          <cell r="X9779">
            <v>13655011890.490002</v>
          </cell>
          <cell r="Y9779">
            <v>2153404412.3800001</v>
          </cell>
          <cell r="Z9779">
            <v>13937937458.440001</v>
          </cell>
          <cell r="AA9779">
            <v>2147047.0099999998</v>
          </cell>
          <cell r="AB9779">
            <v>0</v>
          </cell>
        </row>
        <row r="9785">
          <cell r="E9785">
            <v>509561000</v>
          </cell>
          <cell r="F9785">
            <v>0</v>
          </cell>
          <cell r="G9785">
            <v>509561000</v>
          </cell>
          <cell r="H9785">
            <v>0</v>
          </cell>
          <cell r="I9785">
            <v>27959300.789999999</v>
          </cell>
          <cell r="J9785">
            <v>14640736.390000001</v>
          </cell>
          <cell r="K9785">
            <v>22646373.890000001</v>
          </cell>
          <cell r="L9785">
            <v>0</v>
          </cell>
          <cell r="M9785">
            <v>25393532.789999999</v>
          </cell>
          <cell r="N9785">
            <v>7491000.3899999997</v>
          </cell>
          <cell r="O9785">
            <v>4688176.9600000009</v>
          </cell>
          <cell r="P9785">
            <v>37572710.140000001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2565768</v>
          </cell>
          <cell r="W9785">
            <v>1713880</v>
          </cell>
          <cell r="X9785">
            <v>0</v>
          </cell>
          <cell r="Y9785">
            <v>5435856</v>
          </cell>
          <cell r="Z9785">
            <v>1761905</v>
          </cell>
          <cell r="AA9785">
            <v>16196291.93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14268000</v>
          </cell>
          <cell r="F10092">
            <v>0</v>
          </cell>
          <cell r="G10092">
            <v>14268000</v>
          </cell>
          <cell r="H10092">
            <v>3473344.54</v>
          </cell>
          <cell r="I10092">
            <v>2517604.9700000002</v>
          </cell>
          <cell r="J10092">
            <v>1111921.6199999999</v>
          </cell>
          <cell r="K10092">
            <v>4404668.5599999996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1031819.3700000001</v>
          </cell>
          <cell r="U10092">
            <v>1386441.92</v>
          </cell>
          <cell r="V10092">
            <v>99343.679999999993</v>
          </cell>
          <cell r="W10092">
            <v>37800</v>
          </cell>
          <cell r="X10092">
            <v>993853.45</v>
          </cell>
          <cell r="Y10092">
            <v>80268.169999999925</v>
          </cell>
          <cell r="Z10092">
            <v>1948821.8299999998</v>
          </cell>
          <cell r="AA10092">
            <v>2455846.73</v>
          </cell>
          <cell r="AB10092">
            <v>0</v>
          </cell>
        </row>
        <row r="10205">
          <cell r="E10205">
            <v>1256405000</v>
          </cell>
          <cell r="F10205">
            <v>-3.7252902984619141E-9</v>
          </cell>
          <cell r="G10205">
            <v>1256405000</v>
          </cell>
          <cell r="H10205">
            <v>65038491.860000007</v>
          </cell>
          <cell r="I10205">
            <v>188499509.72999999</v>
          </cell>
          <cell r="J10205">
            <v>885720299.66999996</v>
          </cell>
          <cell r="K10205">
            <v>21667241.960000001</v>
          </cell>
          <cell r="L10205">
            <v>60961916.550000004</v>
          </cell>
          <cell r="M10205">
            <v>179115393.75000006</v>
          </cell>
          <cell r="N10205">
            <v>876370735.95000005</v>
          </cell>
          <cell r="O10205">
            <v>20551904.960000001</v>
          </cell>
          <cell r="P10205">
            <v>1136999951.21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3693286.6999999997</v>
          </cell>
          <cell r="U10205">
            <v>2437996.6100000003</v>
          </cell>
          <cell r="V10205">
            <v>3252832.67</v>
          </cell>
          <cell r="W10205">
            <v>7676200.9400000004</v>
          </cell>
          <cell r="X10205">
            <v>740457.87</v>
          </cell>
          <cell r="Y10205">
            <v>932904.9099999998</v>
          </cell>
          <cell r="Z10205">
            <v>77179.200000000332</v>
          </cell>
          <cell r="AA10205">
            <v>1038157.7999999996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8086000</v>
          </cell>
          <cell r="F10305">
            <v>0</v>
          </cell>
          <cell r="G10305">
            <v>8086000</v>
          </cell>
          <cell r="H10305">
            <v>1568454.14</v>
          </cell>
          <cell r="I10305">
            <v>2223996.6900000004</v>
          </cell>
          <cell r="J10305">
            <v>1552182.2400000007</v>
          </cell>
          <cell r="K10305">
            <v>1625367.94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610549.37</v>
          </cell>
          <cell r="U10305">
            <v>1076844.6600000001</v>
          </cell>
          <cell r="V10305">
            <v>536602.66000000015</v>
          </cell>
          <cell r="W10305">
            <v>514688.14</v>
          </cell>
          <cell r="X10305">
            <v>552605.96</v>
          </cell>
          <cell r="Y10305">
            <v>484888.1400000006</v>
          </cell>
          <cell r="Z10305">
            <v>755788.14</v>
          </cell>
          <cell r="AA10305">
            <v>869579.8</v>
          </cell>
          <cell r="AB10305">
            <v>0</v>
          </cell>
        </row>
        <row r="10418">
          <cell r="E10418">
            <v>9357000</v>
          </cell>
          <cell r="F10418">
            <v>0</v>
          </cell>
          <cell r="G10418">
            <v>9357000</v>
          </cell>
          <cell r="H10418">
            <v>1309590.81</v>
          </cell>
          <cell r="I10418">
            <v>2656661.1</v>
          </cell>
          <cell r="J10418">
            <v>2883881.15</v>
          </cell>
          <cell r="K10418">
            <v>185460.87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977517.56</v>
          </cell>
          <cell r="U10418">
            <v>1636814.54</v>
          </cell>
          <cell r="V10418">
            <v>42329</v>
          </cell>
          <cell r="W10418">
            <v>1550705.21</v>
          </cell>
          <cell r="X10418">
            <v>1077878.55</v>
          </cell>
          <cell r="Y10418">
            <v>255297.39</v>
          </cell>
          <cell r="Z10418">
            <v>62256.55</v>
          </cell>
          <cell r="AA10418">
            <v>123204.32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8086000</v>
          </cell>
          <cell r="F10518">
            <v>0</v>
          </cell>
          <cell r="G10518">
            <v>8086000</v>
          </cell>
          <cell r="H10518">
            <v>1641033.21</v>
          </cell>
          <cell r="I10518">
            <v>2368912.13</v>
          </cell>
          <cell r="J10518">
            <v>1720251.5699999998</v>
          </cell>
          <cell r="K10518">
            <v>1701557.38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747354.75</v>
          </cell>
          <cell r="U10518">
            <v>1048140.19</v>
          </cell>
          <cell r="V10518">
            <v>573417.18999999994</v>
          </cell>
          <cell r="W10518">
            <v>573417.18999999994</v>
          </cell>
          <cell r="X10518">
            <v>573417.18999999994</v>
          </cell>
          <cell r="Y10518">
            <v>573417.18999999994</v>
          </cell>
          <cell r="Z10518">
            <v>573417.18999999994</v>
          </cell>
          <cell r="AA10518">
            <v>1128140.19</v>
          </cell>
          <cell r="AB10518">
            <v>0</v>
          </cell>
        </row>
        <row r="10631">
          <cell r="E10631">
            <v>8515000</v>
          </cell>
          <cell r="F10631">
            <v>0</v>
          </cell>
          <cell r="G10631">
            <v>8515000</v>
          </cell>
          <cell r="H10631">
            <v>3741132.43</v>
          </cell>
          <cell r="I10631">
            <v>2737046.31</v>
          </cell>
          <cell r="J10631">
            <v>1652797.5399999998</v>
          </cell>
          <cell r="K10631">
            <v>346609.8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903731.38</v>
          </cell>
          <cell r="U10631">
            <v>930522.82</v>
          </cell>
          <cell r="V10631">
            <v>902792.11</v>
          </cell>
          <cell r="W10631">
            <v>859786.61</v>
          </cell>
          <cell r="X10631">
            <v>680400.43</v>
          </cell>
          <cell r="Y10631">
            <v>112610.5</v>
          </cell>
          <cell r="Z10631">
            <v>318191.3</v>
          </cell>
          <cell r="AA10631">
            <v>28418.5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10134000</v>
          </cell>
          <cell r="F10731">
            <v>0</v>
          </cell>
          <cell r="G10731">
            <v>10134000</v>
          </cell>
          <cell r="H10731">
            <v>1738420.42</v>
          </cell>
          <cell r="I10731">
            <v>2640028.92</v>
          </cell>
          <cell r="J10731">
            <v>2176852.23</v>
          </cell>
          <cell r="K10731">
            <v>2077588.84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759783.91999999993</v>
          </cell>
          <cell r="U10731">
            <v>1212800.1400000001</v>
          </cell>
          <cell r="V10731">
            <v>667444.86</v>
          </cell>
          <cell r="W10731">
            <v>581671.82999999996</v>
          </cell>
          <cell r="X10731">
            <v>827434.99</v>
          </cell>
          <cell r="Y10731">
            <v>767745.41</v>
          </cell>
          <cell r="Z10731">
            <v>704568.55</v>
          </cell>
          <cell r="AA10731">
            <v>1373020.29</v>
          </cell>
          <cell r="AB10731">
            <v>0</v>
          </cell>
        </row>
        <row r="10844">
          <cell r="E10844">
            <v>12026000</v>
          </cell>
          <cell r="F10844">
            <v>0</v>
          </cell>
          <cell r="G10844">
            <v>12026000</v>
          </cell>
          <cell r="H10844">
            <v>2018178.3299999998</v>
          </cell>
          <cell r="I10844">
            <v>2870681.11</v>
          </cell>
          <cell r="J10844">
            <v>5090442.1399999997</v>
          </cell>
          <cell r="K10844">
            <v>1021984.15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1187139.06</v>
          </cell>
          <cell r="U10844">
            <v>763658.73999999987</v>
          </cell>
          <cell r="V10844">
            <v>919883.31</v>
          </cell>
          <cell r="W10844">
            <v>887540.2</v>
          </cell>
          <cell r="X10844">
            <v>628792.56999999995</v>
          </cell>
          <cell r="Y10844">
            <v>3574109.37</v>
          </cell>
          <cell r="Z10844">
            <v>391935.25</v>
          </cell>
          <cell r="AA10844">
            <v>630048.9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6011000</v>
          </cell>
          <cell r="F10944">
            <v>0</v>
          </cell>
          <cell r="G10944">
            <v>6011000</v>
          </cell>
          <cell r="H10944">
            <v>1145798.46</v>
          </cell>
          <cell r="I10944">
            <v>1659896.4</v>
          </cell>
          <cell r="J10944">
            <v>1292317.3400000001</v>
          </cell>
          <cell r="K10944">
            <v>1221405.3399999999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454876.17</v>
          </cell>
          <cell r="U10944">
            <v>800209.84000000008</v>
          </cell>
          <cell r="V10944">
            <v>404810.38999999996</v>
          </cell>
          <cell r="W10944">
            <v>422808</v>
          </cell>
          <cell r="X10944">
            <v>432196.82</v>
          </cell>
          <cell r="Y10944">
            <v>437312.51999999996</v>
          </cell>
          <cell r="Z10944">
            <v>382647.23</v>
          </cell>
          <cell r="AA10944">
            <v>838758.11</v>
          </cell>
          <cell r="AB10944">
            <v>0</v>
          </cell>
        </row>
        <row r="11057">
          <cell r="E11057">
            <v>7898000</v>
          </cell>
          <cell r="F11057">
            <v>0</v>
          </cell>
          <cell r="G11057">
            <v>7898000</v>
          </cell>
          <cell r="H11057">
            <v>1666280.11</v>
          </cell>
          <cell r="I11057">
            <v>1785448.92</v>
          </cell>
          <cell r="J11057">
            <v>2960829.9299999997</v>
          </cell>
          <cell r="K11057">
            <v>-26095.380000000005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1495523.27</v>
          </cell>
          <cell r="U11057">
            <v>139539.19</v>
          </cell>
          <cell r="V11057">
            <v>150386.46</v>
          </cell>
          <cell r="W11057">
            <v>2956157.84</v>
          </cell>
          <cell r="X11057">
            <v>130352.77</v>
          </cell>
          <cell r="Y11057">
            <v>-125680.68</v>
          </cell>
          <cell r="Z11057">
            <v>-70062.01999999999</v>
          </cell>
          <cell r="AA11057">
            <v>43966.64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6011000</v>
          </cell>
          <cell r="F11157">
            <v>0</v>
          </cell>
          <cell r="G11157">
            <v>6011000</v>
          </cell>
          <cell r="H11157">
            <v>1009411.5900000001</v>
          </cell>
          <cell r="I11157">
            <v>1642781.0099999998</v>
          </cell>
          <cell r="J11157">
            <v>1313662.81</v>
          </cell>
          <cell r="K11157">
            <v>1170470.8900000001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498925.78999999986</v>
          </cell>
          <cell r="U11157">
            <v>717696.11</v>
          </cell>
          <cell r="V11157">
            <v>426159.11</v>
          </cell>
          <cell r="W11157">
            <v>426159.11</v>
          </cell>
          <cell r="X11157">
            <v>498159.11</v>
          </cell>
          <cell r="Y11157">
            <v>389344.59</v>
          </cell>
          <cell r="Z11157">
            <v>389344.59</v>
          </cell>
          <cell r="AA11157">
            <v>781126.3</v>
          </cell>
          <cell r="AB11157">
            <v>0</v>
          </cell>
        </row>
        <row r="11270">
          <cell r="E11270">
            <v>12510000</v>
          </cell>
          <cell r="F11270">
            <v>0</v>
          </cell>
          <cell r="G11270">
            <v>12510000</v>
          </cell>
          <cell r="H11270">
            <v>8102708.1599999992</v>
          </cell>
          <cell r="I11270">
            <v>2049238.01</v>
          </cell>
          <cell r="J11270">
            <v>1183692</v>
          </cell>
          <cell r="K11270">
            <v>980206.35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2166029.7000000002</v>
          </cell>
          <cell r="U11270">
            <v>2216389.0700000003</v>
          </cell>
          <cell r="V11270">
            <v>-2333180.7600000002</v>
          </cell>
          <cell r="W11270">
            <v>484215.68</v>
          </cell>
          <cell r="X11270">
            <v>279229.26</v>
          </cell>
          <cell r="Y11270">
            <v>420247.06</v>
          </cell>
          <cell r="Z11270">
            <v>688132.36</v>
          </cell>
          <cell r="AA11270">
            <v>292073.99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6530000</v>
          </cell>
          <cell r="F11370">
            <v>0</v>
          </cell>
          <cell r="G11370">
            <v>6530000</v>
          </cell>
          <cell r="H11370">
            <v>1228092.8999999999</v>
          </cell>
          <cell r="I11370">
            <v>1760891.8199999998</v>
          </cell>
          <cell r="J11370">
            <v>1273541.6499999999</v>
          </cell>
          <cell r="K11370">
            <v>1264917.2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483974.62</v>
          </cell>
          <cell r="U11370">
            <v>789696.1</v>
          </cell>
          <cell r="V11370">
            <v>487221.1</v>
          </cell>
          <cell r="W11370">
            <v>426159.1</v>
          </cell>
          <cell r="X11370">
            <v>421223.45</v>
          </cell>
          <cell r="Y11370">
            <v>426159.1</v>
          </cell>
          <cell r="Z11370">
            <v>426159.1</v>
          </cell>
          <cell r="AA11370">
            <v>838758.1</v>
          </cell>
          <cell r="AB11370">
            <v>0</v>
          </cell>
        </row>
        <row r="11483">
          <cell r="E11483">
            <v>10978000</v>
          </cell>
          <cell r="F11483">
            <v>0</v>
          </cell>
          <cell r="G11483">
            <v>10978000</v>
          </cell>
          <cell r="H11483">
            <v>2535204.5300000003</v>
          </cell>
          <cell r="I11483">
            <v>3403398.9</v>
          </cell>
          <cell r="J11483">
            <v>4304422.68</v>
          </cell>
          <cell r="K11483">
            <v>431158.36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936394.02</v>
          </cell>
          <cell r="U11483">
            <v>1403414.49</v>
          </cell>
          <cell r="V11483">
            <v>1063590.3900000001</v>
          </cell>
          <cell r="W11483">
            <v>943398.97</v>
          </cell>
          <cell r="X11483">
            <v>1248939.04</v>
          </cell>
          <cell r="Y11483">
            <v>2112084.67</v>
          </cell>
          <cell r="Z11483">
            <v>351381</v>
          </cell>
          <cell r="AA11483">
            <v>79777.36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16159000</v>
          </cell>
          <cell r="F11583">
            <v>0</v>
          </cell>
          <cell r="G11583">
            <v>16159000</v>
          </cell>
          <cell r="H11583">
            <v>2554551.02</v>
          </cell>
          <cell r="I11583">
            <v>4200956.9400000004</v>
          </cell>
          <cell r="J11583">
            <v>3043580.91</v>
          </cell>
          <cell r="K11583">
            <v>3636859.65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1224947.1200000001</v>
          </cell>
          <cell r="U11583">
            <v>1931331.31</v>
          </cell>
          <cell r="V11583">
            <v>1044678.51</v>
          </cell>
          <cell r="W11583">
            <v>944091.03</v>
          </cell>
          <cell r="X11583">
            <v>1079971.54</v>
          </cell>
          <cell r="Y11583">
            <v>1019518.34</v>
          </cell>
          <cell r="Z11583">
            <v>1661930.02</v>
          </cell>
          <cell r="AA11583">
            <v>1974929.63</v>
          </cell>
          <cell r="AB11583">
            <v>0</v>
          </cell>
        </row>
        <row r="11696">
          <cell r="E11696">
            <v>5272000</v>
          </cell>
          <cell r="F11696">
            <v>0</v>
          </cell>
          <cell r="G11696">
            <v>5272000</v>
          </cell>
          <cell r="H11696">
            <v>1614317.22</v>
          </cell>
          <cell r="I11696">
            <v>1188302.18</v>
          </cell>
          <cell r="J11696">
            <v>2260978.3000000003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365176.85</v>
          </cell>
          <cell r="U11696">
            <v>476029.56999999995</v>
          </cell>
          <cell r="V11696">
            <v>347095.76</v>
          </cell>
          <cell r="W11696">
            <v>1915155.36</v>
          </cell>
          <cell r="X11696">
            <v>22833.5</v>
          </cell>
          <cell r="Y11696">
            <v>322989.43999999994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15448000</v>
          </cell>
          <cell r="F11796">
            <v>0</v>
          </cell>
          <cell r="G11796">
            <v>15448000</v>
          </cell>
          <cell r="H11796">
            <v>2473630.4299999997</v>
          </cell>
          <cell r="I11796">
            <v>4279092.17</v>
          </cell>
          <cell r="J11796">
            <v>3049085.89</v>
          </cell>
          <cell r="K11796">
            <v>3224977.9299999997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1438302.12</v>
          </cell>
          <cell r="U11796">
            <v>1770976.94</v>
          </cell>
          <cell r="V11796">
            <v>1069813.1099999999</v>
          </cell>
          <cell r="W11796">
            <v>1018703.0500000002</v>
          </cell>
          <cell r="X11796">
            <v>1015191.42</v>
          </cell>
          <cell r="Y11796">
            <v>1015191.42</v>
          </cell>
          <cell r="Z11796">
            <v>1207089.3899999999</v>
          </cell>
          <cell r="AA11796">
            <v>2017888.54</v>
          </cell>
          <cell r="AB11796">
            <v>0</v>
          </cell>
        </row>
        <row r="11909">
          <cell r="E11909">
            <v>8399000</v>
          </cell>
          <cell r="F11909">
            <v>0</v>
          </cell>
          <cell r="G11909">
            <v>8399000</v>
          </cell>
          <cell r="H11909">
            <v>2125157.94</v>
          </cell>
          <cell r="I11909">
            <v>5214040.22</v>
          </cell>
          <cell r="J11909">
            <v>-1057152.8099999996</v>
          </cell>
          <cell r="K11909">
            <v>777424.65999999992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2124000</v>
          </cell>
          <cell r="U11909">
            <v>2246971.8899999997</v>
          </cell>
          <cell r="V11909">
            <v>843068.33000000007</v>
          </cell>
          <cell r="W11909">
            <v>357109.24</v>
          </cell>
          <cell r="X11909">
            <v>103838.08</v>
          </cell>
          <cell r="Y11909">
            <v>-1518100.1299999994</v>
          </cell>
          <cell r="Z11909">
            <v>99974.709999999992</v>
          </cell>
          <cell r="AA11909">
            <v>677449.95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12382000</v>
          </cell>
          <cell r="F12009">
            <v>0</v>
          </cell>
          <cell r="G12009">
            <v>12382000</v>
          </cell>
          <cell r="H12009">
            <v>2465130.0499999998</v>
          </cell>
          <cell r="I12009">
            <v>3584976.6999999997</v>
          </cell>
          <cell r="J12009">
            <v>2604637.25</v>
          </cell>
          <cell r="K12009">
            <v>2487164.7400000002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1097051.3</v>
          </cell>
          <cell r="U12009">
            <v>1619495.25</v>
          </cell>
          <cell r="V12009">
            <v>868430.15</v>
          </cell>
          <cell r="W12009">
            <v>867933.35</v>
          </cell>
          <cell r="X12009">
            <v>867933.35</v>
          </cell>
          <cell r="Y12009">
            <v>868770.55</v>
          </cell>
          <cell r="Z12009">
            <v>837144.8</v>
          </cell>
          <cell r="AA12009">
            <v>1650019.94</v>
          </cell>
          <cell r="AB12009">
            <v>0</v>
          </cell>
        </row>
        <row r="12122">
          <cell r="E12122">
            <v>6429000</v>
          </cell>
          <cell r="F12122">
            <v>0</v>
          </cell>
          <cell r="G12122">
            <v>6429000</v>
          </cell>
          <cell r="H12122">
            <v>3012973.84</v>
          </cell>
          <cell r="I12122">
            <v>3071408.71</v>
          </cell>
          <cell r="J12122">
            <v>48562.159999999996</v>
          </cell>
          <cell r="K12122">
            <v>279936.24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470255.77</v>
          </cell>
          <cell r="U12122">
            <v>1428294.64</v>
          </cell>
          <cell r="V12122">
            <v>1172858.3</v>
          </cell>
          <cell r="W12122">
            <v>30808.639999999999</v>
          </cell>
          <cell r="X12122">
            <v>5000</v>
          </cell>
          <cell r="Y12122">
            <v>12753.52</v>
          </cell>
          <cell r="Z12122">
            <v>81500</v>
          </cell>
          <cell r="AA12122">
            <v>198436.24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9932000</v>
          </cell>
          <cell r="F12222">
            <v>0</v>
          </cell>
          <cell r="G12222">
            <v>9932000</v>
          </cell>
          <cell r="H12222">
            <v>1699054.31</v>
          </cell>
          <cell r="I12222">
            <v>6378034.1000000015</v>
          </cell>
          <cell r="J12222">
            <v>253212.54000000044</v>
          </cell>
          <cell r="K12222">
            <v>1102105.3799999992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856081.38000000012</v>
          </cell>
          <cell r="U12222">
            <v>1183884.5700000005</v>
          </cell>
          <cell r="V12222">
            <v>4338068.1500000013</v>
          </cell>
          <cell r="W12222">
            <v>162589.48000000045</v>
          </cell>
          <cell r="X12222">
            <v>1078.32</v>
          </cell>
          <cell r="Y12222">
            <v>89544.74</v>
          </cell>
          <cell r="Z12222">
            <v>100407.639999999</v>
          </cell>
          <cell r="AA12222">
            <v>1001697.7400000002</v>
          </cell>
          <cell r="AB12222">
            <v>0</v>
          </cell>
        </row>
        <row r="12335">
          <cell r="E12335">
            <v>6864000</v>
          </cell>
          <cell r="F12335">
            <v>0</v>
          </cell>
          <cell r="G12335">
            <v>6864000</v>
          </cell>
          <cell r="H12335">
            <v>2172000</v>
          </cell>
          <cell r="I12335">
            <v>3983104.7399999993</v>
          </cell>
          <cell r="J12335">
            <v>324450</v>
          </cell>
          <cell r="K12335">
            <v>53250.66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1356284.54</v>
          </cell>
          <cell r="U12335">
            <v>1833144.4299999992</v>
          </cell>
          <cell r="V12335">
            <v>793675.77</v>
          </cell>
          <cell r="W12335">
            <v>283500</v>
          </cell>
          <cell r="X12335">
            <v>-7050</v>
          </cell>
          <cell r="Y12335">
            <v>48000</v>
          </cell>
          <cell r="Z12335">
            <v>0</v>
          </cell>
          <cell r="AA12335">
            <v>53250.66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19501000</v>
          </cell>
          <cell r="F12435">
            <v>0</v>
          </cell>
          <cell r="G12435">
            <v>19501000</v>
          </cell>
          <cell r="H12435">
            <v>3750789.0700000003</v>
          </cell>
          <cell r="I12435">
            <v>5491395.5099999998</v>
          </cell>
          <cell r="J12435">
            <v>3818679.21</v>
          </cell>
          <cell r="K12435">
            <v>3787598.1399999997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1631166.63</v>
          </cell>
          <cell r="U12435">
            <v>2537623.5499999998</v>
          </cell>
          <cell r="V12435">
            <v>1322605.33</v>
          </cell>
          <cell r="W12435">
            <v>1272893.07</v>
          </cell>
          <cell r="X12435">
            <v>1272893.07</v>
          </cell>
          <cell r="Y12435">
            <v>1272893.07</v>
          </cell>
          <cell r="Z12435">
            <v>1284893.07</v>
          </cell>
          <cell r="AA12435">
            <v>2502705.0699999998</v>
          </cell>
          <cell r="AB12435">
            <v>0</v>
          </cell>
        </row>
        <row r="12548">
          <cell r="E12548">
            <v>6124000</v>
          </cell>
          <cell r="F12548">
            <v>0</v>
          </cell>
          <cell r="G12548">
            <v>6124000</v>
          </cell>
          <cell r="H12548">
            <v>2601415.61</v>
          </cell>
          <cell r="I12548">
            <v>1799686.38</v>
          </cell>
          <cell r="J12548">
            <v>1172843.1499999999</v>
          </cell>
          <cell r="K12548">
            <v>412644.83999999997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474165.55000000005</v>
          </cell>
          <cell r="U12548">
            <v>1122046.58</v>
          </cell>
          <cell r="V12548">
            <v>203474.25</v>
          </cell>
          <cell r="W12548">
            <v>251877</v>
          </cell>
          <cell r="X12548">
            <v>604335.92999999993</v>
          </cell>
          <cell r="Y12548">
            <v>316630.21999999997</v>
          </cell>
          <cell r="Z12548">
            <v>278685</v>
          </cell>
          <cell r="AA12548">
            <v>133959.84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31434000</v>
          </cell>
          <cell r="F12648">
            <v>0</v>
          </cell>
          <cell r="G12648">
            <v>31434000</v>
          </cell>
          <cell r="H12648">
            <v>5349706.8100000015</v>
          </cell>
          <cell r="I12648">
            <v>9535698.2700000033</v>
          </cell>
          <cell r="J12648">
            <v>5970396.2700000005</v>
          </cell>
          <cell r="K12648">
            <v>6641453.7800000012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2906140.5600000005</v>
          </cell>
          <cell r="U12648">
            <v>3971860.600000001</v>
          </cell>
          <cell r="V12648">
            <v>2657697.1100000003</v>
          </cell>
          <cell r="W12648">
            <v>2045997.9900000005</v>
          </cell>
          <cell r="X12648">
            <v>1838994</v>
          </cell>
          <cell r="Y12648">
            <v>2085404.28</v>
          </cell>
          <cell r="Z12648">
            <v>2174969.4899999993</v>
          </cell>
          <cell r="AA12648">
            <v>4466484.2900000019</v>
          </cell>
          <cell r="AB12648">
            <v>0</v>
          </cell>
        </row>
        <row r="12761">
          <cell r="E12761">
            <v>6034000</v>
          </cell>
          <cell r="F12761">
            <v>1.4551915228366852E-11</v>
          </cell>
          <cell r="G12761">
            <v>6034000</v>
          </cell>
          <cell r="H12761">
            <v>1870311.9300000002</v>
          </cell>
          <cell r="I12761">
            <v>2346698.1400000006</v>
          </cell>
          <cell r="J12761">
            <v>1460930.3900000001</v>
          </cell>
          <cell r="K12761">
            <v>251586.34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894027.97</v>
          </cell>
          <cell r="U12761">
            <v>1759096.3200000003</v>
          </cell>
          <cell r="V12761">
            <v>-306426.15000000002</v>
          </cell>
          <cell r="W12761">
            <v>1284512.07</v>
          </cell>
          <cell r="X12761">
            <v>180798.32</v>
          </cell>
          <cell r="Y12761">
            <v>-4380</v>
          </cell>
          <cell r="Z12761">
            <v>-20832.260000000002</v>
          </cell>
          <cell r="AA12761">
            <v>272418.59999999998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20683000</v>
          </cell>
          <cell r="F12861">
            <v>0</v>
          </cell>
          <cell r="G12861">
            <v>20683000</v>
          </cell>
          <cell r="H12861">
            <v>4149835.99</v>
          </cell>
          <cell r="I12861">
            <v>5663917.5500000007</v>
          </cell>
          <cell r="J12861">
            <v>4056986.9300000006</v>
          </cell>
          <cell r="K12861">
            <v>3828690.41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1724064.37</v>
          </cell>
          <cell r="U12861">
            <v>2415147.9500000002</v>
          </cell>
          <cell r="V12861">
            <v>1524705.23</v>
          </cell>
          <cell r="W12861">
            <v>1350186.27</v>
          </cell>
          <cell r="X12861">
            <v>1306107.5900000001</v>
          </cell>
          <cell r="Y12861">
            <v>1400693.07</v>
          </cell>
          <cell r="Z12861">
            <v>1109070.33</v>
          </cell>
          <cell r="AA12861">
            <v>2719620.08</v>
          </cell>
          <cell r="AB12861">
            <v>0</v>
          </cell>
        </row>
        <row r="12974">
          <cell r="E12974">
            <v>5036000</v>
          </cell>
          <cell r="F12974">
            <v>0</v>
          </cell>
          <cell r="G12974">
            <v>5036000</v>
          </cell>
          <cell r="H12974">
            <v>2170784.56</v>
          </cell>
          <cell r="I12974">
            <v>2556079.6</v>
          </cell>
          <cell r="J12974">
            <v>249219.82</v>
          </cell>
          <cell r="K12974">
            <v>44937.98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1207904.06</v>
          </cell>
          <cell r="U12974">
            <v>1212388.55</v>
          </cell>
          <cell r="V12974">
            <v>135786.99</v>
          </cell>
          <cell r="W12974">
            <v>21800.29</v>
          </cell>
          <cell r="X12974">
            <v>15872.39</v>
          </cell>
          <cell r="Y12974">
            <v>211547.14</v>
          </cell>
          <cell r="Z12974">
            <v>7955.02</v>
          </cell>
          <cell r="AA12974">
            <v>36982.959999999999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18608000</v>
          </cell>
          <cell r="F13074">
            <v>0</v>
          </cell>
          <cell r="G13074">
            <v>18608000</v>
          </cell>
          <cell r="H13074">
            <v>3655233.05</v>
          </cell>
          <cell r="I13074">
            <v>5662490.7200000007</v>
          </cell>
          <cell r="J13074">
            <v>4638283.8100000005</v>
          </cell>
          <cell r="K13074">
            <v>3150284.83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1672361.58</v>
          </cell>
          <cell r="U13074">
            <v>2488851.4700000002</v>
          </cell>
          <cell r="V13074">
            <v>1501277.67</v>
          </cell>
          <cell r="W13074">
            <v>1562709.79</v>
          </cell>
          <cell r="X13074">
            <v>1590943</v>
          </cell>
          <cell r="Y13074">
            <v>1484631.02</v>
          </cell>
          <cell r="Z13074">
            <v>1863548.75</v>
          </cell>
          <cell r="AA13074">
            <v>1286736.08</v>
          </cell>
          <cell r="AB13074">
            <v>0</v>
          </cell>
        </row>
        <row r="13187">
          <cell r="E13187">
            <v>5509000</v>
          </cell>
          <cell r="F13187">
            <v>0</v>
          </cell>
          <cell r="G13187">
            <v>5509000</v>
          </cell>
          <cell r="H13187">
            <v>4661000</v>
          </cell>
          <cell r="I13187">
            <v>848000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295883</v>
          </cell>
          <cell r="U13187">
            <v>552117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6675000</v>
          </cell>
          <cell r="F13287">
            <v>0</v>
          </cell>
          <cell r="G13287">
            <v>6675000</v>
          </cell>
          <cell r="H13287">
            <v>1766963.2000000002</v>
          </cell>
          <cell r="I13287">
            <v>2016535.9700000002</v>
          </cell>
          <cell r="J13287">
            <v>1190389.8900000001</v>
          </cell>
          <cell r="K13287">
            <v>1166581.83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298328.73</v>
          </cell>
          <cell r="U13287">
            <v>1255233.6200000001</v>
          </cell>
          <cell r="V13287">
            <v>462973.62000000011</v>
          </cell>
          <cell r="W13287">
            <v>516817.26000000024</v>
          </cell>
          <cell r="X13287">
            <v>655872.62999999989</v>
          </cell>
          <cell r="Y13287">
            <v>17700</v>
          </cell>
          <cell r="Z13287">
            <v>1124281.83</v>
          </cell>
          <cell r="AA13287">
            <v>42300</v>
          </cell>
          <cell r="AB13287">
            <v>0</v>
          </cell>
        </row>
        <row r="13400">
          <cell r="E13400">
            <v>10533000</v>
          </cell>
          <cell r="F13400">
            <v>0</v>
          </cell>
          <cell r="G13400">
            <v>10533000</v>
          </cell>
          <cell r="H13400">
            <v>5689867.7699999996</v>
          </cell>
          <cell r="I13400">
            <v>3599944.5500000003</v>
          </cell>
          <cell r="J13400">
            <v>888999.84000000032</v>
          </cell>
          <cell r="K13400">
            <v>234187.84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2540108.64</v>
          </cell>
          <cell r="U13400">
            <v>618073.0399999998</v>
          </cell>
          <cell r="V13400">
            <v>441762.87</v>
          </cell>
          <cell r="W13400">
            <v>715192.56000000041</v>
          </cell>
          <cell r="X13400">
            <v>168368.47999999998</v>
          </cell>
          <cell r="Y13400">
            <v>5438.7999999999975</v>
          </cell>
          <cell r="Z13400">
            <v>676.79000000000087</v>
          </cell>
          <cell r="AA13400">
            <v>233511.05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27802000</v>
          </cell>
          <cell r="F13500">
            <v>0</v>
          </cell>
          <cell r="G13500">
            <v>27802000</v>
          </cell>
          <cell r="H13500">
            <v>6517911.21</v>
          </cell>
          <cell r="I13500">
            <v>8074860.7300000004</v>
          </cell>
          <cell r="J13500">
            <v>4968584.5300000012</v>
          </cell>
          <cell r="K13500">
            <v>5466352.7999999998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1928495.06</v>
          </cell>
          <cell r="U13500">
            <v>2838281.08</v>
          </cell>
          <cell r="V13500">
            <v>3308084.59</v>
          </cell>
          <cell r="W13500">
            <v>367183.8900000006</v>
          </cell>
          <cell r="X13500">
            <v>2279662.1</v>
          </cell>
          <cell r="Y13500">
            <v>2321738.54</v>
          </cell>
          <cell r="Z13500">
            <v>1849151.65</v>
          </cell>
          <cell r="AA13500">
            <v>3617201.15</v>
          </cell>
          <cell r="AB13500">
            <v>0</v>
          </cell>
        </row>
        <row r="13613">
          <cell r="E13613">
            <v>6669000</v>
          </cell>
          <cell r="F13613">
            <v>0</v>
          </cell>
          <cell r="G13613">
            <v>6669000</v>
          </cell>
          <cell r="H13613">
            <v>1246373.57</v>
          </cell>
          <cell r="I13613">
            <v>4282371.41</v>
          </cell>
          <cell r="J13613">
            <v>679781.8</v>
          </cell>
          <cell r="K13613">
            <v>446978.79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2811127.0500000003</v>
          </cell>
          <cell r="U13613">
            <v>471772.01</v>
          </cell>
          <cell r="V13613">
            <v>999472.35</v>
          </cell>
          <cell r="W13613">
            <v>619.23999999999796</v>
          </cell>
          <cell r="X13613">
            <v>43994.18</v>
          </cell>
          <cell r="Y13613">
            <v>635168.38</v>
          </cell>
          <cell r="Z13613">
            <v>149931.74</v>
          </cell>
          <cell r="AA13613">
            <v>297047.05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6369154</v>
          </cell>
          <cell r="F14045">
            <v>0</v>
          </cell>
          <cell r="G14045">
            <v>6369154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43853000</v>
          </cell>
          <cell r="F14690">
            <v>0</v>
          </cell>
          <cell r="G14690">
            <v>43853000</v>
          </cell>
          <cell r="H14690">
            <v>2611111.54</v>
          </cell>
          <cell r="I14690">
            <v>9773733.4299999997</v>
          </cell>
          <cell r="J14690">
            <v>13183589.49</v>
          </cell>
          <cell r="K14690">
            <v>6419806.919999999</v>
          </cell>
          <cell r="L14690">
            <v>1331323.1200000001</v>
          </cell>
          <cell r="M14690">
            <v>2829272.4400000004</v>
          </cell>
          <cell r="N14690">
            <v>11973667.550000001</v>
          </cell>
          <cell r="O14690">
            <v>5377507.1899999995</v>
          </cell>
          <cell r="P14690">
            <v>21511770.300000001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1134975.1099999999</v>
          </cell>
          <cell r="U14690">
            <v>4997684.5199999996</v>
          </cell>
          <cell r="V14690">
            <v>811801.36</v>
          </cell>
          <cell r="W14690">
            <v>512963.92</v>
          </cell>
          <cell r="X14690">
            <v>249879.66</v>
          </cell>
          <cell r="Y14690">
            <v>447078.36000000004</v>
          </cell>
          <cell r="Z14690">
            <v>518904.39</v>
          </cell>
          <cell r="AA14690">
            <v>523395.33999999997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123401000</v>
          </cell>
          <cell r="F14790">
            <v>0</v>
          </cell>
          <cell r="G14790">
            <v>123401000</v>
          </cell>
          <cell r="H14790">
            <v>22368507.540000003</v>
          </cell>
          <cell r="I14790">
            <v>33932288.789999999</v>
          </cell>
          <cell r="J14790">
            <v>24193492.43</v>
          </cell>
          <cell r="K14790">
            <v>25738947.75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8829295.3300000001</v>
          </cell>
          <cell r="U14790">
            <v>17064439.040000003</v>
          </cell>
          <cell r="V14790">
            <v>8038554.4199999999</v>
          </cell>
          <cell r="W14790">
            <v>7965980.4100000001</v>
          </cell>
          <cell r="X14790">
            <v>8173222.0299999993</v>
          </cell>
          <cell r="Y14790">
            <v>8054289.9899999993</v>
          </cell>
          <cell r="Z14790">
            <v>7960854.9100000011</v>
          </cell>
          <cell r="AA14790">
            <v>17778092.84</v>
          </cell>
          <cell r="AB14790">
            <v>0</v>
          </cell>
        </row>
        <row r="14903">
          <cell r="E14903">
            <v>425806000</v>
          </cell>
          <cell r="F14903">
            <v>0</v>
          </cell>
          <cell r="G14903">
            <v>425806000.00000006</v>
          </cell>
          <cell r="H14903">
            <v>74617674.579999998</v>
          </cell>
          <cell r="I14903">
            <v>127837147.89999999</v>
          </cell>
          <cell r="J14903">
            <v>58533359.82</v>
          </cell>
          <cell r="K14903">
            <v>23611986.640000001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43431339.00999999</v>
          </cell>
          <cell r="U14903">
            <v>20759705.350000001</v>
          </cell>
          <cell r="V14903">
            <v>63646103.539999999</v>
          </cell>
          <cell r="W14903">
            <v>28222099.710000001</v>
          </cell>
          <cell r="X14903">
            <v>12979784.229999999</v>
          </cell>
          <cell r="Y14903">
            <v>17331475.879999999</v>
          </cell>
          <cell r="Z14903">
            <v>10119347.33</v>
          </cell>
          <cell r="AA14903">
            <v>13492639.309999999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9443000</v>
          </cell>
          <cell r="F14942">
            <v>0</v>
          </cell>
          <cell r="G14942">
            <v>9443000</v>
          </cell>
          <cell r="H14942">
            <v>2201323.3199999998</v>
          </cell>
          <cell r="I14942">
            <v>2437969.6</v>
          </cell>
          <cell r="J14942">
            <v>2305727.0700000003</v>
          </cell>
          <cell r="K14942">
            <v>1531428.6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870134.64</v>
          </cell>
          <cell r="U14942">
            <v>794458.16</v>
          </cell>
          <cell r="V14942">
            <v>773376.8</v>
          </cell>
          <cell r="W14942">
            <v>771983.03</v>
          </cell>
          <cell r="X14942">
            <v>763701</v>
          </cell>
          <cell r="Y14942">
            <v>770043.04</v>
          </cell>
          <cell r="Z14942">
            <v>765336</v>
          </cell>
          <cell r="AA14942">
            <v>766092.6</v>
          </cell>
          <cell r="AB14942">
            <v>0</v>
          </cell>
        </row>
        <row r="15003">
          <cell r="E15003">
            <v>24607000</v>
          </cell>
          <cell r="F15003">
            <v>0</v>
          </cell>
          <cell r="G15003">
            <v>24607000</v>
          </cell>
          <cell r="H15003">
            <v>4432415.22</v>
          </cell>
          <cell r="I15003">
            <v>6423029.7299999995</v>
          </cell>
          <cell r="J15003">
            <v>4436599.18</v>
          </cell>
          <cell r="K15003">
            <v>4644894.63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2039127.96</v>
          </cell>
          <cell r="U15003">
            <v>2826845.5300000003</v>
          </cell>
          <cell r="V15003">
            <v>1557056.24</v>
          </cell>
          <cell r="W15003">
            <v>1471103.67</v>
          </cell>
          <cell r="X15003">
            <v>1494924.6099999999</v>
          </cell>
          <cell r="Y15003">
            <v>1470570.9</v>
          </cell>
          <cell r="Z15003">
            <v>1425872.7</v>
          </cell>
          <cell r="AA15003">
            <v>3219021.9299999997</v>
          </cell>
          <cell r="AB15003">
            <v>0</v>
          </cell>
        </row>
        <row r="15116">
          <cell r="E15116">
            <v>59156000</v>
          </cell>
          <cell r="F15116">
            <v>-4.6566128730773926E-10</v>
          </cell>
          <cell r="G15116">
            <v>59155999.999999993</v>
          </cell>
          <cell r="H15116">
            <v>12118629.73</v>
          </cell>
          <cell r="I15116">
            <v>21611542.219999995</v>
          </cell>
          <cell r="J15116">
            <v>11348306.040000001</v>
          </cell>
          <cell r="K15116">
            <v>5547911.4299999997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4115759.2100000004</v>
          </cell>
          <cell r="U15116">
            <v>26099730.66</v>
          </cell>
          <cell r="V15116">
            <v>-8603947.6500000041</v>
          </cell>
          <cell r="W15116">
            <v>5351321.76</v>
          </cell>
          <cell r="X15116">
            <v>1530216.95</v>
          </cell>
          <cell r="Y15116">
            <v>4466767.33</v>
          </cell>
          <cell r="Z15116">
            <v>1540749.92</v>
          </cell>
          <cell r="AA15116">
            <v>4007161.51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1705000</v>
          </cell>
          <cell r="F15155">
            <v>0</v>
          </cell>
          <cell r="G15155">
            <v>1705000</v>
          </cell>
          <cell r="H15155">
            <v>388790.89</v>
          </cell>
          <cell r="I15155">
            <v>439049.4</v>
          </cell>
          <cell r="J15155">
            <v>387431.76</v>
          </cell>
          <cell r="K15155">
            <v>259253.12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165138.76</v>
          </cell>
          <cell r="U15155">
            <v>136942.64000000001</v>
          </cell>
          <cell r="V15155">
            <v>136968</v>
          </cell>
          <cell r="W15155">
            <v>129120.36</v>
          </cell>
          <cell r="X15155">
            <v>129138.36</v>
          </cell>
          <cell r="Y15155">
            <v>129173.04</v>
          </cell>
          <cell r="Z15155">
            <v>129931.28</v>
          </cell>
          <cell r="AA15155">
            <v>129321.84</v>
          </cell>
          <cell r="AB15155">
            <v>0</v>
          </cell>
        </row>
        <row r="15216">
          <cell r="E15216">
            <v>11828000</v>
          </cell>
          <cell r="F15216">
            <v>0</v>
          </cell>
          <cell r="G15216">
            <v>11828000</v>
          </cell>
          <cell r="H15216">
            <v>2117114.2200000002</v>
          </cell>
          <cell r="I15216">
            <v>3245749.04</v>
          </cell>
          <cell r="J15216">
            <v>2082282.75</v>
          </cell>
          <cell r="K15216">
            <v>2184767.69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909816.9</v>
          </cell>
          <cell r="U15216">
            <v>1528035.3399999999</v>
          </cell>
          <cell r="V15216">
            <v>807896.79999999993</v>
          </cell>
          <cell r="W15216">
            <v>669427.79</v>
          </cell>
          <cell r="X15216">
            <v>701585.06</v>
          </cell>
          <cell r="Y15216">
            <v>711269.9</v>
          </cell>
          <cell r="Z15216">
            <v>696711.46000000008</v>
          </cell>
          <cell r="AA15216">
            <v>1488056.23</v>
          </cell>
          <cell r="AB15216">
            <v>0</v>
          </cell>
        </row>
        <row r="15329">
          <cell r="E15329">
            <v>30736000</v>
          </cell>
          <cell r="F15329">
            <v>0</v>
          </cell>
          <cell r="G15329">
            <v>30736000</v>
          </cell>
          <cell r="H15329">
            <v>5053771.18</v>
          </cell>
          <cell r="I15329">
            <v>5074360.5799999991</v>
          </cell>
          <cell r="J15329">
            <v>4095108.5</v>
          </cell>
          <cell r="K15329">
            <v>7667327.8599999994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607631.5</v>
          </cell>
          <cell r="U15329">
            <v>2072126.0899999996</v>
          </cell>
          <cell r="V15329">
            <v>2394602.9899999998</v>
          </cell>
          <cell r="W15329">
            <v>5555975.6299999999</v>
          </cell>
          <cell r="X15329">
            <v>-2487272.2599999998</v>
          </cell>
          <cell r="Y15329">
            <v>1026405.13</v>
          </cell>
          <cell r="Z15329">
            <v>2759484.8699999996</v>
          </cell>
          <cell r="AA15329">
            <v>4907842.9899999993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682000</v>
          </cell>
          <cell r="F15368">
            <v>0</v>
          </cell>
          <cell r="G15368">
            <v>682000</v>
          </cell>
          <cell r="H15368">
            <v>158568.48000000001</v>
          </cell>
          <cell r="I15368">
            <v>183922.56</v>
          </cell>
          <cell r="J15368">
            <v>144973.44999999998</v>
          </cell>
          <cell r="K15368">
            <v>102112.98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52856.160000000003</v>
          </cell>
          <cell r="U15368">
            <v>73984.56</v>
          </cell>
          <cell r="V15368">
            <v>57081.84</v>
          </cell>
          <cell r="W15368">
            <v>0</v>
          </cell>
          <cell r="X15368">
            <v>96652.209999999992</v>
          </cell>
          <cell r="Y15368">
            <v>48321.24</v>
          </cell>
          <cell r="Z15368">
            <v>48341.7</v>
          </cell>
          <cell r="AA15368">
            <v>53771.28</v>
          </cell>
          <cell r="AB15368">
            <v>0</v>
          </cell>
        </row>
        <row r="15429">
          <cell r="E15429">
            <v>11168000</v>
          </cell>
          <cell r="F15429">
            <v>0</v>
          </cell>
          <cell r="G15429">
            <v>11168000</v>
          </cell>
          <cell r="H15429">
            <v>1809738.3199999998</v>
          </cell>
          <cell r="I15429">
            <v>2684214.4800000004</v>
          </cell>
          <cell r="J15429">
            <v>1976217.7600000002</v>
          </cell>
          <cell r="K15429">
            <v>2330983.83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753979.99</v>
          </cell>
          <cell r="U15429">
            <v>1295400.8799999999</v>
          </cell>
          <cell r="V15429">
            <v>634833.6100000001</v>
          </cell>
          <cell r="W15429">
            <v>667143.59000000008</v>
          </cell>
          <cell r="X15429">
            <v>639319.83000000007</v>
          </cell>
          <cell r="Y15429">
            <v>669754.34</v>
          </cell>
          <cell r="Z15429">
            <v>654784.88</v>
          </cell>
          <cell r="AA15429">
            <v>1676198.9500000002</v>
          </cell>
          <cell r="AB15429">
            <v>0</v>
          </cell>
        </row>
        <row r="15542">
          <cell r="E15542">
            <v>26253000</v>
          </cell>
          <cell r="F15542">
            <v>0</v>
          </cell>
          <cell r="G15542">
            <v>26253000</v>
          </cell>
          <cell r="H15542">
            <v>4368603.21</v>
          </cell>
          <cell r="I15542">
            <v>10453558.620000001</v>
          </cell>
          <cell r="J15542">
            <v>6065127.29</v>
          </cell>
          <cell r="K15542">
            <v>1366763.0599999996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5913080.9499999993</v>
          </cell>
          <cell r="U15542">
            <v>988014.00999999989</v>
          </cell>
          <cell r="V15542">
            <v>3552463.66</v>
          </cell>
          <cell r="W15542">
            <v>4455755.41</v>
          </cell>
          <cell r="X15542">
            <v>535027.87</v>
          </cell>
          <cell r="Y15542">
            <v>1074344.01</v>
          </cell>
          <cell r="Z15542">
            <v>878612.66</v>
          </cell>
          <cell r="AA15542">
            <v>488150.4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414000</v>
          </cell>
          <cell r="F15581">
            <v>0</v>
          </cell>
          <cell r="G15581">
            <v>414000</v>
          </cell>
          <cell r="H15581">
            <v>95037.39</v>
          </cell>
          <cell r="I15581">
            <v>111254.9</v>
          </cell>
          <cell r="J15581">
            <v>103323.29</v>
          </cell>
          <cell r="K15581">
            <v>68891.87999999999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34525.08</v>
          </cell>
          <cell r="U15581">
            <v>42280.25</v>
          </cell>
          <cell r="V15581">
            <v>34449.57</v>
          </cell>
          <cell r="W15581">
            <v>34380.449999999997</v>
          </cell>
          <cell r="X15581">
            <v>34355</v>
          </cell>
          <cell r="Y15581">
            <v>34587.839999999997</v>
          </cell>
          <cell r="Z15581">
            <v>36.68</v>
          </cell>
          <cell r="AA15581">
            <v>68855.199999999997</v>
          </cell>
          <cell r="AB15581">
            <v>0</v>
          </cell>
        </row>
        <row r="15642">
          <cell r="E15642">
            <v>22012000</v>
          </cell>
          <cell r="F15642">
            <v>0</v>
          </cell>
          <cell r="G15642">
            <v>22012000</v>
          </cell>
          <cell r="H15642">
            <v>3850733.78</v>
          </cell>
          <cell r="I15642">
            <v>5338700.5</v>
          </cell>
          <cell r="J15642">
            <v>4386767.8100000005</v>
          </cell>
          <cell r="K15642">
            <v>4371336.8699999992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1501306.8799999999</v>
          </cell>
          <cell r="U15642">
            <v>2498077.9400000004</v>
          </cell>
          <cell r="V15642">
            <v>1339315.6800000002</v>
          </cell>
          <cell r="W15642">
            <v>1355765.6800000002</v>
          </cell>
          <cell r="X15642">
            <v>1681202.1600000001</v>
          </cell>
          <cell r="Y15642">
            <v>1349799.97</v>
          </cell>
          <cell r="Z15642">
            <v>1366824.4600000002</v>
          </cell>
          <cell r="AA15642">
            <v>3004512.4099999997</v>
          </cell>
          <cell r="AB15642">
            <v>0</v>
          </cell>
        </row>
        <row r="15755">
          <cell r="E15755">
            <v>91188000</v>
          </cell>
          <cell r="F15755">
            <v>-2.3283064365386963E-10</v>
          </cell>
          <cell r="G15755">
            <v>91188000</v>
          </cell>
          <cell r="H15755">
            <v>18785851.150000002</v>
          </cell>
          <cell r="I15755">
            <v>8219328.2400000002</v>
          </cell>
          <cell r="J15755">
            <v>27660075.159999996</v>
          </cell>
          <cell r="K15755">
            <v>10058438.359999999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4496270.37</v>
          </cell>
          <cell r="U15755">
            <v>391474.52999999956</v>
          </cell>
          <cell r="V15755">
            <v>3331583.3400000003</v>
          </cell>
          <cell r="W15755">
            <v>4261807</v>
          </cell>
          <cell r="X15755">
            <v>8692002.1600000001</v>
          </cell>
          <cell r="Y15755">
            <v>14706266.000000002</v>
          </cell>
          <cell r="Z15755">
            <v>4831336.04</v>
          </cell>
          <cell r="AA15755">
            <v>5227102.32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1258000</v>
          </cell>
          <cell r="F15794">
            <v>0</v>
          </cell>
          <cell r="G15794">
            <v>1258000</v>
          </cell>
          <cell r="H15794">
            <v>310537.45</v>
          </cell>
          <cell r="I15794">
            <v>294767.60000000003</v>
          </cell>
          <cell r="J15794">
            <v>307745.40000000002</v>
          </cell>
          <cell r="K15794">
            <v>207282.72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91251.950000000041</v>
          </cell>
          <cell r="U15794">
            <v>101757.45</v>
          </cell>
          <cell r="V15794">
            <v>101758.2</v>
          </cell>
          <cell r="W15794">
            <v>101758.2</v>
          </cell>
          <cell r="X15794">
            <v>101758.2</v>
          </cell>
          <cell r="Y15794">
            <v>104229</v>
          </cell>
          <cell r="Z15794">
            <v>103641.36</v>
          </cell>
          <cell r="AA15794">
            <v>103641.36</v>
          </cell>
          <cell r="AB15794">
            <v>0</v>
          </cell>
        </row>
        <row r="15855">
          <cell r="E15855">
            <v>34627000</v>
          </cell>
          <cell r="F15855">
            <v>0</v>
          </cell>
          <cell r="G15855">
            <v>34627000</v>
          </cell>
          <cell r="H15855">
            <v>6213831.9800000004</v>
          </cell>
          <cell r="I15855">
            <v>8852041.0299999993</v>
          </cell>
          <cell r="J15855">
            <v>6522001.8700000001</v>
          </cell>
          <cell r="K15855">
            <v>6771201.8499999996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2341648.61</v>
          </cell>
          <cell r="U15855">
            <v>4100125.7299999995</v>
          </cell>
          <cell r="V15855">
            <v>2410266.69</v>
          </cell>
          <cell r="W15855">
            <v>2076874.5200000003</v>
          </cell>
          <cell r="X15855">
            <v>2224791.3400000003</v>
          </cell>
          <cell r="Y15855">
            <v>2220336.0099999998</v>
          </cell>
          <cell r="Z15855">
            <v>2147203.2800000003</v>
          </cell>
          <cell r="AA15855">
            <v>4623998.5699999994</v>
          </cell>
          <cell r="AB15855">
            <v>0</v>
          </cell>
        </row>
        <row r="15968">
          <cell r="E15968">
            <v>85767000</v>
          </cell>
          <cell r="F15968">
            <v>4.6566128730773926E-9</v>
          </cell>
          <cell r="G15968">
            <v>85767000</v>
          </cell>
          <cell r="H15968">
            <v>21435105.57</v>
          </cell>
          <cell r="I15968">
            <v>14957246.880000001</v>
          </cell>
          <cell r="J15968">
            <v>20815580.760000005</v>
          </cell>
          <cell r="K15968">
            <v>5745921.2599999998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4068186.09</v>
          </cell>
          <cell r="U15968">
            <v>4684904.7400000012</v>
          </cell>
          <cell r="V15968">
            <v>6204156.0500000007</v>
          </cell>
          <cell r="W15968">
            <v>4339108.3499999996</v>
          </cell>
          <cell r="X15968">
            <v>8136475.6000000015</v>
          </cell>
          <cell r="Y15968">
            <v>8339996.8100000005</v>
          </cell>
          <cell r="Z15968">
            <v>2481051.0699999998</v>
          </cell>
          <cell r="AA15968">
            <v>3264870.19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2687000</v>
          </cell>
          <cell r="F16007">
            <v>0</v>
          </cell>
          <cell r="G16007">
            <v>2687000</v>
          </cell>
          <cell r="H16007">
            <v>589885.28</v>
          </cell>
          <cell r="I16007">
            <v>638481.49000000011</v>
          </cell>
          <cell r="J16007">
            <v>627790.30999999994</v>
          </cell>
          <cell r="K16007">
            <v>425605.47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227755.99000000002</v>
          </cell>
          <cell r="U16007">
            <v>206850.58000000002</v>
          </cell>
          <cell r="V16007">
            <v>203874.92</v>
          </cell>
          <cell r="W16007">
            <v>202189.86</v>
          </cell>
          <cell r="X16007">
            <v>215045.22</v>
          </cell>
          <cell r="Y16007">
            <v>210555.23</v>
          </cell>
          <cell r="Z16007">
            <v>207348.52</v>
          </cell>
          <cell r="AA16007">
            <v>218256.95</v>
          </cell>
          <cell r="AB16007">
            <v>0</v>
          </cell>
        </row>
        <row r="16068">
          <cell r="E16068">
            <v>602000</v>
          </cell>
          <cell r="F16068">
            <v>0</v>
          </cell>
          <cell r="G16068">
            <v>602000</v>
          </cell>
          <cell r="H16068">
            <v>102536.25</v>
          </cell>
          <cell r="I16068">
            <v>156133.29</v>
          </cell>
          <cell r="J16068">
            <v>107809.77</v>
          </cell>
          <cell r="K16068">
            <v>123889.69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41138.589999999997</v>
          </cell>
          <cell r="U16068">
            <v>73987.11</v>
          </cell>
          <cell r="V16068">
            <v>41007.589999999997</v>
          </cell>
          <cell r="W16068">
            <v>35936.589999999997</v>
          </cell>
          <cell r="X16068">
            <v>35836.589999999997</v>
          </cell>
          <cell r="Y16068">
            <v>36036.589999999997</v>
          </cell>
          <cell r="Z16068">
            <v>37236.589999999997</v>
          </cell>
          <cell r="AA16068">
            <v>86653.1</v>
          </cell>
          <cell r="AB16068">
            <v>0</v>
          </cell>
        </row>
        <row r="16181">
          <cell r="E16181">
            <v>6045000</v>
          </cell>
          <cell r="F16181">
            <v>0</v>
          </cell>
          <cell r="G16181">
            <v>6045000</v>
          </cell>
          <cell r="H16181">
            <v>1507334.03</v>
          </cell>
          <cell r="I16181">
            <v>1309168.04</v>
          </cell>
          <cell r="J16181">
            <v>1441389.08</v>
          </cell>
          <cell r="K16181">
            <v>756582.87000000011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328748.18</v>
          </cell>
          <cell r="U16181">
            <v>743935.21000000008</v>
          </cell>
          <cell r="V16181">
            <v>236484.64999999997</v>
          </cell>
          <cell r="W16181">
            <v>570238.49000000011</v>
          </cell>
          <cell r="X16181">
            <v>760014.96000000008</v>
          </cell>
          <cell r="Y16181">
            <v>111135.63</v>
          </cell>
          <cell r="Z16181">
            <v>77377.39</v>
          </cell>
          <cell r="AA16181">
            <v>679205.48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48000</v>
          </cell>
          <cell r="F16220">
            <v>0</v>
          </cell>
          <cell r="G16220">
            <v>48000</v>
          </cell>
          <cell r="H16220">
            <v>11356.2</v>
          </cell>
          <cell r="I16220">
            <v>12604.68</v>
          </cell>
          <cell r="J16220">
            <v>11980.44</v>
          </cell>
          <cell r="K16220">
            <v>7986.96</v>
          </cell>
          <cell r="Q16220">
            <v>0</v>
          </cell>
          <cell r="R16220">
            <v>3785.4</v>
          </cell>
          <cell r="S16220">
            <v>7570.8</v>
          </cell>
          <cell r="T16220">
            <v>3993.48</v>
          </cell>
          <cell r="U16220">
            <v>4617.72</v>
          </cell>
          <cell r="V16220">
            <v>3993.48</v>
          </cell>
          <cell r="W16220">
            <v>3993.48</v>
          </cell>
          <cell r="X16220">
            <v>0</v>
          </cell>
          <cell r="Y16220">
            <v>7986.96</v>
          </cell>
          <cell r="Z16220">
            <v>3993.48</v>
          </cell>
          <cell r="AA16220">
            <v>3993.48</v>
          </cell>
          <cell r="AB16220">
            <v>0</v>
          </cell>
        </row>
        <row r="16281">
          <cell r="E16281">
            <v>13751000</v>
          </cell>
          <cell r="F16281">
            <v>3.2628122426103801E-11</v>
          </cell>
          <cell r="G16281">
            <v>13751000</v>
          </cell>
          <cell r="H16281">
            <v>2420899.37</v>
          </cell>
          <cell r="I16281">
            <v>3598328.28</v>
          </cell>
          <cell r="J16281">
            <v>2561609.46</v>
          </cell>
          <cell r="K16281">
            <v>3036917.4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1126217.8400000001</v>
          </cell>
          <cell r="U16281">
            <v>1574625.6499999997</v>
          </cell>
          <cell r="V16281">
            <v>897484.79</v>
          </cell>
          <cell r="W16281">
            <v>845873.26</v>
          </cell>
          <cell r="X16281">
            <v>843549.73</v>
          </cell>
          <cell r="Y16281">
            <v>872186.47000000009</v>
          </cell>
          <cell r="Z16281">
            <v>911260.3</v>
          </cell>
          <cell r="AA16281">
            <v>2125657.1</v>
          </cell>
          <cell r="AB16281">
            <v>0</v>
          </cell>
        </row>
        <row r="16394">
          <cell r="E16394">
            <v>28251000</v>
          </cell>
          <cell r="F16394">
            <v>0</v>
          </cell>
          <cell r="G16394">
            <v>28250999.999999996</v>
          </cell>
          <cell r="H16394">
            <v>5352842.04</v>
          </cell>
          <cell r="I16394">
            <v>7116189.4800000004</v>
          </cell>
          <cell r="J16394">
            <v>5387051.2000000011</v>
          </cell>
          <cell r="K16394">
            <v>4087709.47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3632216.58</v>
          </cell>
          <cell r="U16394">
            <v>1143610.56</v>
          </cell>
          <cell r="V16394">
            <v>2340362.3400000003</v>
          </cell>
          <cell r="W16394">
            <v>2164023.5</v>
          </cell>
          <cell r="X16394">
            <v>1148355.73</v>
          </cell>
          <cell r="Y16394">
            <v>2074671.97</v>
          </cell>
          <cell r="Z16394">
            <v>2128572.58</v>
          </cell>
          <cell r="AA16394">
            <v>1959136.89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627000</v>
          </cell>
          <cell r="F16433">
            <v>0</v>
          </cell>
          <cell r="G16433">
            <v>627000</v>
          </cell>
          <cell r="H16433">
            <v>149777.63999999998</v>
          </cell>
          <cell r="I16433">
            <v>170744.44</v>
          </cell>
          <cell r="J16433">
            <v>159481.93</v>
          </cell>
          <cell r="K16433">
            <v>97684.770000000019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65792.44</v>
          </cell>
          <cell r="U16433">
            <v>52476</v>
          </cell>
          <cell r="V16433">
            <v>52476</v>
          </cell>
          <cell r="W16433">
            <v>54224.6</v>
          </cell>
          <cell r="X16433">
            <v>54224.959999999999</v>
          </cell>
          <cell r="Y16433">
            <v>51032.37</v>
          </cell>
          <cell r="Z16433">
            <v>46671.930000000015</v>
          </cell>
          <cell r="AA16433">
            <v>51012.840000000004</v>
          </cell>
          <cell r="AB16433">
            <v>0</v>
          </cell>
        </row>
        <row r="16494">
          <cell r="E16494">
            <v>14818000</v>
          </cell>
          <cell r="F16494">
            <v>0</v>
          </cell>
          <cell r="G16494">
            <v>14818000</v>
          </cell>
          <cell r="H16494">
            <v>1957432.8199999998</v>
          </cell>
          <cell r="I16494">
            <v>2931301.89</v>
          </cell>
          <cell r="J16494">
            <v>2097844.17</v>
          </cell>
          <cell r="K16494">
            <v>2330639.6200000006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910182.22000000009</v>
          </cell>
          <cell r="U16494">
            <v>1332585.1599999999</v>
          </cell>
          <cell r="V16494">
            <v>688534.50999999989</v>
          </cell>
          <cell r="W16494">
            <v>697157.58</v>
          </cell>
          <cell r="X16494">
            <v>676389.61</v>
          </cell>
          <cell r="Y16494">
            <v>724296.98</v>
          </cell>
          <cell r="Z16494">
            <v>680949.03999999992</v>
          </cell>
          <cell r="AA16494">
            <v>1649690.58</v>
          </cell>
          <cell r="AB16494">
            <v>0</v>
          </cell>
        </row>
        <row r="16607">
          <cell r="E16607">
            <v>24742000</v>
          </cell>
          <cell r="F16607">
            <v>0</v>
          </cell>
          <cell r="G16607">
            <v>24742000</v>
          </cell>
          <cell r="H16607">
            <v>4157399.6799999997</v>
          </cell>
          <cell r="I16607">
            <v>7261319.6899999995</v>
          </cell>
          <cell r="J16607">
            <v>3559990.26</v>
          </cell>
          <cell r="K16607">
            <v>4231809.33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2277105.0499999998</v>
          </cell>
          <cell r="U16607">
            <v>3460284.99</v>
          </cell>
          <cell r="V16607">
            <v>1523929.65</v>
          </cell>
          <cell r="W16607">
            <v>1127607.94</v>
          </cell>
          <cell r="X16607">
            <v>822968.37000000011</v>
          </cell>
          <cell r="Y16607">
            <v>1609413.95</v>
          </cell>
          <cell r="Z16607">
            <v>3224496.1300000004</v>
          </cell>
          <cell r="AA16607">
            <v>1007313.2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1035000</v>
          </cell>
          <cell r="F16646">
            <v>0</v>
          </cell>
          <cell r="G16646">
            <v>1035000</v>
          </cell>
          <cell r="H16646">
            <v>162558.72</v>
          </cell>
          <cell r="I16646">
            <v>189004.25</v>
          </cell>
          <cell r="J16646">
            <v>178439.76</v>
          </cell>
          <cell r="K16646">
            <v>119285.08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69607.210000000006</v>
          </cell>
          <cell r="U16646">
            <v>59917.120000000003</v>
          </cell>
          <cell r="V16646">
            <v>59479.92</v>
          </cell>
          <cell r="W16646">
            <v>59479.92</v>
          </cell>
          <cell r="X16646">
            <v>59479.92</v>
          </cell>
          <cell r="Y16646">
            <v>59479.92</v>
          </cell>
          <cell r="Z16646">
            <v>60307.54</v>
          </cell>
          <cell r="AA16646">
            <v>58977.54</v>
          </cell>
          <cell r="AB16646">
            <v>0</v>
          </cell>
        </row>
        <row r="16707">
          <cell r="E16707">
            <v>27553000</v>
          </cell>
          <cell r="F16707">
            <v>0</v>
          </cell>
          <cell r="G16707">
            <v>27553000</v>
          </cell>
          <cell r="H16707">
            <v>4839940.9899999993</v>
          </cell>
          <cell r="I16707">
            <v>16282698.619999999</v>
          </cell>
          <cell r="J16707">
            <v>293077.30999999994</v>
          </cell>
          <cell r="K16707">
            <v>2628537.69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2285274.88</v>
          </cell>
          <cell r="U16707">
            <v>3224287.0299999993</v>
          </cell>
          <cell r="V16707">
            <v>10773136.709999999</v>
          </cell>
          <cell r="W16707">
            <v>185442.18</v>
          </cell>
          <cell r="X16707">
            <v>30286.95</v>
          </cell>
          <cell r="Y16707">
            <v>77348.17999999992</v>
          </cell>
          <cell r="Z16707">
            <v>135672.68999999989</v>
          </cell>
          <cell r="AA16707">
            <v>2492865</v>
          </cell>
          <cell r="AB16707">
            <v>0</v>
          </cell>
        </row>
        <row r="16820">
          <cell r="E16820">
            <v>41641000</v>
          </cell>
          <cell r="F16820">
            <v>0</v>
          </cell>
          <cell r="G16820">
            <v>41641000</v>
          </cell>
          <cell r="H16820">
            <v>10409999.999999998</v>
          </cell>
          <cell r="I16820">
            <v>12344301.400000004</v>
          </cell>
          <cell r="J16820">
            <v>6930442.2999999998</v>
          </cell>
          <cell r="K16820">
            <v>2671356.0300000012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3040463.2199999997</v>
          </cell>
          <cell r="U16820">
            <v>1348472.8600000017</v>
          </cell>
          <cell r="V16820">
            <v>7955365.3199999994</v>
          </cell>
          <cell r="W16820">
            <v>1381761.2799999989</v>
          </cell>
          <cell r="X16820">
            <v>1681644.7000000002</v>
          </cell>
          <cell r="Y16820">
            <v>3867036.3200000017</v>
          </cell>
          <cell r="Z16820">
            <v>1487028.5400000007</v>
          </cell>
          <cell r="AA16820">
            <v>1184327.4900000002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1970000</v>
          </cell>
          <cell r="F16859">
            <v>0</v>
          </cell>
          <cell r="G16859">
            <v>1970000</v>
          </cell>
          <cell r="H16859">
            <v>428922.69999999995</v>
          </cell>
          <cell r="I16859">
            <v>340562.80999999994</v>
          </cell>
          <cell r="J16859">
            <v>456625.83999999985</v>
          </cell>
          <cell r="K16859">
            <v>307634.36000000022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150430.7300000001</v>
          </cell>
          <cell r="V16859">
            <v>190132.07999999984</v>
          </cell>
          <cell r="W16859">
            <v>303406.71999999997</v>
          </cell>
          <cell r="X16859">
            <v>0</v>
          </cell>
          <cell r="Y16859">
            <v>153219.11999999988</v>
          </cell>
          <cell r="Z16859">
            <v>153752.42000000001</v>
          </cell>
          <cell r="AA16859">
            <v>153881.94000000018</v>
          </cell>
          <cell r="AB16859">
            <v>0</v>
          </cell>
        </row>
        <row r="16920">
          <cell r="E16920">
            <v>22222000</v>
          </cell>
          <cell r="F16920">
            <v>-2.9103830456733704E-11</v>
          </cell>
          <cell r="G16920">
            <v>22222000</v>
          </cell>
          <cell r="H16920">
            <v>3893439.9899999993</v>
          </cell>
          <cell r="I16920">
            <v>5870755.4400000013</v>
          </cell>
          <cell r="J16920">
            <v>4288335.0899999989</v>
          </cell>
          <cell r="K16920">
            <v>4277486.1899999995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1522017.49</v>
          </cell>
          <cell r="U16920">
            <v>2819179.1799999997</v>
          </cell>
          <cell r="V16920">
            <v>1529558.77</v>
          </cell>
          <cell r="W16920">
            <v>1381543.3200000003</v>
          </cell>
          <cell r="X16920">
            <v>1490055.2100000002</v>
          </cell>
          <cell r="Y16920">
            <v>1416736.5599999998</v>
          </cell>
          <cell r="Z16920">
            <v>1450540.4199999997</v>
          </cell>
          <cell r="AA16920">
            <v>2826945.7700000005</v>
          </cell>
          <cell r="AB16920">
            <v>0</v>
          </cell>
        </row>
        <row r="17033">
          <cell r="E17033">
            <v>47053000</v>
          </cell>
          <cell r="F17033">
            <v>0</v>
          </cell>
          <cell r="G17033">
            <v>47053000</v>
          </cell>
          <cell r="H17033">
            <v>9416796.120000001</v>
          </cell>
          <cell r="I17033">
            <v>4464979.28</v>
          </cell>
          <cell r="J17033">
            <v>7072547.3000000007</v>
          </cell>
          <cell r="K17033">
            <v>6657054.1400000006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896920.8600000001</v>
          </cell>
          <cell r="U17033">
            <v>1320356.48</v>
          </cell>
          <cell r="V17033">
            <v>2247701.94</v>
          </cell>
          <cell r="W17033">
            <v>1890981.1300000001</v>
          </cell>
          <cell r="X17033">
            <v>2172741.5199999996</v>
          </cell>
          <cell r="Y17033">
            <v>3008824.65</v>
          </cell>
          <cell r="Z17033">
            <v>2859306.75</v>
          </cell>
          <cell r="AA17033">
            <v>3797747.39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1329000</v>
          </cell>
          <cell r="F17072">
            <v>0</v>
          </cell>
          <cell r="G17072">
            <v>1329000</v>
          </cell>
          <cell r="H17072">
            <v>340649.4</v>
          </cell>
          <cell r="I17072">
            <v>381478.79000000004</v>
          </cell>
          <cell r="J17072">
            <v>360813.49</v>
          </cell>
          <cell r="K17072">
            <v>237371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139839.35999999999</v>
          </cell>
          <cell r="U17072">
            <v>120336.96000000001</v>
          </cell>
          <cell r="V17072">
            <v>121302.47</v>
          </cell>
          <cell r="W17072">
            <v>118729.03</v>
          </cell>
          <cell r="X17072">
            <v>120739.05</v>
          </cell>
          <cell r="Y17072">
            <v>121345.41</v>
          </cell>
          <cell r="Z17072">
            <v>119669.36</v>
          </cell>
          <cell r="AA17072">
            <v>117701.64</v>
          </cell>
          <cell r="AB17072">
            <v>0</v>
          </cell>
        </row>
        <row r="17133">
          <cell r="E17133">
            <v>27338000</v>
          </cell>
          <cell r="F17133">
            <v>0</v>
          </cell>
          <cell r="G17133">
            <v>27338000</v>
          </cell>
          <cell r="H17133">
            <v>5908125.6699999999</v>
          </cell>
          <cell r="I17133">
            <v>7941554.1600000011</v>
          </cell>
          <cell r="J17133">
            <v>6646645.790000001</v>
          </cell>
          <cell r="K17133">
            <v>3213841.4299999997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2235911.4700000002</v>
          </cell>
          <cell r="U17133">
            <v>3783112.69</v>
          </cell>
          <cell r="V17133">
            <v>1922530</v>
          </cell>
          <cell r="W17133">
            <v>1934497.2100000004</v>
          </cell>
          <cell r="X17133">
            <v>1909396.2000000002</v>
          </cell>
          <cell r="Y17133">
            <v>2802752.3800000004</v>
          </cell>
          <cell r="Z17133">
            <v>1886745.4500000004</v>
          </cell>
          <cell r="AA17133">
            <v>1327095.9799999991</v>
          </cell>
          <cell r="AB17133">
            <v>0</v>
          </cell>
        </row>
        <row r="17246">
          <cell r="E17246">
            <v>275122000</v>
          </cell>
          <cell r="F17246">
            <v>0</v>
          </cell>
          <cell r="G17246">
            <v>275121999.99999994</v>
          </cell>
          <cell r="H17246">
            <v>44703906.629999995</v>
          </cell>
          <cell r="I17246">
            <v>34300712.869999997</v>
          </cell>
          <cell r="J17246">
            <v>6931362.1699999999</v>
          </cell>
          <cell r="K17246">
            <v>49982255.019999996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5333606.209999999</v>
          </cell>
          <cell r="U17246">
            <v>14860068.18</v>
          </cell>
          <cell r="V17246">
            <v>14107038.479999993</v>
          </cell>
          <cell r="W17246">
            <v>-11790832.66</v>
          </cell>
          <cell r="X17246">
            <v>19434548.580000002</v>
          </cell>
          <cell r="Y17246">
            <v>-712353.74999999977</v>
          </cell>
          <cell r="Z17246">
            <v>16584977.529999996</v>
          </cell>
          <cell r="AA17246">
            <v>33397277.489999995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1923000</v>
          </cell>
          <cell r="F17285">
            <v>0</v>
          </cell>
          <cell r="G17285">
            <v>1923000</v>
          </cell>
          <cell r="H17285">
            <v>492181.2</v>
          </cell>
          <cell r="I17285">
            <v>774006.36</v>
          </cell>
          <cell r="J17285">
            <v>523196.48000000004</v>
          </cell>
          <cell r="K17285">
            <v>133615.96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380983.07999999996</v>
          </cell>
          <cell r="V17285">
            <v>393023.28</v>
          </cell>
          <cell r="W17285">
            <v>174598.92</v>
          </cell>
          <cell r="X17285">
            <v>174598.92</v>
          </cell>
          <cell r="Y17285">
            <v>173998.64</v>
          </cell>
          <cell r="Z17285">
            <v>0</v>
          </cell>
          <cell r="AA17285">
            <v>133615.96</v>
          </cell>
          <cell r="AB17285">
            <v>0</v>
          </cell>
        </row>
        <row r="17346">
          <cell r="E17346">
            <v>15975000</v>
          </cell>
          <cell r="F17346">
            <v>0</v>
          </cell>
          <cell r="G17346">
            <v>15975000</v>
          </cell>
          <cell r="H17346">
            <v>2967969.6799999997</v>
          </cell>
          <cell r="I17346">
            <v>4661441.9800000004</v>
          </cell>
          <cell r="J17346">
            <v>3434131.11</v>
          </cell>
          <cell r="K17346">
            <v>2972526.05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1370477.3399999999</v>
          </cell>
          <cell r="U17346">
            <v>1850413.06</v>
          </cell>
          <cell r="V17346">
            <v>1440551.58</v>
          </cell>
          <cell r="W17346">
            <v>1049395.5699999998</v>
          </cell>
          <cell r="X17346">
            <v>1271743.5</v>
          </cell>
          <cell r="Y17346">
            <v>1112992.04</v>
          </cell>
          <cell r="Z17346">
            <v>846099.78999999992</v>
          </cell>
          <cell r="AA17346">
            <v>2126426.2599999998</v>
          </cell>
          <cell r="AB17346">
            <v>0</v>
          </cell>
        </row>
        <row r="17459">
          <cell r="E17459">
            <v>43544000</v>
          </cell>
          <cell r="F17459">
            <v>0</v>
          </cell>
          <cell r="G17459">
            <v>43544000</v>
          </cell>
          <cell r="H17459">
            <v>4533796.88</v>
          </cell>
          <cell r="I17459">
            <v>10511352.840000002</v>
          </cell>
          <cell r="J17459">
            <v>11462004.270000001</v>
          </cell>
          <cell r="K17459">
            <v>8536117.5600000005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3715466.86</v>
          </cell>
          <cell r="U17459">
            <v>2987302.4000000004</v>
          </cell>
          <cell r="V17459">
            <v>3808583.58</v>
          </cell>
          <cell r="W17459">
            <v>3374363.9</v>
          </cell>
          <cell r="X17459">
            <v>3919843.5599999996</v>
          </cell>
          <cell r="Y17459">
            <v>4167796.81</v>
          </cell>
          <cell r="Z17459">
            <v>3888045.52</v>
          </cell>
          <cell r="AA17459">
            <v>4648072.040000001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879000</v>
          </cell>
          <cell r="F17498">
            <v>0</v>
          </cell>
          <cell r="G17498">
            <v>879000</v>
          </cell>
          <cell r="H17498">
            <v>203125.8</v>
          </cell>
          <cell r="I17498">
            <v>224062.73</v>
          </cell>
          <cell r="J17498">
            <v>243709.76</v>
          </cell>
          <cell r="K17498">
            <v>142902.72</v>
          </cell>
          <cell r="Q17498">
            <v>0</v>
          </cell>
          <cell r="R17498">
            <v>0</v>
          </cell>
          <cell r="S17498">
            <v>203125.8</v>
          </cell>
          <cell r="T17498">
            <v>68702.600000000006</v>
          </cell>
          <cell r="U17498">
            <v>12753.57</v>
          </cell>
          <cell r="V17498">
            <v>142606.56</v>
          </cell>
          <cell r="W17498">
            <v>71310.720000000001</v>
          </cell>
          <cell r="X17498">
            <v>71371.92</v>
          </cell>
          <cell r="Y17498">
            <v>101027.12</v>
          </cell>
          <cell r="Z17498">
            <v>0</v>
          </cell>
          <cell r="AA17498">
            <v>142902.72</v>
          </cell>
          <cell r="AB17498">
            <v>0</v>
          </cell>
        </row>
        <row r="17559">
          <cell r="E17559">
            <v>24613000</v>
          </cell>
          <cell r="F17559">
            <v>0</v>
          </cell>
          <cell r="G17559">
            <v>24613000</v>
          </cell>
          <cell r="H17559">
            <v>4798276.12</v>
          </cell>
          <cell r="I17559">
            <v>7588624.0700000003</v>
          </cell>
          <cell r="J17559">
            <v>6074301.7700000005</v>
          </cell>
          <cell r="K17559">
            <v>5168545.58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2352952.4299999997</v>
          </cell>
          <cell r="U17559">
            <v>3208559.51</v>
          </cell>
          <cell r="V17559">
            <v>2027112.13</v>
          </cell>
          <cell r="W17559">
            <v>2021885.28</v>
          </cell>
          <cell r="X17559">
            <v>2105543.77</v>
          </cell>
          <cell r="Y17559">
            <v>1946872.72</v>
          </cell>
          <cell r="Z17559">
            <v>2411111.56</v>
          </cell>
          <cell r="AA17559">
            <v>2757434.02</v>
          </cell>
          <cell r="AB17559">
            <v>0</v>
          </cell>
        </row>
        <row r="17672">
          <cell r="E17672">
            <v>71806000</v>
          </cell>
          <cell r="F17672">
            <v>0</v>
          </cell>
          <cell r="G17672">
            <v>71806000</v>
          </cell>
          <cell r="H17672">
            <v>17472064.359999999</v>
          </cell>
          <cell r="I17672">
            <v>20075124.029999997</v>
          </cell>
          <cell r="J17672">
            <v>16421862.93</v>
          </cell>
          <cell r="K17672">
            <v>4832218.75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2842905.39</v>
          </cell>
          <cell r="U17672">
            <v>9947011.4100000001</v>
          </cell>
          <cell r="V17672">
            <v>7285207.2299999995</v>
          </cell>
          <cell r="W17672">
            <v>4765447.379999999</v>
          </cell>
          <cell r="X17672">
            <v>5643987.4400000004</v>
          </cell>
          <cell r="Y17672">
            <v>6012428.1099999994</v>
          </cell>
          <cell r="Z17672">
            <v>3478593.63</v>
          </cell>
          <cell r="AA17672">
            <v>1353625.12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1538000</v>
          </cell>
          <cell r="F17711">
            <v>0</v>
          </cell>
          <cell r="G17711">
            <v>1538000</v>
          </cell>
          <cell r="H17711">
            <v>384805.29000000004</v>
          </cell>
          <cell r="I17711">
            <v>400733.13</v>
          </cell>
          <cell r="J17711">
            <v>372539.6</v>
          </cell>
          <cell r="K17711">
            <v>263497.62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152207.13</v>
          </cell>
          <cell r="U17711">
            <v>126824.28</v>
          </cell>
          <cell r="V17711">
            <v>121701.72</v>
          </cell>
          <cell r="W17711">
            <v>127103.48</v>
          </cell>
          <cell r="X17711">
            <v>120000</v>
          </cell>
          <cell r="Y17711">
            <v>125436.12</v>
          </cell>
          <cell r="Z17711">
            <v>252931.5</v>
          </cell>
          <cell r="AA17711">
            <v>10566.12</v>
          </cell>
          <cell r="AB17711">
            <v>0</v>
          </cell>
        </row>
        <row r="17772">
          <cell r="E17772">
            <v>12452000</v>
          </cell>
          <cell r="F17772">
            <v>3.2628122426103801E-11</v>
          </cell>
          <cell r="G17772">
            <v>12452000</v>
          </cell>
          <cell r="H17772">
            <v>1487601.33</v>
          </cell>
          <cell r="I17772">
            <v>2571524.7999999998</v>
          </cell>
          <cell r="J17772">
            <v>2130811.9400000004</v>
          </cell>
          <cell r="K17772">
            <v>2711601.7000000011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740505.22</v>
          </cell>
          <cell r="U17772">
            <v>1021976.5599999999</v>
          </cell>
          <cell r="V17772">
            <v>809043.02</v>
          </cell>
          <cell r="W17772">
            <v>740390.55</v>
          </cell>
          <cell r="X17772">
            <v>689147.87000000034</v>
          </cell>
          <cell r="Y17772">
            <v>701273.52</v>
          </cell>
          <cell r="Z17772">
            <v>798634.30000000075</v>
          </cell>
          <cell r="AA17772">
            <v>1912967.4000000001</v>
          </cell>
          <cell r="AB17772">
            <v>0</v>
          </cell>
        </row>
        <row r="17885">
          <cell r="E17885">
            <v>28442000</v>
          </cell>
          <cell r="F17885">
            <v>0</v>
          </cell>
          <cell r="G17885">
            <v>28442000</v>
          </cell>
          <cell r="H17885">
            <v>3371224.1999999997</v>
          </cell>
          <cell r="I17885">
            <v>6108972.1100000003</v>
          </cell>
          <cell r="J17885">
            <v>6396758.4399999995</v>
          </cell>
          <cell r="K17885">
            <v>4788414.1400000006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1708097.87</v>
          </cell>
          <cell r="U17885">
            <v>710072.93000000017</v>
          </cell>
          <cell r="V17885">
            <v>3690801.3099999996</v>
          </cell>
          <cell r="W17885">
            <v>1548242.02</v>
          </cell>
          <cell r="X17885">
            <v>3627805.8799999994</v>
          </cell>
          <cell r="Y17885">
            <v>1220710.54</v>
          </cell>
          <cell r="Z17885">
            <v>1364593.9600000002</v>
          </cell>
          <cell r="AA17885">
            <v>3423820.1800000006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583000</v>
          </cell>
          <cell r="F17924">
            <v>0</v>
          </cell>
          <cell r="G17924">
            <v>583000</v>
          </cell>
          <cell r="H17924">
            <v>134644.32</v>
          </cell>
          <cell r="I17924">
            <v>144378.14999999997</v>
          </cell>
          <cell r="J17924">
            <v>152546.15999999997</v>
          </cell>
          <cell r="K17924">
            <v>151431.37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47853.120000000003</v>
          </cell>
          <cell r="V17924">
            <v>96525.02999999997</v>
          </cell>
          <cell r="W17924">
            <v>47853.119999999995</v>
          </cell>
          <cell r="X17924">
            <v>47853.119999999995</v>
          </cell>
          <cell r="Y17924">
            <v>56839.919999999984</v>
          </cell>
          <cell r="Z17924">
            <v>60471.929999999993</v>
          </cell>
          <cell r="AA17924">
            <v>90959.44</v>
          </cell>
          <cell r="AB17924">
            <v>0</v>
          </cell>
        </row>
        <row r="17985">
          <cell r="E17985">
            <v>4813000</v>
          </cell>
          <cell r="F17985">
            <v>0</v>
          </cell>
          <cell r="G17985">
            <v>4813000</v>
          </cell>
          <cell r="H17985">
            <v>953932.38</v>
          </cell>
          <cell r="I17985">
            <v>1473100.51</v>
          </cell>
          <cell r="J17985">
            <v>746375.19</v>
          </cell>
          <cell r="K17985">
            <v>1006920.4900000001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192510.1</v>
          </cell>
          <cell r="U17985">
            <v>481583.38999999996</v>
          </cell>
          <cell r="V17985">
            <v>799007.02000000014</v>
          </cell>
          <cell r="W17985">
            <v>122741.09000000001</v>
          </cell>
          <cell r="X17985">
            <v>358781.01</v>
          </cell>
          <cell r="Y17985">
            <v>264853.08999999997</v>
          </cell>
          <cell r="Z17985">
            <v>109973.95000000008</v>
          </cell>
          <cell r="AA17985">
            <v>896946.54</v>
          </cell>
          <cell r="AB17985">
            <v>0</v>
          </cell>
        </row>
        <row r="18098">
          <cell r="E18098">
            <v>27790000</v>
          </cell>
          <cell r="F18098">
            <v>0</v>
          </cell>
          <cell r="G18098">
            <v>27790000</v>
          </cell>
          <cell r="H18098">
            <v>3438018.82</v>
          </cell>
          <cell r="I18098">
            <v>14924230.409999998</v>
          </cell>
          <cell r="J18098">
            <v>4163642.6399999997</v>
          </cell>
          <cell r="K18098">
            <v>1864196.9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2743856.54</v>
          </cell>
          <cell r="U18098">
            <v>9312930.25</v>
          </cell>
          <cell r="V18098">
            <v>2867443.6199999996</v>
          </cell>
          <cell r="W18098">
            <v>2946821.4499999993</v>
          </cell>
          <cell r="X18098">
            <v>279743.84999999998</v>
          </cell>
          <cell r="Y18098">
            <v>937077.34</v>
          </cell>
          <cell r="Z18098">
            <v>883822.43000000052</v>
          </cell>
          <cell r="AA18098">
            <v>980374.46999999927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79000</v>
          </cell>
          <cell r="F18137">
            <v>0</v>
          </cell>
          <cell r="G18137">
            <v>79000</v>
          </cell>
          <cell r="H18137">
            <v>4842.96</v>
          </cell>
          <cell r="I18137">
            <v>21273.599999999999</v>
          </cell>
          <cell r="J18137">
            <v>18462.599999999999</v>
          </cell>
          <cell r="K18137">
            <v>12308.4</v>
          </cell>
          <cell r="Q18137">
            <v>2421.48</v>
          </cell>
          <cell r="R18137">
            <v>2421.48</v>
          </cell>
          <cell r="S18137">
            <v>0</v>
          </cell>
          <cell r="T18137">
            <v>8965.1999999999971</v>
          </cell>
          <cell r="U18137">
            <v>0</v>
          </cell>
          <cell r="V18137">
            <v>12308.4</v>
          </cell>
          <cell r="W18137">
            <v>6154.2</v>
          </cell>
          <cell r="X18137">
            <v>6154.2000000000007</v>
          </cell>
          <cell r="Y18137">
            <v>6154.1999999999971</v>
          </cell>
          <cell r="Z18137">
            <v>6154.2</v>
          </cell>
          <cell r="AA18137">
            <v>6154.2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31535000</v>
          </cell>
          <cell r="F18524">
            <v>0</v>
          </cell>
          <cell r="G18524">
            <v>31535000</v>
          </cell>
          <cell r="H18524">
            <v>552358.67000000004</v>
          </cell>
          <cell r="I18524">
            <v>10907988.199999999</v>
          </cell>
          <cell r="J18524">
            <v>1231894.1200000001</v>
          </cell>
          <cell r="K18524">
            <v>1878713</v>
          </cell>
          <cell r="L18524">
            <v>0</v>
          </cell>
          <cell r="M18524">
            <v>9203400</v>
          </cell>
          <cell r="N18524">
            <v>1127109</v>
          </cell>
          <cell r="O18524">
            <v>1826691</v>
          </cell>
          <cell r="P18524">
            <v>12157200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564836.69999999995</v>
          </cell>
          <cell r="U18524">
            <v>1125560.5</v>
          </cell>
          <cell r="V18524">
            <v>14191</v>
          </cell>
          <cell r="W18524">
            <v>76412</v>
          </cell>
          <cell r="X18524">
            <v>10315</v>
          </cell>
          <cell r="Y18524">
            <v>18058.120000000003</v>
          </cell>
          <cell r="Z18524">
            <v>8197</v>
          </cell>
          <cell r="AA18524">
            <v>43825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186311000</v>
          </cell>
          <cell r="F18737">
            <v>0</v>
          </cell>
          <cell r="G18737">
            <v>186311000</v>
          </cell>
          <cell r="H18737">
            <v>637664.94999999995</v>
          </cell>
          <cell r="I18737">
            <v>1246631.7999999998</v>
          </cell>
          <cell r="J18737">
            <v>135449810.53999999</v>
          </cell>
          <cell r="K18737">
            <v>444234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636220.94999999995</v>
          </cell>
          <cell r="U18737">
            <v>101504.85</v>
          </cell>
          <cell r="V18737">
            <v>508906</v>
          </cell>
          <cell r="W18737">
            <v>1080391.6399999999</v>
          </cell>
          <cell r="X18737">
            <v>0</v>
          </cell>
          <cell r="Y18737">
            <v>134369418.90000001</v>
          </cell>
          <cell r="Z18737">
            <v>409534</v>
          </cell>
          <cell r="AA18737">
            <v>34700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148602000</v>
          </cell>
          <cell r="F18950">
            <v>0</v>
          </cell>
          <cell r="G18950">
            <v>148602000</v>
          </cell>
          <cell r="H18950">
            <v>685820.88000000012</v>
          </cell>
          <cell r="I18950">
            <v>905055.26</v>
          </cell>
          <cell r="J18950">
            <v>10498082.940000001</v>
          </cell>
          <cell r="K18950">
            <v>17668590.059999999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328876.52</v>
          </cell>
          <cell r="U18950">
            <v>258559.63</v>
          </cell>
          <cell r="V18950">
            <v>317619.11</v>
          </cell>
          <cell r="W18950">
            <v>273687.58999999997</v>
          </cell>
          <cell r="X18950">
            <v>334563.56</v>
          </cell>
          <cell r="Y18950">
            <v>9889831.790000001</v>
          </cell>
          <cell r="Z18950">
            <v>3706093.69</v>
          </cell>
          <cell r="AA18950">
            <v>13962496.370000001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70241000</v>
          </cell>
          <cell r="F19163">
            <v>0</v>
          </cell>
          <cell r="G19163">
            <v>70241000</v>
          </cell>
          <cell r="H19163">
            <v>739581.98</v>
          </cell>
          <cell r="I19163">
            <v>41401008</v>
          </cell>
          <cell r="J19163">
            <v>24373071.739999998</v>
          </cell>
          <cell r="K19163">
            <v>1667109.5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3995.25</v>
          </cell>
          <cell r="U19163">
            <v>1902863.6099999999</v>
          </cell>
          <cell r="V19163">
            <v>39494149.140000001</v>
          </cell>
          <cell r="W19163">
            <v>5901994.2699999996</v>
          </cell>
          <cell r="X19163">
            <v>948664.84</v>
          </cell>
          <cell r="Y19163">
            <v>17522412.629999999</v>
          </cell>
          <cell r="Z19163">
            <v>1108542.5</v>
          </cell>
          <cell r="AA19163">
            <v>558567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166326000</v>
          </cell>
          <cell r="F19376">
            <v>0</v>
          </cell>
          <cell r="G19376">
            <v>166326000</v>
          </cell>
          <cell r="H19376">
            <v>7424849.7200000007</v>
          </cell>
          <cell r="I19376">
            <v>12141248.83</v>
          </cell>
          <cell r="J19376">
            <v>36760988.009999998</v>
          </cell>
          <cell r="K19376">
            <v>96250654.25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588430.57000000007</v>
          </cell>
          <cell r="U19376">
            <v>164027.45999999996</v>
          </cell>
          <cell r="V19376">
            <v>11388790.800000001</v>
          </cell>
          <cell r="W19376">
            <v>1297259.19</v>
          </cell>
          <cell r="X19376">
            <v>30983916.260000002</v>
          </cell>
          <cell r="Y19376">
            <v>4479812.5599999996</v>
          </cell>
          <cell r="Z19376">
            <v>94937513.730000004</v>
          </cell>
          <cell r="AA19376">
            <v>1313140.52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187209000</v>
          </cell>
          <cell r="F19589">
            <v>0</v>
          </cell>
          <cell r="G19589">
            <v>187209000</v>
          </cell>
          <cell r="H19589">
            <v>464846.62</v>
          </cell>
          <cell r="I19589">
            <v>259529.77999999997</v>
          </cell>
          <cell r="J19589">
            <v>156315344.22000003</v>
          </cell>
          <cell r="K19589">
            <v>2955157.5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80109.739999999991</v>
          </cell>
          <cell r="U19589">
            <v>217295.22999999998</v>
          </cell>
          <cell r="V19589">
            <v>-37875.19</v>
          </cell>
          <cell r="W19589">
            <v>96432.16</v>
          </cell>
          <cell r="X19589">
            <v>8842883.3000000007</v>
          </cell>
          <cell r="Y19589">
            <v>147376028.76000002</v>
          </cell>
          <cell r="Z19589">
            <v>2842362</v>
          </cell>
          <cell r="AA19589">
            <v>112795.5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350999000</v>
          </cell>
          <cell r="F19802">
            <v>0</v>
          </cell>
          <cell r="G19802">
            <v>350999000</v>
          </cell>
          <cell r="H19802">
            <v>2764606.27</v>
          </cell>
          <cell r="I19802">
            <v>8843403.9900000002</v>
          </cell>
          <cell r="J19802">
            <v>90915161.450000003</v>
          </cell>
          <cell r="K19802">
            <v>140394075.55000001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300558.29000000004</v>
          </cell>
          <cell r="U19802">
            <v>1767660.16</v>
          </cell>
          <cell r="V19802">
            <v>6775185.54</v>
          </cell>
          <cell r="W19802">
            <v>5668863.04</v>
          </cell>
          <cell r="X19802">
            <v>20604726.879999999</v>
          </cell>
          <cell r="Y19802">
            <v>64641571.530000001</v>
          </cell>
          <cell r="Z19802">
            <v>65860297.449999996</v>
          </cell>
          <cell r="AA19802">
            <v>74533778.099999994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145500000</v>
          </cell>
          <cell r="F20015">
            <v>0</v>
          </cell>
          <cell r="G20015">
            <v>145500000</v>
          </cell>
          <cell r="H20015">
            <v>267899.67</v>
          </cell>
          <cell r="I20015">
            <v>101507.02</v>
          </cell>
          <cell r="J20015">
            <v>41349405.120000005</v>
          </cell>
          <cell r="K20015">
            <v>28509726.100000001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70108.52</v>
          </cell>
          <cell r="U20015">
            <v>24921</v>
          </cell>
          <cell r="V20015">
            <v>6477.5</v>
          </cell>
          <cell r="W20015">
            <v>554435.96</v>
          </cell>
          <cell r="X20015">
            <v>5255966.79</v>
          </cell>
          <cell r="Y20015">
            <v>35539002.369999997</v>
          </cell>
          <cell r="Z20015">
            <v>-305041.91000000009</v>
          </cell>
          <cell r="AA20015">
            <v>28814768.009999998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293233000</v>
          </cell>
          <cell r="F20228">
            <v>0</v>
          </cell>
          <cell r="G20228">
            <v>293233000</v>
          </cell>
          <cell r="H20228">
            <v>1281785.7</v>
          </cell>
          <cell r="I20228">
            <v>2397833.96</v>
          </cell>
          <cell r="J20228">
            <v>1174630.2</v>
          </cell>
          <cell r="K20228">
            <v>68556339.290000007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891398.39</v>
          </cell>
          <cell r="U20228">
            <v>372220.55000000005</v>
          </cell>
          <cell r="V20228">
            <v>1134215.0199999998</v>
          </cell>
          <cell r="W20228">
            <v>401601.87</v>
          </cell>
          <cell r="X20228">
            <v>400929.35</v>
          </cell>
          <cell r="Y20228">
            <v>372098.98</v>
          </cell>
          <cell r="Z20228">
            <v>827990.9800000001</v>
          </cell>
          <cell r="AA20228">
            <v>67728348.310000002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359531000</v>
          </cell>
          <cell r="F20441">
            <v>-4.6566128730773926E-10</v>
          </cell>
          <cell r="G20441">
            <v>359531000</v>
          </cell>
          <cell r="H20441">
            <v>1536945.72</v>
          </cell>
          <cell r="I20441">
            <v>65175602.509999998</v>
          </cell>
          <cell r="J20441">
            <v>145866620.31999999</v>
          </cell>
          <cell r="K20441">
            <v>140442852.58000001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175521.59999999998</v>
          </cell>
          <cell r="U20441">
            <v>31693324.879999999</v>
          </cell>
          <cell r="V20441">
            <v>33306756.029999997</v>
          </cell>
          <cell r="W20441">
            <v>361250.77</v>
          </cell>
          <cell r="X20441">
            <v>76344364.060000002</v>
          </cell>
          <cell r="Y20441">
            <v>69161005.489999995</v>
          </cell>
          <cell r="Z20441">
            <v>59112056.309999995</v>
          </cell>
          <cell r="AA20441">
            <v>81330796.269999981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212292000</v>
          </cell>
          <cell r="F20654">
            <v>0</v>
          </cell>
          <cell r="G20654">
            <v>212292000</v>
          </cell>
          <cell r="H20654">
            <v>32576531</v>
          </cell>
          <cell r="I20654">
            <v>164735599.96000001</v>
          </cell>
          <cell r="J20654">
            <v>12901052.380000001</v>
          </cell>
          <cell r="K20654">
            <v>730636.03999999934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53623.32</v>
          </cell>
          <cell r="U20654">
            <v>-42624.9</v>
          </cell>
          <cell r="V20654">
            <v>164724601.54000002</v>
          </cell>
          <cell r="W20654">
            <v>346562.02</v>
          </cell>
          <cell r="X20654">
            <v>6542849.6200000001</v>
          </cell>
          <cell r="Y20654">
            <v>6011640.7400000002</v>
          </cell>
          <cell r="Z20654">
            <v>110049.41999999958</v>
          </cell>
          <cell r="AA20654">
            <v>620586.61999999976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82488000</v>
          </cell>
          <cell r="F20867">
            <v>0</v>
          </cell>
          <cell r="G20867">
            <v>82488000</v>
          </cell>
          <cell r="H20867">
            <v>334781.31999999995</v>
          </cell>
          <cell r="I20867">
            <v>358567.47</v>
          </cell>
          <cell r="J20867">
            <v>9879500.6399999987</v>
          </cell>
          <cell r="K20867">
            <v>14849168.890000001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151099.87000000002</v>
          </cell>
          <cell r="V20867">
            <v>207467.6</v>
          </cell>
          <cell r="W20867">
            <v>122242.66</v>
          </cell>
          <cell r="X20867">
            <v>218900.46</v>
          </cell>
          <cell r="Y20867">
            <v>9538357.5199999996</v>
          </cell>
          <cell r="Z20867">
            <v>1660565.81</v>
          </cell>
          <cell r="AA20867">
            <v>13188603.08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203074000</v>
          </cell>
          <cell r="F21080">
            <v>0</v>
          </cell>
          <cell r="G21080">
            <v>203074000</v>
          </cell>
          <cell r="H21080">
            <v>312858.88</v>
          </cell>
          <cell r="I21080">
            <v>1813929.79</v>
          </cell>
          <cell r="J21080">
            <v>186256689.53</v>
          </cell>
          <cell r="K21080">
            <v>940132.10000000009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436541.77999999997</v>
          </cell>
          <cell r="U21080">
            <v>336041.22</v>
          </cell>
          <cell r="V21080">
            <v>1041346.79</v>
          </cell>
          <cell r="W21080">
            <v>363963.63</v>
          </cell>
          <cell r="X21080">
            <v>185180164.09999999</v>
          </cell>
          <cell r="Y21080">
            <v>712561.8</v>
          </cell>
          <cell r="Z21080">
            <v>594375.06000000006</v>
          </cell>
          <cell r="AA21080">
            <v>345757.04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284613000</v>
          </cell>
          <cell r="F21293">
            <v>0</v>
          </cell>
          <cell r="G21293">
            <v>284613000</v>
          </cell>
          <cell r="H21293">
            <v>777431.66</v>
          </cell>
          <cell r="I21293">
            <v>1742260.56</v>
          </cell>
          <cell r="J21293">
            <v>226565089.40000001</v>
          </cell>
          <cell r="K21293">
            <v>28883475.870000001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344242.17000000004</v>
          </cell>
          <cell r="U21293">
            <v>949593.46</v>
          </cell>
          <cell r="V21293">
            <v>448424.93</v>
          </cell>
          <cell r="W21293">
            <v>496028.72</v>
          </cell>
          <cell r="X21293">
            <v>208770810.38</v>
          </cell>
          <cell r="Y21293">
            <v>17298250.300000001</v>
          </cell>
          <cell r="Z21293">
            <v>28024428.620000001</v>
          </cell>
          <cell r="AA21293">
            <v>859047.25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295004000</v>
          </cell>
          <cell r="F21506">
            <v>0</v>
          </cell>
          <cell r="G21506">
            <v>295004000</v>
          </cell>
          <cell r="H21506">
            <v>59911035</v>
          </cell>
          <cell r="I21506">
            <v>2474190.88</v>
          </cell>
          <cell r="J21506">
            <v>39394691.450000003</v>
          </cell>
          <cell r="K21506">
            <v>158695726.36000001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628864.43999999994</v>
          </cell>
          <cell r="U21506">
            <v>96947.24</v>
          </cell>
          <cell r="V21506">
            <v>1748379.2</v>
          </cell>
          <cell r="W21506">
            <v>71289.75</v>
          </cell>
          <cell r="X21506">
            <v>222697.5</v>
          </cell>
          <cell r="Y21506">
            <v>39100704.200000003</v>
          </cell>
          <cell r="Z21506">
            <v>82278521.62999998</v>
          </cell>
          <cell r="AA21506">
            <v>76417204.730000004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183770000</v>
          </cell>
          <cell r="F21719">
            <v>0</v>
          </cell>
          <cell r="G21719">
            <v>183770000</v>
          </cell>
          <cell r="H21719">
            <v>644561.13</v>
          </cell>
          <cell r="I21719">
            <v>31677795.939999998</v>
          </cell>
          <cell r="J21719">
            <v>145002817.53000003</v>
          </cell>
          <cell r="K21719">
            <v>709463.99999999977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30622636.019999996</v>
          </cell>
          <cell r="U21719">
            <v>377760.22</v>
          </cell>
          <cell r="V21719">
            <v>677399.70000000007</v>
          </cell>
          <cell r="W21719">
            <v>325894</v>
          </cell>
          <cell r="X21719">
            <v>134375173.27000001</v>
          </cell>
          <cell r="Y21719">
            <v>10301750.260000011</v>
          </cell>
          <cell r="Z21719">
            <v>349015</v>
          </cell>
          <cell r="AA21719">
            <v>360448.99999999977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140517000</v>
          </cell>
          <cell r="F21932">
            <v>0</v>
          </cell>
          <cell r="G21932">
            <v>140517000</v>
          </cell>
          <cell r="H21932">
            <v>655654.40000000002</v>
          </cell>
          <cell r="I21932">
            <v>123677883.25999999</v>
          </cell>
          <cell r="J21932">
            <v>-36147802.920000002</v>
          </cell>
          <cell r="K21932">
            <v>23325731.890000001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336753.31</v>
          </cell>
          <cell r="U21932">
            <v>952990.52</v>
          </cell>
          <cell r="V21932">
            <v>122388139.42999999</v>
          </cell>
          <cell r="W21932">
            <v>-44131829.920000002</v>
          </cell>
          <cell r="X21932">
            <v>76688</v>
          </cell>
          <cell r="Y21932">
            <v>7907339</v>
          </cell>
          <cell r="Z21932">
            <v>20245184.120000001</v>
          </cell>
          <cell r="AA21932">
            <v>3080547.77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5254000</v>
          </cell>
          <cell r="F22458">
            <v>0</v>
          </cell>
          <cell r="G22458">
            <v>5254000</v>
          </cell>
          <cell r="H22458">
            <v>1187684</v>
          </cell>
          <cell r="I22458">
            <v>1062621.71</v>
          </cell>
          <cell r="J22458">
            <v>1022924.8499999999</v>
          </cell>
          <cell r="K22458">
            <v>1239261.92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400344.45</v>
          </cell>
          <cell r="U22458">
            <v>610663.42999999993</v>
          </cell>
          <cell r="V22458">
            <v>51613.83</v>
          </cell>
          <cell r="W22458">
            <v>279256.23</v>
          </cell>
          <cell r="X22458">
            <v>658130.94999999995</v>
          </cell>
          <cell r="Y22458">
            <v>85537.669999999925</v>
          </cell>
          <cell r="Z22458">
            <v>602130.97</v>
          </cell>
          <cell r="AA22458">
            <v>637130.94999999995</v>
          </cell>
          <cell r="AB22458">
            <v>0</v>
          </cell>
        </row>
        <row r="22571">
          <cell r="E22571">
            <v>13292000</v>
          </cell>
          <cell r="F22571">
            <v>0</v>
          </cell>
          <cell r="G22571">
            <v>13292000</v>
          </cell>
          <cell r="H22571">
            <v>1059759.05</v>
          </cell>
          <cell r="I22571">
            <v>2474098.92</v>
          </cell>
          <cell r="J22571">
            <v>3385881.7699999996</v>
          </cell>
          <cell r="K22571">
            <v>1698001.99</v>
          </cell>
          <cell r="L22571">
            <v>1056748.9100000001</v>
          </cell>
          <cell r="M22571">
            <v>2261563.04</v>
          </cell>
          <cell r="N22571">
            <v>3230195.25</v>
          </cell>
          <cell r="O22571">
            <v>1545601.65</v>
          </cell>
          <cell r="P22571">
            <v>8094108.8499999996</v>
          </cell>
          <cell r="Q22571">
            <v>0</v>
          </cell>
          <cell r="R22571">
            <v>0</v>
          </cell>
          <cell r="S22571">
            <v>3010.14</v>
          </cell>
          <cell r="T22571">
            <v>57122.68</v>
          </cell>
          <cell r="U22571">
            <v>26712.2</v>
          </cell>
          <cell r="V22571">
            <v>128701</v>
          </cell>
          <cell r="W22571">
            <v>15167</v>
          </cell>
          <cell r="X22571">
            <v>28027.5</v>
          </cell>
          <cell r="Y22571">
            <v>112492.02</v>
          </cell>
          <cell r="Z22571">
            <v>73727.460000000006</v>
          </cell>
          <cell r="AA22571">
            <v>78672.88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1334000</v>
          </cell>
          <cell r="F22671">
            <v>0</v>
          </cell>
          <cell r="G22671">
            <v>1334000</v>
          </cell>
          <cell r="H22671">
            <v>189217.6</v>
          </cell>
          <cell r="I22671">
            <v>191816.80000000002</v>
          </cell>
          <cell r="J22671">
            <v>140787.69</v>
          </cell>
          <cell r="K22671">
            <v>141370.46000000002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48446.34</v>
          </cell>
          <cell r="U22671">
            <v>91024</v>
          </cell>
          <cell r="V22671">
            <v>52346.460000000021</v>
          </cell>
          <cell r="W22671">
            <v>46929.229999999981</v>
          </cell>
          <cell r="X22671">
            <v>46929.229999999981</v>
          </cell>
          <cell r="Y22671">
            <v>46929.23000000004</v>
          </cell>
          <cell r="Z22671">
            <v>46929.229999999923</v>
          </cell>
          <cell r="AA22671">
            <v>94441.230000000098</v>
          </cell>
          <cell r="AB22671">
            <v>0</v>
          </cell>
        </row>
        <row r="22784">
          <cell r="E22784">
            <v>1355105000</v>
          </cell>
          <cell r="F22784">
            <v>0</v>
          </cell>
          <cell r="G22784">
            <v>1355105000</v>
          </cell>
          <cell r="H22784">
            <v>7180021</v>
          </cell>
          <cell r="I22784">
            <v>89849585.299999997</v>
          </cell>
          <cell r="J22784">
            <v>222736331.66</v>
          </cell>
          <cell r="K22784">
            <v>189420742.28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7074750</v>
          </cell>
          <cell r="U22784">
            <v>36133</v>
          </cell>
          <cell r="V22784">
            <v>82738702.299999997</v>
          </cell>
          <cell r="W22784">
            <v>48565852</v>
          </cell>
          <cell r="X22784">
            <v>37220084.909999996</v>
          </cell>
          <cell r="Y22784">
            <v>136950394.75</v>
          </cell>
          <cell r="Z22784">
            <v>145389004.41999999</v>
          </cell>
          <cell r="AA22784">
            <v>44031737.859999999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242483.25</v>
          </cell>
          <cell r="I22884">
            <v>320544.53000000003</v>
          </cell>
          <cell r="J22884">
            <v>140787.72</v>
          </cell>
          <cell r="K22884">
            <v>255449.02000000002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110350.31</v>
          </cell>
          <cell r="U22884">
            <v>151786.76</v>
          </cell>
          <cell r="V22884">
            <v>58407.46</v>
          </cell>
          <cell r="W22884">
            <v>46929.24</v>
          </cell>
          <cell r="X22884">
            <v>46929.24</v>
          </cell>
          <cell r="Y22884">
            <v>46929.24</v>
          </cell>
          <cell r="Z22884">
            <v>80167.100000000006</v>
          </cell>
          <cell r="AA22884">
            <v>175281.92000000001</v>
          </cell>
          <cell r="AB22884">
            <v>0</v>
          </cell>
        </row>
        <row r="22997">
          <cell r="E22997">
            <v>1160334000</v>
          </cell>
          <cell r="F22997">
            <v>0</v>
          </cell>
          <cell r="G22997">
            <v>1160334000</v>
          </cell>
          <cell r="H22997">
            <v>431644.86</v>
          </cell>
          <cell r="I22997">
            <v>222319769.86000001</v>
          </cell>
          <cell r="J22997">
            <v>374559219.47999996</v>
          </cell>
          <cell r="K22997">
            <v>73863426.860000014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508721.95999999996</v>
          </cell>
          <cell r="U22997">
            <v>1483327.4</v>
          </cell>
          <cell r="V22997">
            <v>220327720.5</v>
          </cell>
          <cell r="W22997">
            <v>631760.81999999995</v>
          </cell>
          <cell r="X22997">
            <v>6969223.3499999996</v>
          </cell>
          <cell r="Y22997">
            <v>366958235.31</v>
          </cell>
          <cell r="Z22997">
            <v>4666464.33</v>
          </cell>
          <cell r="AA22997">
            <v>69196962.530000016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245133.25</v>
          </cell>
          <cell r="I23097">
            <v>344416.2</v>
          </cell>
          <cell r="J23097">
            <v>255131.28000000003</v>
          </cell>
          <cell r="K23097">
            <v>250530.52000000002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90215.52</v>
          </cell>
          <cell r="U23097">
            <v>167756.92000000001</v>
          </cell>
          <cell r="V23097">
            <v>86443.760000000009</v>
          </cell>
          <cell r="W23097">
            <v>75278.600000000006</v>
          </cell>
          <cell r="X23097">
            <v>92208.920000000013</v>
          </cell>
          <cell r="Y23097">
            <v>87643.760000000009</v>
          </cell>
          <cell r="Z23097">
            <v>83743.760000000009</v>
          </cell>
          <cell r="AA23097">
            <v>166786.76</v>
          </cell>
          <cell r="AB23097">
            <v>0</v>
          </cell>
        </row>
        <row r="23210">
          <cell r="E23210">
            <v>620013000</v>
          </cell>
          <cell r="F23210">
            <v>0</v>
          </cell>
          <cell r="G23210">
            <v>620013000</v>
          </cell>
          <cell r="H23210">
            <v>132684492.34999999</v>
          </cell>
          <cell r="I23210">
            <v>101113589.19000001</v>
          </cell>
          <cell r="J23210">
            <v>247564157.28999999</v>
          </cell>
          <cell r="K23210">
            <v>84932774.210000008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933938.3600000001</v>
          </cell>
          <cell r="U23210">
            <v>3847986.44</v>
          </cell>
          <cell r="V23210">
            <v>96331664.390000015</v>
          </cell>
          <cell r="W23210">
            <v>847030.01</v>
          </cell>
          <cell r="X23210">
            <v>1894019.3</v>
          </cell>
          <cell r="Y23210">
            <v>244823107.98000002</v>
          </cell>
          <cell r="Z23210">
            <v>-1714735.8199999998</v>
          </cell>
          <cell r="AA23210">
            <v>86647510.030000016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167049.43</v>
          </cell>
          <cell r="I23310">
            <v>262124.78999999998</v>
          </cell>
          <cell r="J23310">
            <v>201461.75</v>
          </cell>
          <cell r="K23310">
            <v>275043.96999999997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64004.91</v>
          </cell>
          <cell r="U23310">
            <v>118021.83</v>
          </cell>
          <cell r="V23310">
            <v>80098.05</v>
          </cell>
          <cell r="W23310">
            <v>76923.600000000006</v>
          </cell>
          <cell r="X23310">
            <v>59163.91</v>
          </cell>
          <cell r="Y23310">
            <v>65374.239999999998</v>
          </cell>
          <cell r="Z23310">
            <v>76742.61</v>
          </cell>
          <cell r="AA23310">
            <v>198301.36</v>
          </cell>
          <cell r="AB23310">
            <v>0</v>
          </cell>
        </row>
        <row r="23423">
          <cell r="E23423">
            <v>1320522000</v>
          </cell>
          <cell r="F23423">
            <v>0</v>
          </cell>
          <cell r="G23423">
            <v>1320522000</v>
          </cell>
          <cell r="H23423">
            <v>208305423.41</v>
          </cell>
          <cell r="I23423">
            <v>510549828.12</v>
          </cell>
          <cell r="J23423">
            <v>598546911.92000008</v>
          </cell>
          <cell r="K23423">
            <v>900271.3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757561.17999999993</v>
          </cell>
          <cell r="U23423">
            <v>667910</v>
          </cell>
          <cell r="V23423">
            <v>509124356.94</v>
          </cell>
          <cell r="W23423">
            <v>-58759754.880000003</v>
          </cell>
          <cell r="X23423">
            <v>6330129.0600000005</v>
          </cell>
          <cell r="Y23423">
            <v>650976537.74000001</v>
          </cell>
          <cell r="Z23423">
            <v>416905.53</v>
          </cell>
          <cell r="AA23423">
            <v>483365.77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249144.06</v>
          </cell>
          <cell r="I23523">
            <v>331772.31000000006</v>
          </cell>
          <cell r="J23523">
            <v>269231.28000000003</v>
          </cell>
          <cell r="K23523">
            <v>250530.52000000002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92491.790000000008</v>
          </cell>
          <cell r="U23523">
            <v>151786.76</v>
          </cell>
          <cell r="V23523">
            <v>87493.760000000009</v>
          </cell>
          <cell r="W23523">
            <v>83743.760000000009</v>
          </cell>
          <cell r="X23523">
            <v>101743.76000000001</v>
          </cell>
          <cell r="Y23523">
            <v>83743.760000000009</v>
          </cell>
          <cell r="Z23523">
            <v>83743.760000000009</v>
          </cell>
          <cell r="AA23523">
            <v>166786.76</v>
          </cell>
          <cell r="AB23523">
            <v>0</v>
          </cell>
        </row>
        <row r="23636">
          <cell r="E23636">
            <v>676885000</v>
          </cell>
          <cell r="F23636">
            <v>0</v>
          </cell>
          <cell r="G23636">
            <v>676885000</v>
          </cell>
          <cell r="H23636">
            <v>2666848.75</v>
          </cell>
          <cell r="I23636">
            <v>91186243.829999998</v>
          </cell>
          <cell r="J23636">
            <v>115231075.92</v>
          </cell>
          <cell r="K23636">
            <v>191637649.04999998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513223.52</v>
          </cell>
          <cell r="U23636">
            <v>1256166.22</v>
          </cell>
          <cell r="V23636">
            <v>89416854.090000004</v>
          </cell>
          <cell r="W23636">
            <v>473323.30000000005</v>
          </cell>
          <cell r="X23636">
            <v>2621142.92</v>
          </cell>
          <cell r="Y23636">
            <v>112136609.70000002</v>
          </cell>
          <cell r="Z23636">
            <v>93619191.659999996</v>
          </cell>
          <cell r="AA23636">
            <v>98018457.390000001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245480.19</v>
          </cell>
          <cell r="I23736">
            <v>348116.17</v>
          </cell>
          <cell r="J23736">
            <v>179002.21000000002</v>
          </cell>
          <cell r="K23736">
            <v>247816.98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93185.67</v>
          </cell>
          <cell r="U23736">
            <v>169786.75</v>
          </cell>
          <cell r="V23736">
            <v>85143.75</v>
          </cell>
          <cell r="W23736">
            <v>83743.75</v>
          </cell>
          <cell r="X23736">
            <v>47829.23</v>
          </cell>
          <cell r="Y23736">
            <v>47429.23</v>
          </cell>
          <cell r="Z23736">
            <v>46929.23</v>
          </cell>
          <cell r="AA23736">
            <v>200887.75</v>
          </cell>
          <cell r="AB23736">
            <v>0</v>
          </cell>
        </row>
        <row r="23849">
          <cell r="E23849">
            <v>1923747000</v>
          </cell>
          <cell r="F23849">
            <v>0</v>
          </cell>
          <cell r="G23849">
            <v>1923747000</v>
          </cell>
          <cell r="H23849">
            <v>129547469.84999999</v>
          </cell>
          <cell r="I23849">
            <v>40606540.479999997</v>
          </cell>
          <cell r="J23849">
            <v>277672033.56999999</v>
          </cell>
          <cell r="K23849">
            <v>341558704.80000001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-1203</v>
          </cell>
          <cell r="U23849">
            <v>102770.81</v>
          </cell>
          <cell r="V23849">
            <v>40504972.670000002</v>
          </cell>
          <cell r="W23849">
            <v>14604296</v>
          </cell>
          <cell r="X23849">
            <v>80017816.760000005</v>
          </cell>
          <cell r="Y23849">
            <v>183049920.81</v>
          </cell>
          <cell r="Z23849">
            <v>50883069.799999997</v>
          </cell>
          <cell r="AA23849">
            <v>290675635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120891.71</v>
          </cell>
          <cell r="I23949">
            <v>278559.07</v>
          </cell>
          <cell r="J23949">
            <v>241741.83999999997</v>
          </cell>
          <cell r="K23949">
            <v>279779.15000000002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87728.51</v>
          </cell>
          <cell r="U23949">
            <v>107086.8</v>
          </cell>
          <cell r="V23949">
            <v>83743.759999999995</v>
          </cell>
          <cell r="W23949">
            <v>75278.600000000006</v>
          </cell>
          <cell r="X23949">
            <v>83743.759999999995</v>
          </cell>
          <cell r="Y23949">
            <v>82719.48</v>
          </cell>
          <cell r="Z23949">
            <v>107037.98</v>
          </cell>
          <cell r="AA23949">
            <v>172741.17</v>
          </cell>
          <cell r="AB23949">
            <v>0</v>
          </cell>
        </row>
        <row r="24062">
          <cell r="E24062">
            <v>1166004000</v>
          </cell>
          <cell r="F24062">
            <v>0</v>
          </cell>
          <cell r="G24062">
            <v>1166004000</v>
          </cell>
          <cell r="H24062">
            <v>284858733.44999999</v>
          </cell>
          <cell r="I24062">
            <v>24723554.16</v>
          </cell>
          <cell r="J24062">
            <v>126182639.84000002</v>
          </cell>
          <cell r="K24062">
            <v>204432004.18000001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1303795.92</v>
          </cell>
          <cell r="U24062">
            <v>916108.56</v>
          </cell>
          <cell r="V24062">
            <v>22503649.68</v>
          </cell>
          <cell r="W24062">
            <v>3482689.03</v>
          </cell>
          <cell r="X24062">
            <v>59859284.539999999</v>
          </cell>
          <cell r="Y24062">
            <v>62840666.270000003</v>
          </cell>
          <cell r="Z24062">
            <v>71948415.320000023</v>
          </cell>
          <cell r="AA24062">
            <v>132483588.86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242783.25</v>
          </cell>
          <cell r="I24162">
            <v>337203.86</v>
          </cell>
          <cell r="J24162">
            <v>175266.7</v>
          </cell>
          <cell r="K24162">
            <v>250802.16999999998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110350.31</v>
          </cell>
          <cell r="U24162">
            <v>152336.75</v>
          </cell>
          <cell r="V24162">
            <v>74516.800000000003</v>
          </cell>
          <cell r="W24162">
            <v>58763.9</v>
          </cell>
          <cell r="X24162">
            <v>58038.9</v>
          </cell>
          <cell r="Y24162">
            <v>58463.9</v>
          </cell>
          <cell r="Z24162">
            <v>108769.42</v>
          </cell>
          <cell r="AA24162">
            <v>142032.75</v>
          </cell>
          <cell r="AB24162">
            <v>0</v>
          </cell>
        </row>
        <row r="24275">
          <cell r="E24275">
            <v>1650395000</v>
          </cell>
          <cell r="F24275">
            <v>0</v>
          </cell>
          <cell r="G24275">
            <v>1650395000</v>
          </cell>
          <cell r="H24275">
            <v>1951368.1899999997</v>
          </cell>
          <cell r="I24275">
            <v>22266683.189999998</v>
          </cell>
          <cell r="J24275">
            <v>941200291.68000007</v>
          </cell>
          <cell r="K24275">
            <v>321364200.38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717761.21</v>
          </cell>
          <cell r="U24275">
            <v>652148.09000000008</v>
          </cell>
          <cell r="V24275">
            <v>20896773.889999997</v>
          </cell>
          <cell r="W24275">
            <v>375386782.28999996</v>
          </cell>
          <cell r="X24275">
            <v>374169479.73000002</v>
          </cell>
          <cell r="Y24275">
            <v>191644029.66</v>
          </cell>
          <cell r="Z24275">
            <v>64188800.149999999</v>
          </cell>
          <cell r="AA24275">
            <v>257175400.22999999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242483.25</v>
          </cell>
          <cell r="I24375">
            <v>345916.19</v>
          </cell>
          <cell r="J24375">
            <v>250931.27999999997</v>
          </cell>
          <cell r="K24375">
            <v>250830.52000000002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106485.68</v>
          </cell>
          <cell r="U24375">
            <v>155686.75</v>
          </cell>
          <cell r="V24375">
            <v>83743.759999999995</v>
          </cell>
          <cell r="W24375">
            <v>83743.759999999995</v>
          </cell>
          <cell r="X24375">
            <v>83743.759999999995</v>
          </cell>
          <cell r="Y24375">
            <v>83443.759999999995</v>
          </cell>
          <cell r="Z24375">
            <v>84043.76</v>
          </cell>
          <cell r="AA24375">
            <v>166786.76</v>
          </cell>
          <cell r="AB24375">
            <v>0</v>
          </cell>
        </row>
        <row r="24488">
          <cell r="E24488">
            <v>2281981000</v>
          </cell>
          <cell r="F24488">
            <v>0</v>
          </cell>
          <cell r="G24488">
            <v>2281981000</v>
          </cell>
          <cell r="H24488">
            <v>369844285.65000004</v>
          </cell>
          <cell r="I24488">
            <v>628032034.95999992</v>
          </cell>
          <cell r="J24488">
            <v>597478952.85000002</v>
          </cell>
          <cell r="K24488">
            <v>80614543.769999996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-4811155.0500000007</v>
          </cell>
          <cell r="U24488">
            <v>1206801.8400000001</v>
          </cell>
          <cell r="V24488">
            <v>631636388.16999996</v>
          </cell>
          <cell r="W24488">
            <v>414809.22</v>
          </cell>
          <cell r="X24488">
            <v>25673270.010000002</v>
          </cell>
          <cell r="Y24488">
            <v>571390873.62</v>
          </cell>
          <cell r="Z24488">
            <v>52212218.289999999</v>
          </cell>
          <cell r="AA24488">
            <v>28402325.479999997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137212.98000000001</v>
          </cell>
          <cell r="I24588">
            <v>764514.45000000007</v>
          </cell>
          <cell r="J24588">
            <v>55156.79</v>
          </cell>
          <cell r="K24588">
            <v>297922.26000000018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111233.13</v>
          </cell>
          <cell r="U24588">
            <v>118429.49000000008</v>
          </cell>
          <cell r="V24588">
            <v>534851.82999999996</v>
          </cell>
          <cell r="W24588">
            <v>26548.07</v>
          </cell>
          <cell r="X24588">
            <v>0</v>
          </cell>
          <cell r="Y24588">
            <v>28608.720000000001</v>
          </cell>
          <cell r="Z24588">
            <v>56898.229999999901</v>
          </cell>
          <cell r="AA24588">
            <v>241024.03000000026</v>
          </cell>
          <cell r="AB24588">
            <v>0</v>
          </cell>
        </row>
        <row r="24701">
          <cell r="E24701">
            <v>1694098000</v>
          </cell>
          <cell r="F24701">
            <v>0</v>
          </cell>
          <cell r="G24701">
            <v>1694098000</v>
          </cell>
          <cell r="H24701">
            <v>98497814.989999995</v>
          </cell>
          <cell r="I24701">
            <v>751602542.37999988</v>
          </cell>
          <cell r="J24701">
            <v>230549323.30000001</v>
          </cell>
          <cell r="K24701">
            <v>411587442.76999992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902957.57</v>
          </cell>
          <cell r="U24701">
            <v>513342.25</v>
          </cell>
          <cell r="V24701">
            <v>750186242.55999994</v>
          </cell>
          <cell r="W24701">
            <v>205350564.59</v>
          </cell>
          <cell r="X24701">
            <v>-93446421.13000001</v>
          </cell>
          <cell r="Y24701">
            <v>118645179.83999999</v>
          </cell>
          <cell r="Z24701">
            <v>217426362.14000002</v>
          </cell>
          <cell r="AA24701">
            <v>194161080.63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137212.98000000001</v>
          </cell>
          <cell r="I24801">
            <v>338617.14</v>
          </cell>
          <cell r="J24801">
            <v>251231.27999999997</v>
          </cell>
          <cell r="K24801">
            <v>258405.52000000002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62983.94</v>
          </cell>
          <cell r="U24801">
            <v>150965.85</v>
          </cell>
          <cell r="V24801">
            <v>124667.35</v>
          </cell>
          <cell r="W24801">
            <v>83743.759999999995</v>
          </cell>
          <cell r="X24801">
            <v>83743.759999999995</v>
          </cell>
          <cell r="Y24801">
            <v>83743.759999999995</v>
          </cell>
          <cell r="Z24801">
            <v>89743.76</v>
          </cell>
          <cell r="AA24801">
            <v>168661.76000000001</v>
          </cell>
          <cell r="AB24801">
            <v>0</v>
          </cell>
        </row>
        <row r="24914">
          <cell r="E24914">
            <v>1672600000</v>
          </cell>
          <cell r="F24914">
            <v>0</v>
          </cell>
          <cell r="G24914">
            <v>1672600000</v>
          </cell>
          <cell r="H24914">
            <v>25357516.349999998</v>
          </cell>
          <cell r="I24914">
            <v>223391041.84</v>
          </cell>
          <cell r="J24914">
            <v>714468819.83000004</v>
          </cell>
          <cell r="K24914">
            <v>-47597788.119999997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78348</v>
          </cell>
          <cell r="U24914">
            <v>471972.1</v>
          </cell>
          <cell r="V24914">
            <v>222840721.74000001</v>
          </cell>
          <cell r="W24914">
            <v>-5780545.7300000004</v>
          </cell>
          <cell r="X24914">
            <v>2034289.35</v>
          </cell>
          <cell r="Y24914">
            <v>718215076.20999992</v>
          </cell>
          <cell r="Z24914">
            <v>-147605609.85000002</v>
          </cell>
          <cell r="AA24914">
            <v>100007821.73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252326.73000000004</v>
          </cell>
          <cell r="I25014">
            <v>337887.35000000003</v>
          </cell>
          <cell r="J25014">
            <v>252101.74000000002</v>
          </cell>
          <cell r="K25014">
            <v>178285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99272.27</v>
          </cell>
          <cell r="U25014">
            <v>153021.32</v>
          </cell>
          <cell r="V25014">
            <v>85593.760000000009</v>
          </cell>
          <cell r="W25014">
            <v>83743.760000000009</v>
          </cell>
          <cell r="X25014">
            <v>82314.22</v>
          </cell>
          <cell r="Y25014">
            <v>86043.760000000009</v>
          </cell>
          <cell r="Z25014">
            <v>75278.599999999991</v>
          </cell>
          <cell r="AA25014">
            <v>103006.40000000001</v>
          </cell>
          <cell r="AB25014">
            <v>0</v>
          </cell>
        </row>
        <row r="25127">
          <cell r="E25127">
            <v>1184917000</v>
          </cell>
          <cell r="F25127">
            <v>0</v>
          </cell>
          <cell r="G25127">
            <v>1184917000</v>
          </cell>
          <cell r="H25127">
            <v>1351613.9700000002</v>
          </cell>
          <cell r="I25127">
            <v>130195440.75</v>
          </cell>
          <cell r="J25127">
            <v>978595824.18999994</v>
          </cell>
          <cell r="K25127">
            <v>73190646.870000005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628191.69999999995</v>
          </cell>
          <cell r="U25127">
            <v>105958.75</v>
          </cell>
          <cell r="V25127">
            <v>129461290.3</v>
          </cell>
          <cell r="W25127">
            <v>381790916.43000001</v>
          </cell>
          <cell r="X25127">
            <v>78845124.049999997</v>
          </cell>
          <cell r="Y25127">
            <v>517959783.71000004</v>
          </cell>
          <cell r="Z25127">
            <v>6835873.0600000005</v>
          </cell>
          <cell r="AA25127">
            <v>66354773.810000002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200276.09</v>
          </cell>
          <cell r="I25227">
            <v>389743.19</v>
          </cell>
          <cell r="J25227">
            <v>332224.27</v>
          </cell>
          <cell r="K25227">
            <v>243930.52000000002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93815.75</v>
          </cell>
          <cell r="U25227">
            <v>212183.67999999999</v>
          </cell>
          <cell r="V25227">
            <v>83743.759999999995</v>
          </cell>
          <cell r="W25227">
            <v>86593.76</v>
          </cell>
          <cell r="X25227">
            <v>151486.75</v>
          </cell>
          <cell r="Y25227">
            <v>94143.76</v>
          </cell>
          <cell r="Z25227">
            <v>69278.600000000006</v>
          </cell>
          <cell r="AA25227">
            <v>174651.92</v>
          </cell>
          <cell r="AB25227">
            <v>0</v>
          </cell>
        </row>
        <row r="25340">
          <cell r="E25340">
            <v>1250564000</v>
          </cell>
          <cell r="F25340">
            <v>0</v>
          </cell>
          <cell r="G25340">
            <v>1250564000</v>
          </cell>
          <cell r="H25340">
            <v>816887.34000000008</v>
          </cell>
          <cell r="I25340">
            <v>303262365.32999998</v>
          </cell>
          <cell r="J25340">
            <v>514250059.39999998</v>
          </cell>
          <cell r="K25340">
            <v>1659680.1800000002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1598857.95</v>
          </cell>
          <cell r="U25340">
            <v>479920.68</v>
          </cell>
          <cell r="V25340">
            <v>301183586.69999999</v>
          </cell>
          <cell r="W25340">
            <v>87899683.75</v>
          </cell>
          <cell r="X25340">
            <v>112041526.68000001</v>
          </cell>
          <cell r="Y25340">
            <v>314308848.96999997</v>
          </cell>
          <cell r="Z25340">
            <v>1015771.5</v>
          </cell>
          <cell r="AA25340">
            <v>643908.68000000005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241583.02000000002</v>
          </cell>
          <cell r="I25440">
            <v>437566.43000000005</v>
          </cell>
          <cell r="J25440">
            <v>322766.12</v>
          </cell>
          <cell r="K25440">
            <v>233340.67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111285.91</v>
          </cell>
          <cell r="U25440">
            <v>207536.76</v>
          </cell>
          <cell r="V25440">
            <v>118743.76</v>
          </cell>
          <cell r="W25440">
            <v>113743.76</v>
          </cell>
          <cell r="X25440">
            <v>104343</v>
          </cell>
          <cell r="Y25440">
            <v>104679.36</v>
          </cell>
          <cell r="Z25440">
            <v>132208.92000000001</v>
          </cell>
          <cell r="AA25440">
            <v>101131.75</v>
          </cell>
          <cell r="AB25440">
            <v>0</v>
          </cell>
        </row>
        <row r="25553">
          <cell r="E25553">
            <v>1674709000</v>
          </cell>
          <cell r="F25553">
            <v>0</v>
          </cell>
          <cell r="G25553">
            <v>1674709000</v>
          </cell>
          <cell r="H25553">
            <v>182661255.56999999</v>
          </cell>
          <cell r="I25553">
            <v>380874428.81999999</v>
          </cell>
          <cell r="J25553">
            <v>482679189.13</v>
          </cell>
          <cell r="K25553">
            <v>238082892.90000001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12032153.879999999</v>
          </cell>
          <cell r="U25553">
            <v>196916.54</v>
          </cell>
          <cell r="V25553">
            <v>368645358.39999998</v>
          </cell>
          <cell r="W25553">
            <v>4361987.33</v>
          </cell>
          <cell r="X25553">
            <v>4428183.6899999995</v>
          </cell>
          <cell r="Y25553">
            <v>473889018.11000001</v>
          </cell>
          <cell r="Z25553">
            <v>235882887</v>
          </cell>
          <cell r="AA25553">
            <v>2200005.9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1419000</v>
          </cell>
          <cell r="F25653">
            <v>0</v>
          </cell>
          <cell r="G25653">
            <v>1419000</v>
          </cell>
          <cell r="H25653">
            <v>242483.25</v>
          </cell>
          <cell r="I25653">
            <v>271837.8299999999</v>
          </cell>
          <cell r="J25653">
            <v>275333.85999999981</v>
          </cell>
          <cell r="K25653">
            <v>254598.99999999988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109115.75</v>
          </cell>
          <cell r="U25653">
            <v>151786.75999999995</v>
          </cell>
          <cell r="V25653">
            <v>10935.319999999949</v>
          </cell>
          <cell r="W25653">
            <v>83743.759999999951</v>
          </cell>
          <cell r="X25653">
            <v>111192.89999999991</v>
          </cell>
          <cell r="Y25653">
            <v>80397.199999999953</v>
          </cell>
          <cell r="Z25653">
            <v>76868.399999999907</v>
          </cell>
          <cell r="AA25653">
            <v>177730.59999999998</v>
          </cell>
          <cell r="AB25653">
            <v>0</v>
          </cell>
        </row>
        <row r="25766">
          <cell r="E25766">
            <v>1595923000</v>
          </cell>
          <cell r="F25766">
            <v>0</v>
          </cell>
          <cell r="G25766">
            <v>1595923000</v>
          </cell>
          <cell r="H25766">
            <v>862833.78999999992</v>
          </cell>
          <cell r="I25766">
            <v>159085718.99999997</v>
          </cell>
          <cell r="J25766">
            <v>795197874.02999997</v>
          </cell>
          <cell r="K25766">
            <v>78999141.210000008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393594.72</v>
          </cell>
          <cell r="U25766">
            <v>604313.35999999987</v>
          </cell>
          <cell r="V25766">
            <v>158087810.91999999</v>
          </cell>
          <cell r="W25766">
            <v>213881217.5</v>
          </cell>
          <cell r="X25766">
            <v>80380039.030000001</v>
          </cell>
          <cell r="Y25766">
            <v>500936617.5</v>
          </cell>
          <cell r="Z25766">
            <v>14434569.960000001</v>
          </cell>
          <cell r="AA25766">
            <v>64564571.25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1334000</v>
          </cell>
          <cell r="F25866">
            <v>0</v>
          </cell>
          <cell r="G25866">
            <v>1334000</v>
          </cell>
          <cell r="H25866">
            <v>249395.44</v>
          </cell>
          <cell r="I25866">
            <v>417604.56</v>
          </cell>
          <cell r="J25866">
            <v>196544.33000000002</v>
          </cell>
          <cell r="K25866">
            <v>268045.64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67024.39</v>
          </cell>
          <cell r="U25866">
            <v>81939.8</v>
          </cell>
          <cell r="V25866">
            <v>268640.37</v>
          </cell>
          <cell r="W25866">
            <v>36821.97</v>
          </cell>
          <cell r="X25866">
            <v>82808.160000000003</v>
          </cell>
          <cell r="Y25866">
            <v>76914.2</v>
          </cell>
          <cell r="Z25866">
            <v>100008.88</v>
          </cell>
          <cell r="AA25866">
            <v>168036.76</v>
          </cell>
          <cell r="AB25866">
            <v>0</v>
          </cell>
        </row>
        <row r="25979">
          <cell r="E25979">
            <v>859540000</v>
          </cell>
          <cell r="F25979">
            <v>0</v>
          </cell>
          <cell r="G25979">
            <v>859540000</v>
          </cell>
          <cell r="H25979">
            <v>31720795.370000001</v>
          </cell>
          <cell r="I25979">
            <v>726849487.75999999</v>
          </cell>
          <cell r="J25979">
            <v>3249389.5700000003</v>
          </cell>
          <cell r="K25979">
            <v>93515003.609999999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8012818.1999999993</v>
          </cell>
          <cell r="U25979">
            <v>6017557.9400000004</v>
          </cell>
          <cell r="V25979">
            <v>712819111.61999989</v>
          </cell>
          <cell r="W25979">
            <v>25152.780000000028</v>
          </cell>
          <cell r="X25979">
            <v>2150607.79</v>
          </cell>
          <cell r="Y25979">
            <v>1073629</v>
          </cell>
          <cell r="Z25979">
            <v>88363936.140000001</v>
          </cell>
          <cell r="AA25979">
            <v>5151067.47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87340000</v>
          </cell>
          <cell r="F26192">
            <v>-9.3132257461547852E-10</v>
          </cell>
          <cell r="G26192">
            <v>87339999.999999985</v>
          </cell>
          <cell r="H26192">
            <v>12146784</v>
          </cell>
          <cell r="I26192">
            <v>27118197.190000001</v>
          </cell>
          <cell r="J26192">
            <v>18114402.900000002</v>
          </cell>
          <cell r="K26192">
            <v>14854490.07</v>
          </cell>
          <cell r="L26192">
            <v>12146784</v>
          </cell>
          <cell r="M26192">
            <v>27118197.190000001</v>
          </cell>
          <cell r="N26192">
            <v>18114402.900000002</v>
          </cell>
          <cell r="O26192">
            <v>14784658.17</v>
          </cell>
          <cell r="P26192">
            <v>72164042.25999999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69831.899999999994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42740000</v>
          </cell>
          <cell r="F26505">
            <v>0</v>
          </cell>
          <cell r="G26505">
            <v>42740000</v>
          </cell>
          <cell r="H26505">
            <v>8983409.1500000004</v>
          </cell>
          <cell r="I26505">
            <v>8660401.6799999978</v>
          </cell>
          <cell r="J26505">
            <v>6982250.1199999992</v>
          </cell>
          <cell r="K26505">
            <v>7677115.700000002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3452750.0100000002</v>
          </cell>
          <cell r="U26505">
            <v>4620432.41</v>
          </cell>
          <cell r="V26505">
            <v>587219.26</v>
          </cell>
          <cell r="W26505">
            <v>2003151.38</v>
          </cell>
          <cell r="X26505">
            <v>4819242.59</v>
          </cell>
          <cell r="Y26505">
            <v>159856.15</v>
          </cell>
          <cell r="Z26505">
            <v>4659247.4300000016</v>
          </cell>
          <cell r="AA26505">
            <v>3017868.27</v>
          </cell>
          <cell r="AB26505">
            <v>0</v>
          </cell>
        </row>
        <row r="26618">
          <cell r="E26618">
            <v>5045211000</v>
          </cell>
          <cell r="F26618">
            <v>-7.8231096267700195E-8</v>
          </cell>
          <cell r="G26618">
            <v>5045211000</v>
          </cell>
          <cell r="H26618">
            <v>775785843.8499999</v>
          </cell>
          <cell r="I26618">
            <v>1000341413.2099999</v>
          </cell>
          <cell r="J26618">
            <v>1692215253.7000005</v>
          </cell>
          <cell r="K26618">
            <v>859132450.58999979</v>
          </cell>
          <cell r="L26618">
            <v>704954731.44999993</v>
          </cell>
          <cell r="M26618">
            <v>820719926.6099999</v>
          </cell>
          <cell r="N26618">
            <v>1411389100.9099998</v>
          </cell>
          <cell r="O26618">
            <v>419314982.32999998</v>
          </cell>
          <cell r="P26618">
            <v>3356378741.2999997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49476605.439999998</v>
          </cell>
          <cell r="U26618">
            <v>81870178.329999998</v>
          </cell>
          <cell r="V26618">
            <v>48274702.830000006</v>
          </cell>
          <cell r="W26618">
            <v>37007961.019999996</v>
          </cell>
          <cell r="X26618">
            <v>73846440.079999983</v>
          </cell>
          <cell r="Y26618">
            <v>169971751.69</v>
          </cell>
          <cell r="Z26618">
            <v>274999559.25999993</v>
          </cell>
          <cell r="AA26618">
            <v>164817909.00000003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3029000</v>
          </cell>
          <cell r="F26657">
            <v>0</v>
          </cell>
          <cell r="G26657">
            <v>3029000</v>
          </cell>
          <cell r="H26657">
            <v>637543.47</v>
          </cell>
          <cell r="I26657">
            <v>759191.8899999999</v>
          </cell>
          <cell r="J26657">
            <v>652765.67999999993</v>
          </cell>
          <cell r="K26657">
            <v>433327.76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196071.72</v>
          </cell>
          <cell r="U26657">
            <v>338178.61</v>
          </cell>
          <cell r="V26657">
            <v>224941.56</v>
          </cell>
          <cell r="W26657">
            <v>0</v>
          </cell>
          <cell r="X26657">
            <v>433426.32</v>
          </cell>
          <cell r="Y26657">
            <v>219339.36</v>
          </cell>
          <cell r="Z26657">
            <v>215533.22</v>
          </cell>
          <cell r="AA26657">
            <v>217794.54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10996000</v>
          </cell>
          <cell r="F30452">
            <v>0</v>
          </cell>
          <cell r="G30452">
            <v>10996000</v>
          </cell>
          <cell r="H30452">
            <v>624095.72</v>
          </cell>
          <cell r="I30452">
            <v>1609996.74</v>
          </cell>
          <cell r="J30452">
            <v>3168406.73</v>
          </cell>
          <cell r="K30452">
            <v>2338348.3600000003</v>
          </cell>
          <cell r="L30452">
            <v>571695.72</v>
          </cell>
          <cell r="M30452">
            <v>958964.74</v>
          </cell>
          <cell r="N30452">
            <v>2778415.05</v>
          </cell>
          <cell r="O30452">
            <v>2249463.3600000003</v>
          </cell>
          <cell r="P30452">
            <v>6558538.8700000001</v>
          </cell>
          <cell r="Q30452">
            <v>0</v>
          </cell>
          <cell r="R30452">
            <v>0</v>
          </cell>
          <cell r="S30452">
            <v>52400</v>
          </cell>
          <cell r="T30452">
            <v>233850</v>
          </cell>
          <cell r="U30452">
            <v>273475</v>
          </cell>
          <cell r="V30452">
            <v>143707</v>
          </cell>
          <cell r="W30452">
            <v>283123</v>
          </cell>
          <cell r="X30452">
            <v>3518.68</v>
          </cell>
          <cell r="Y30452">
            <v>103350</v>
          </cell>
          <cell r="Z30452">
            <v>74845</v>
          </cell>
          <cell r="AA30452">
            <v>14040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34387000</v>
          </cell>
          <cell r="F30668">
            <v>1.3969838619232178E-9</v>
          </cell>
          <cell r="G30668">
            <v>34387000</v>
          </cell>
          <cell r="H30668">
            <v>2718481.64</v>
          </cell>
          <cell r="I30668">
            <v>3508069.38</v>
          </cell>
          <cell r="J30668">
            <v>10595368.130000001</v>
          </cell>
          <cell r="K30668">
            <v>11407790.050000001</v>
          </cell>
          <cell r="L30668">
            <v>2650737.98</v>
          </cell>
          <cell r="M30668">
            <v>3302614.61</v>
          </cell>
          <cell r="N30668">
            <v>10576805.02</v>
          </cell>
          <cell r="O30668">
            <v>11407790.050000001</v>
          </cell>
          <cell r="P30668">
            <v>27937947.660000004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68023.73</v>
          </cell>
          <cell r="U30668">
            <v>137431.04000000001</v>
          </cell>
          <cell r="V30668">
            <v>0</v>
          </cell>
          <cell r="W30668">
            <v>18563.11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158819000</v>
          </cell>
          <cell r="F30881">
            <v>0</v>
          </cell>
          <cell r="G30881">
            <v>158819000.00000003</v>
          </cell>
          <cell r="H30881">
            <v>3039692.77</v>
          </cell>
          <cell r="I30881">
            <v>38287038.670000002</v>
          </cell>
          <cell r="J30881">
            <v>102010399.27000001</v>
          </cell>
          <cell r="K30881">
            <v>955911.20999999973</v>
          </cell>
          <cell r="L30881">
            <v>2144247.0300000003</v>
          </cell>
          <cell r="M30881">
            <v>34834191.480000004</v>
          </cell>
          <cell r="N30881">
            <v>101342727.16000001</v>
          </cell>
          <cell r="O30881">
            <v>1275630.9499999997</v>
          </cell>
          <cell r="P30881">
            <v>139596796.62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1057813.53</v>
          </cell>
          <cell r="U30881">
            <v>2260328.66</v>
          </cell>
          <cell r="V30881">
            <v>134705</v>
          </cell>
          <cell r="W30881">
            <v>561628.11</v>
          </cell>
          <cell r="X30881">
            <v>69194</v>
          </cell>
          <cell r="Y30881">
            <v>36850</v>
          </cell>
          <cell r="Z30881">
            <v>1953.68</v>
          </cell>
          <cell r="AA30881">
            <v>-321673.42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1062954000</v>
          </cell>
          <cell r="F31094">
            <v>-14914280.99999997</v>
          </cell>
          <cell r="G31094">
            <v>1048039719</v>
          </cell>
          <cell r="H31094">
            <v>9433023.9299999997</v>
          </cell>
          <cell r="I31094">
            <v>14018728.76</v>
          </cell>
          <cell r="J31094">
            <v>24833235.759999998</v>
          </cell>
          <cell r="K31094">
            <v>30408758.669999998</v>
          </cell>
          <cell r="L31094">
            <v>8979653.3099999987</v>
          </cell>
          <cell r="M31094">
            <v>12115142.84</v>
          </cell>
          <cell r="N31094">
            <v>24825254.060000002</v>
          </cell>
          <cell r="O31094">
            <v>30268716.409999996</v>
          </cell>
          <cell r="P31094">
            <v>76188766.61999999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683519.69</v>
          </cell>
          <cell r="U31094">
            <v>969137.16</v>
          </cell>
          <cell r="V31094">
            <v>250929.07000000004</v>
          </cell>
          <cell r="W31094">
            <v>0</v>
          </cell>
          <cell r="X31094">
            <v>7981.6999999999989</v>
          </cell>
          <cell r="Y31094">
            <v>0</v>
          </cell>
          <cell r="Z31094">
            <v>98991.33</v>
          </cell>
          <cell r="AA31094">
            <v>41050.93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  <cell r="G31129">
            <v>14914281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7911456.2799999993</v>
          </cell>
          <cell r="I31407">
            <v>4923997.47</v>
          </cell>
          <cell r="J31407">
            <v>5339549.5500000007</v>
          </cell>
          <cell r="K31407">
            <v>2979193.94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1529216.24</v>
          </cell>
          <cell r="U31407">
            <v>1554179.43</v>
          </cell>
          <cell r="V31407">
            <v>1840601.7999999998</v>
          </cell>
          <cell r="W31407">
            <v>0</v>
          </cell>
          <cell r="X31407">
            <v>1661690.7400000002</v>
          </cell>
          <cell r="Y31407">
            <v>3677858.81</v>
          </cell>
          <cell r="Z31407">
            <v>1756965.7000000002</v>
          </cell>
          <cell r="AA31407">
            <v>1222228.2399999998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13341243.460000001</v>
          </cell>
          <cell r="I31520">
            <v>11617891.950000001</v>
          </cell>
          <cell r="J31520">
            <v>15071808.41</v>
          </cell>
          <cell r="K31520">
            <v>4963532.92</v>
          </cell>
          <cell r="L31520">
            <v>0</v>
          </cell>
          <cell r="M31520">
            <v>0</v>
          </cell>
          <cell r="N31520">
            <v>0</v>
          </cell>
          <cell r="O31520">
            <v>875167.22</v>
          </cell>
          <cell r="P31520">
            <v>875167.22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2888132.88</v>
          </cell>
          <cell r="U31520">
            <v>8309263.0699999994</v>
          </cell>
          <cell r="V31520">
            <v>420496</v>
          </cell>
          <cell r="W31520">
            <v>1208306.69</v>
          </cell>
          <cell r="X31520">
            <v>5643753.5199999996</v>
          </cell>
          <cell r="Y31520">
            <v>8219748.2000000002</v>
          </cell>
          <cell r="Z31520">
            <v>515477.69999999995</v>
          </cell>
          <cell r="AA31520">
            <v>3572888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0</v>
          </cell>
          <cell r="J31733">
            <v>35038382.670000002</v>
          </cell>
          <cell r="K31733">
            <v>15240670.809999999</v>
          </cell>
          <cell r="L31733">
            <v>0</v>
          </cell>
          <cell r="M31733">
            <v>0</v>
          </cell>
          <cell r="N31733">
            <v>35038382.670000002</v>
          </cell>
          <cell r="O31733">
            <v>15240670.809999999</v>
          </cell>
          <cell r="P31733">
            <v>50279053.480000004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8606000</v>
          </cell>
          <cell r="F32159">
            <v>0</v>
          </cell>
          <cell r="G32159">
            <v>8606000</v>
          </cell>
          <cell r="H32159">
            <v>633175.29</v>
          </cell>
          <cell r="I32159">
            <v>1596304.2600000002</v>
          </cell>
          <cell r="J32159">
            <v>2866633.51</v>
          </cell>
          <cell r="K32159">
            <v>1539000.4000000001</v>
          </cell>
          <cell r="L32159">
            <v>513905.63</v>
          </cell>
          <cell r="M32159">
            <v>1207604.9700000002</v>
          </cell>
          <cell r="N32159">
            <v>2409693.63</v>
          </cell>
          <cell r="O32159">
            <v>1499249.4000000001</v>
          </cell>
          <cell r="P32159">
            <v>5630453.629999999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121377.29</v>
          </cell>
          <cell r="U32159">
            <v>252470</v>
          </cell>
          <cell r="V32159">
            <v>14852</v>
          </cell>
          <cell r="W32159">
            <v>15455</v>
          </cell>
          <cell r="X32159">
            <v>14304</v>
          </cell>
          <cell r="Y32159">
            <v>427180.88</v>
          </cell>
          <cell r="Z32159">
            <v>39751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1490000</v>
          </cell>
          <cell r="F32372">
            <v>0</v>
          </cell>
          <cell r="G32372">
            <v>1490000</v>
          </cell>
          <cell r="H32372">
            <v>365873.99</v>
          </cell>
          <cell r="I32372">
            <v>688046.94</v>
          </cell>
          <cell r="J32372">
            <v>160933.97</v>
          </cell>
          <cell r="K32372">
            <v>990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369349.99</v>
          </cell>
          <cell r="U32372">
            <v>67090.95</v>
          </cell>
          <cell r="V32372">
            <v>251606</v>
          </cell>
          <cell r="W32372">
            <v>24750</v>
          </cell>
          <cell r="X32372">
            <v>135883.97</v>
          </cell>
          <cell r="Y32372">
            <v>300</v>
          </cell>
          <cell r="Z32372">
            <v>990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998000</v>
          </cell>
          <cell r="F32585">
            <v>0</v>
          </cell>
          <cell r="G32585">
            <v>998000</v>
          </cell>
          <cell r="H32585">
            <v>277128.57999999996</v>
          </cell>
          <cell r="I32585">
            <v>224169.97999999998</v>
          </cell>
          <cell r="J32585">
            <v>361740.59</v>
          </cell>
          <cell r="K32585">
            <v>41255.5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61935.6</v>
          </cell>
          <cell r="U32585">
            <v>59165.13</v>
          </cell>
          <cell r="V32585">
            <v>103069.25</v>
          </cell>
          <cell r="W32585">
            <v>133254</v>
          </cell>
          <cell r="X32585">
            <v>101615.19</v>
          </cell>
          <cell r="Y32585">
            <v>126871.4</v>
          </cell>
          <cell r="Z32585">
            <v>6363</v>
          </cell>
          <cell r="AA32585">
            <v>34892.5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790000</v>
          </cell>
          <cell r="F32798">
            <v>0</v>
          </cell>
          <cell r="G32798">
            <v>790000</v>
          </cell>
          <cell r="H32798">
            <v>196451.76</v>
          </cell>
          <cell r="I32798">
            <v>189146.3</v>
          </cell>
          <cell r="J32798">
            <v>74773</v>
          </cell>
          <cell r="K32798">
            <v>221813.69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26448.98</v>
          </cell>
          <cell r="U32798">
            <v>102850</v>
          </cell>
          <cell r="V32798">
            <v>59847.32</v>
          </cell>
          <cell r="W32798">
            <v>-3855</v>
          </cell>
          <cell r="X32798">
            <v>21000</v>
          </cell>
          <cell r="Y32798">
            <v>57628</v>
          </cell>
          <cell r="Z32798">
            <v>177428.69</v>
          </cell>
          <cell r="AA32798">
            <v>44385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719000</v>
          </cell>
          <cell r="F33011">
            <v>0</v>
          </cell>
          <cell r="G33011">
            <v>719000</v>
          </cell>
          <cell r="H33011">
            <v>42622.23</v>
          </cell>
          <cell r="I33011">
            <v>135618.21000000002</v>
          </cell>
          <cell r="J33011">
            <v>299562.34999999998</v>
          </cell>
          <cell r="K33011">
            <v>66286.55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109091.19</v>
          </cell>
          <cell r="U33011">
            <v>12463.6</v>
          </cell>
          <cell r="V33011">
            <v>14063.42</v>
          </cell>
          <cell r="W33011">
            <v>173523.58</v>
          </cell>
          <cell r="X33011">
            <v>3826.88</v>
          </cell>
          <cell r="Y33011">
            <v>122211.89</v>
          </cell>
          <cell r="Z33011">
            <v>3372.01</v>
          </cell>
          <cell r="AA33011">
            <v>62914.539999999994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923000</v>
          </cell>
          <cell r="F33224">
            <v>0</v>
          </cell>
          <cell r="G33224">
            <v>923000</v>
          </cell>
          <cell r="H33224">
            <v>194958</v>
          </cell>
          <cell r="I33224">
            <v>236574.94999999998</v>
          </cell>
          <cell r="J33224">
            <v>377772.19</v>
          </cell>
          <cell r="K33224">
            <v>48796.85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31323.14</v>
          </cell>
          <cell r="U33224">
            <v>79605.38</v>
          </cell>
          <cell r="V33224">
            <v>125646.43</v>
          </cell>
          <cell r="W33224">
            <v>10870</v>
          </cell>
          <cell r="X33224">
            <v>266153.53000000003</v>
          </cell>
          <cell r="Y33224">
            <v>100748.66</v>
          </cell>
          <cell r="Z33224">
            <v>48796.85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795000</v>
          </cell>
          <cell r="F33437">
            <v>0</v>
          </cell>
          <cell r="G33437">
            <v>795000</v>
          </cell>
          <cell r="H33437">
            <v>121178.99</v>
          </cell>
          <cell r="I33437">
            <v>286785.95999999996</v>
          </cell>
          <cell r="J33437">
            <v>273070.23000000004</v>
          </cell>
          <cell r="K33437">
            <v>76015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99939.959999999992</v>
          </cell>
          <cell r="U33437">
            <v>37670.839999999997</v>
          </cell>
          <cell r="V33437">
            <v>149175.16</v>
          </cell>
          <cell r="W33437">
            <v>87298.260000000009</v>
          </cell>
          <cell r="X33437">
            <v>37476.759999999995</v>
          </cell>
          <cell r="Y33437">
            <v>148295.21000000002</v>
          </cell>
          <cell r="Z33437">
            <v>4200</v>
          </cell>
          <cell r="AA33437">
            <v>71815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690000</v>
          </cell>
          <cell r="F33650">
            <v>0</v>
          </cell>
          <cell r="G33650">
            <v>690000</v>
          </cell>
          <cell r="H33650">
            <v>163875.39000000001</v>
          </cell>
          <cell r="I33650">
            <v>175438.2</v>
          </cell>
          <cell r="J33650">
            <v>261991.40000000002</v>
          </cell>
          <cell r="K33650">
            <v>74519.59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97138.22</v>
          </cell>
          <cell r="U33650">
            <v>54402.009999999995</v>
          </cell>
          <cell r="V33650">
            <v>23897.97</v>
          </cell>
          <cell r="W33650">
            <v>223186.5</v>
          </cell>
          <cell r="X33650">
            <v>18640</v>
          </cell>
          <cell r="Y33650">
            <v>20164.900000000001</v>
          </cell>
          <cell r="Z33650">
            <v>13271.3</v>
          </cell>
          <cell r="AA33650">
            <v>61248.29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774000</v>
          </cell>
          <cell r="F33863">
            <v>0</v>
          </cell>
          <cell r="G33863">
            <v>774000</v>
          </cell>
          <cell r="H33863">
            <v>154788.66</v>
          </cell>
          <cell r="I33863">
            <v>152250.79999999999</v>
          </cell>
          <cell r="J33863">
            <v>229967.21</v>
          </cell>
          <cell r="K33863">
            <v>170731.89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46996.51</v>
          </cell>
          <cell r="U33863">
            <v>62565.429999999993</v>
          </cell>
          <cell r="V33863">
            <v>42688.86</v>
          </cell>
          <cell r="W33863">
            <v>66382.78</v>
          </cell>
          <cell r="X33863">
            <v>61303.21</v>
          </cell>
          <cell r="Y33863">
            <v>102281.22</v>
          </cell>
          <cell r="Z33863">
            <v>119833.83</v>
          </cell>
          <cell r="AA33863">
            <v>50898.06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918000</v>
          </cell>
          <cell r="F34076">
            <v>0</v>
          </cell>
          <cell r="G34076">
            <v>918000</v>
          </cell>
          <cell r="H34076">
            <v>175195.61</v>
          </cell>
          <cell r="I34076">
            <v>266778.74</v>
          </cell>
          <cell r="J34076">
            <v>322908.67</v>
          </cell>
          <cell r="K34076">
            <v>88460.37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182758.06</v>
          </cell>
          <cell r="U34076">
            <v>45626.04</v>
          </cell>
          <cell r="V34076">
            <v>38394.639999999999</v>
          </cell>
          <cell r="W34076">
            <v>109959.94</v>
          </cell>
          <cell r="X34076">
            <v>111369.73</v>
          </cell>
          <cell r="Y34076">
            <v>101579</v>
          </cell>
          <cell r="Z34076">
            <v>48616.9</v>
          </cell>
          <cell r="AA34076">
            <v>39843.47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946000</v>
          </cell>
          <cell r="F34289">
            <v>0</v>
          </cell>
          <cell r="G34289">
            <v>946000</v>
          </cell>
          <cell r="H34289">
            <v>237000</v>
          </cell>
          <cell r="I34289">
            <v>282069.33999999997</v>
          </cell>
          <cell r="J34289">
            <v>314837.55</v>
          </cell>
          <cell r="K34289">
            <v>66350.94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67430.61</v>
          </cell>
          <cell r="U34289">
            <v>69244.09</v>
          </cell>
          <cell r="V34289">
            <v>145394.64000000001</v>
          </cell>
          <cell r="W34289">
            <v>56756</v>
          </cell>
          <cell r="X34289">
            <v>44299</v>
          </cell>
          <cell r="Y34289">
            <v>213782.55000000002</v>
          </cell>
          <cell r="Z34289">
            <v>20411.75</v>
          </cell>
          <cell r="AA34289">
            <v>45939.19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883000</v>
          </cell>
          <cell r="F34502">
            <v>0</v>
          </cell>
          <cell r="G34502">
            <v>883000</v>
          </cell>
          <cell r="H34502">
            <v>115896.04000000001</v>
          </cell>
          <cell r="I34502">
            <v>349314.70999999996</v>
          </cell>
          <cell r="J34502">
            <v>189561.9</v>
          </cell>
          <cell r="K34502">
            <v>138432.99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125932</v>
          </cell>
          <cell r="U34502">
            <v>143854.75</v>
          </cell>
          <cell r="V34502">
            <v>79527.959999999992</v>
          </cell>
          <cell r="W34502">
            <v>58507.46</v>
          </cell>
          <cell r="X34502">
            <v>54704.29</v>
          </cell>
          <cell r="Y34502">
            <v>76350.149999999994</v>
          </cell>
          <cell r="Z34502">
            <v>69037.240000000005</v>
          </cell>
          <cell r="AA34502">
            <v>69395.75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1095000</v>
          </cell>
          <cell r="F34715">
            <v>0</v>
          </cell>
          <cell r="G34715">
            <v>1095000</v>
          </cell>
          <cell r="H34715">
            <v>119119.32</v>
          </cell>
          <cell r="I34715">
            <v>272691.21999999997</v>
          </cell>
          <cell r="J34715">
            <v>261311.38</v>
          </cell>
          <cell r="K34715">
            <v>70800.2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50911.24</v>
          </cell>
          <cell r="U34715">
            <v>3245.5</v>
          </cell>
          <cell r="V34715">
            <v>218534.47999999998</v>
          </cell>
          <cell r="W34715">
            <v>127059.51</v>
          </cell>
          <cell r="X34715">
            <v>48530</v>
          </cell>
          <cell r="Y34715">
            <v>85721.87</v>
          </cell>
          <cell r="Z34715">
            <v>3000</v>
          </cell>
          <cell r="AA34715">
            <v>67800.2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808000</v>
          </cell>
          <cell r="F34928">
            <v>0</v>
          </cell>
          <cell r="G34928">
            <v>808000</v>
          </cell>
          <cell r="H34928">
            <v>114053.62000000001</v>
          </cell>
          <cell r="I34928">
            <v>352196.19</v>
          </cell>
          <cell r="J34928">
            <v>234658.56</v>
          </cell>
          <cell r="K34928">
            <v>50154.31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95943.89</v>
          </cell>
          <cell r="U34928">
            <v>54293.24</v>
          </cell>
          <cell r="V34928">
            <v>201959.06</v>
          </cell>
          <cell r="W34928">
            <v>53798.99</v>
          </cell>
          <cell r="X34928">
            <v>52519.37</v>
          </cell>
          <cell r="Y34928">
            <v>128340.2</v>
          </cell>
          <cell r="Z34928">
            <v>29400</v>
          </cell>
          <cell r="AA34928">
            <v>20754.309999999998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1016000</v>
          </cell>
          <cell r="F35141">
            <v>0</v>
          </cell>
          <cell r="G35141">
            <v>1016000</v>
          </cell>
          <cell r="H35141">
            <v>218203.58</v>
          </cell>
          <cell r="I35141">
            <v>677352.3</v>
          </cell>
          <cell r="J35141">
            <v>16794.52</v>
          </cell>
          <cell r="K35141">
            <v>103649.60000000001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97869.39</v>
          </cell>
          <cell r="U35141">
            <v>198713.35</v>
          </cell>
          <cell r="V35141">
            <v>380769.56</v>
          </cell>
          <cell r="W35141">
            <v>0</v>
          </cell>
          <cell r="X35141">
            <v>171.51999999999998</v>
          </cell>
          <cell r="Y35141">
            <v>16623</v>
          </cell>
          <cell r="Z35141">
            <v>8000</v>
          </cell>
          <cell r="AA35141">
            <v>95649.600000000006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988000</v>
          </cell>
          <cell r="F35354">
            <v>0</v>
          </cell>
          <cell r="G35354">
            <v>988000</v>
          </cell>
          <cell r="H35354">
            <v>106200.01000000001</v>
          </cell>
          <cell r="I35354">
            <v>305324.34999999998</v>
          </cell>
          <cell r="J35354">
            <v>171808.34</v>
          </cell>
          <cell r="K35354">
            <v>265549.73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32670.07</v>
          </cell>
          <cell r="U35354">
            <v>46073.340000000026</v>
          </cell>
          <cell r="V35354">
            <v>226580.94000000003</v>
          </cell>
          <cell r="W35354">
            <v>31686</v>
          </cell>
          <cell r="X35354">
            <v>85245.34</v>
          </cell>
          <cell r="Y35354">
            <v>54877</v>
          </cell>
          <cell r="Z35354">
            <v>21118.73</v>
          </cell>
          <cell r="AA35354">
            <v>244431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1231000</v>
          </cell>
          <cell r="F35567">
            <v>0</v>
          </cell>
          <cell r="G35567">
            <v>1231000</v>
          </cell>
          <cell r="H35567">
            <v>72441.859999999986</v>
          </cell>
          <cell r="I35567">
            <v>500950.39000000007</v>
          </cell>
          <cell r="J35567">
            <v>162843.01999999999</v>
          </cell>
          <cell r="K35567">
            <v>210440.95999999999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19894.29</v>
          </cell>
          <cell r="U35567">
            <v>385124.29000000004</v>
          </cell>
          <cell r="V35567">
            <v>95931.81</v>
          </cell>
          <cell r="W35567">
            <v>98933.93</v>
          </cell>
          <cell r="X35567">
            <v>47284.57</v>
          </cell>
          <cell r="Y35567">
            <v>16624.52</v>
          </cell>
          <cell r="Z35567">
            <v>136010.96000000002</v>
          </cell>
          <cell r="AA35567">
            <v>74430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1897150000</v>
          </cell>
          <cell r="F36206">
            <v>0</v>
          </cell>
          <cell r="G36206">
            <v>1897149999.9999998</v>
          </cell>
          <cell r="H36206">
            <v>210354328.02000004</v>
          </cell>
          <cell r="I36206">
            <v>145221557.69</v>
          </cell>
          <cell r="J36206">
            <v>681871568.12000012</v>
          </cell>
          <cell r="K36206">
            <v>524093425.32999998</v>
          </cell>
          <cell r="L36206">
            <v>208228840.27000001</v>
          </cell>
          <cell r="M36206">
            <v>135177647.59999999</v>
          </cell>
          <cell r="N36206">
            <v>663727020.24000013</v>
          </cell>
          <cell r="O36206">
            <v>519606827.21999991</v>
          </cell>
          <cell r="P36206">
            <v>1526740335.3299999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6196088.1200000001</v>
          </cell>
          <cell r="U36206">
            <v>1612549.54</v>
          </cell>
          <cell r="V36206">
            <v>2235272.4300000002</v>
          </cell>
          <cell r="W36206">
            <v>14230776.310000001</v>
          </cell>
          <cell r="X36206">
            <v>1421882.08</v>
          </cell>
          <cell r="Y36206">
            <v>2491889.4900000002</v>
          </cell>
          <cell r="Z36206">
            <v>2077779.63</v>
          </cell>
          <cell r="AA36206">
            <v>2408818.48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46645000</v>
          </cell>
          <cell r="F36419">
            <v>-3.2596290111541748E-9</v>
          </cell>
          <cell r="G36419">
            <v>46645000</v>
          </cell>
          <cell r="H36419">
            <v>11743307.759999998</v>
          </cell>
          <cell r="I36419">
            <v>6175453.8599999994</v>
          </cell>
          <cell r="J36419">
            <v>10764253.060000001</v>
          </cell>
          <cell r="K36419">
            <v>3554040.7500000005</v>
          </cell>
          <cell r="L36419">
            <v>7612946.3999999994</v>
          </cell>
          <cell r="M36419">
            <v>2281494.9399999995</v>
          </cell>
          <cell r="N36419">
            <v>6392445.209999999</v>
          </cell>
          <cell r="O36419">
            <v>1644500.2900000003</v>
          </cell>
          <cell r="P36419">
            <v>17931386.840000004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1148173.3699999999</v>
          </cell>
          <cell r="U36419">
            <v>1003526.27</v>
          </cell>
          <cell r="V36419">
            <v>1742259.28</v>
          </cell>
          <cell r="W36419">
            <v>1787658.52</v>
          </cell>
          <cell r="X36419">
            <v>1306295.6800000002</v>
          </cell>
          <cell r="Y36419">
            <v>1277853.6499999999</v>
          </cell>
          <cell r="Z36419">
            <v>793665.88000000012</v>
          </cell>
          <cell r="AA36419">
            <v>1115874.58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24341090</v>
          </cell>
          <cell r="I36632">
            <v>645000</v>
          </cell>
          <cell r="J36632">
            <v>148318087.47000003</v>
          </cell>
          <cell r="K36632">
            <v>176860169.14000002</v>
          </cell>
          <cell r="L36632">
            <v>24341090</v>
          </cell>
          <cell r="M36632">
            <v>645000</v>
          </cell>
          <cell r="N36632">
            <v>103757087.47</v>
          </cell>
          <cell r="O36632">
            <v>176860169.14000002</v>
          </cell>
          <cell r="P36632">
            <v>305603346.61000001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44561000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302193000</v>
          </cell>
          <cell r="F37058">
            <v>0</v>
          </cell>
          <cell r="G37058">
            <v>302193000</v>
          </cell>
          <cell r="H37058">
            <v>43854636.960000001</v>
          </cell>
          <cell r="I37058">
            <v>19363.040000000008</v>
          </cell>
          <cell r="J37058">
            <v>66232924.849999994</v>
          </cell>
          <cell r="K37058">
            <v>63944715.629999995</v>
          </cell>
          <cell r="L37058">
            <v>42220159.630000003</v>
          </cell>
          <cell r="M37058">
            <v>19440</v>
          </cell>
          <cell r="N37058">
            <v>65551496.890000001</v>
          </cell>
          <cell r="O37058">
            <v>63909932.229999989</v>
          </cell>
          <cell r="P37058">
            <v>171701028.75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-76.959999999999994</v>
          </cell>
          <cell r="V37058">
            <v>0</v>
          </cell>
          <cell r="W37058">
            <v>76.959999999999994</v>
          </cell>
          <cell r="X37058">
            <v>656740</v>
          </cell>
          <cell r="Y37058">
            <v>24611</v>
          </cell>
          <cell r="Z37058">
            <v>0</v>
          </cell>
          <cell r="AA37058">
            <v>34783.4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20746000</v>
          </cell>
          <cell r="F37587">
            <v>0</v>
          </cell>
          <cell r="G37587">
            <v>20746000</v>
          </cell>
          <cell r="H37587">
            <v>4281669.6499999994</v>
          </cell>
          <cell r="I37587">
            <v>4376339.4799999995</v>
          </cell>
          <cell r="J37587">
            <v>4082744.6100000003</v>
          </cell>
          <cell r="K37587">
            <v>3779954.91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1556165.52</v>
          </cell>
          <cell r="U37587">
            <v>2488176.4900000002</v>
          </cell>
          <cell r="V37587">
            <v>331997.47000000003</v>
          </cell>
          <cell r="W37587">
            <v>1301427.6300000001</v>
          </cell>
          <cell r="X37587">
            <v>2677518.63</v>
          </cell>
          <cell r="Y37587">
            <v>103798.34999999999</v>
          </cell>
          <cell r="Z37587">
            <v>1249681.3900000001</v>
          </cell>
          <cell r="AA37587">
            <v>2530273.52</v>
          </cell>
          <cell r="AB37587">
            <v>0</v>
          </cell>
        </row>
        <row r="37700">
          <cell r="E37700">
            <v>40484000</v>
          </cell>
          <cell r="F37700">
            <v>1.6298145055770874E-9</v>
          </cell>
          <cell r="G37700">
            <v>40484000</v>
          </cell>
          <cell r="H37700">
            <v>5663386.5099999998</v>
          </cell>
          <cell r="I37700">
            <v>13980751.449999999</v>
          </cell>
          <cell r="J37700">
            <v>8254294.9699999997</v>
          </cell>
          <cell r="K37700">
            <v>5262474.79</v>
          </cell>
          <cell r="L37700">
            <v>1989292.24</v>
          </cell>
          <cell r="M37700">
            <v>2421483.92</v>
          </cell>
          <cell r="N37700">
            <v>5465708.2400000002</v>
          </cell>
          <cell r="O37700">
            <v>3992237.43</v>
          </cell>
          <cell r="P37700">
            <v>13868721.83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3105295.9299999997</v>
          </cell>
          <cell r="U37700">
            <v>7512021.3199999994</v>
          </cell>
          <cell r="V37700">
            <v>941950.28</v>
          </cell>
          <cell r="W37700">
            <v>548517.78</v>
          </cell>
          <cell r="X37700">
            <v>385756.60999999993</v>
          </cell>
          <cell r="Y37700">
            <v>1854312.34</v>
          </cell>
          <cell r="Z37700">
            <v>542691.92999999993</v>
          </cell>
          <cell r="AA37700">
            <v>727545.42999999993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1718000</v>
          </cell>
          <cell r="F37739">
            <v>0</v>
          </cell>
          <cell r="G37739">
            <v>1718000</v>
          </cell>
          <cell r="H37739">
            <v>341876.82</v>
          </cell>
          <cell r="I37739">
            <v>428567.33000000007</v>
          </cell>
          <cell r="J37739">
            <v>412581.84</v>
          </cell>
          <cell r="K37739">
            <v>265859.65000000002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108296.52</v>
          </cell>
          <cell r="U37739">
            <v>179996.33000000002</v>
          </cell>
          <cell r="V37739">
            <v>140274.48000000001</v>
          </cell>
          <cell r="W37739">
            <v>0</v>
          </cell>
          <cell r="X37739">
            <v>143504.88</v>
          </cell>
          <cell r="Y37739">
            <v>269076.96000000002</v>
          </cell>
          <cell r="Z37739">
            <v>132039.48000000001</v>
          </cell>
          <cell r="AA37739">
            <v>133820.17000000001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87906000</v>
          </cell>
          <cell r="F38442">
            <v>2.3283064365386963E-10</v>
          </cell>
          <cell r="G38442">
            <v>87906000</v>
          </cell>
          <cell r="H38442">
            <v>15228582.059999999</v>
          </cell>
          <cell r="I38442">
            <v>23292617.090000004</v>
          </cell>
          <cell r="J38442">
            <v>16919182.719999999</v>
          </cell>
          <cell r="K38442">
            <v>18171516.030000001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6291316.9699999997</v>
          </cell>
          <cell r="U38442">
            <v>11445313.27</v>
          </cell>
          <cell r="V38442">
            <v>5555986.8500000006</v>
          </cell>
          <cell r="W38442">
            <v>5543898.4199999999</v>
          </cell>
          <cell r="X38442">
            <v>5922697.9199999999</v>
          </cell>
          <cell r="Y38442">
            <v>5452586.3799999999</v>
          </cell>
          <cell r="Z38442">
            <v>5870578.0299999993</v>
          </cell>
          <cell r="AA38442">
            <v>12300938</v>
          </cell>
          <cell r="AB38442">
            <v>0</v>
          </cell>
        </row>
        <row r="38555">
          <cell r="E38555">
            <v>13978000</v>
          </cell>
          <cell r="F38555">
            <v>1.1641532182693481E-10</v>
          </cell>
          <cell r="G38555">
            <v>13978000</v>
          </cell>
          <cell r="H38555">
            <v>2008441.3900000001</v>
          </cell>
          <cell r="I38555">
            <v>2600522.67</v>
          </cell>
          <cell r="J38555">
            <v>4477629.9399999995</v>
          </cell>
          <cell r="K38555">
            <v>896963.36999999988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1757716.56</v>
          </cell>
          <cell r="U38555">
            <v>428610</v>
          </cell>
          <cell r="V38555">
            <v>414196.11</v>
          </cell>
          <cell r="W38555">
            <v>2083140.7100000002</v>
          </cell>
          <cell r="X38555">
            <v>339707.28</v>
          </cell>
          <cell r="Y38555">
            <v>2054781.9500000002</v>
          </cell>
          <cell r="Z38555">
            <v>307937.77</v>
          </cell>
          <cell r="AA38555">
            <v>589025.6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7606000</v>
          </cell>
          <cell r="F38594">
            <v>0</v>
          </cell>
          <cell r="G38594">
            <v>7606000</v>
          </cell>
          <cell r="H38594">
            <v>1613156.04</v>
          </cell>
          <cell r="I38594">
            <v>1856741.63</v>
          </cell>
          <cell r="J38594">
            <v>1756017.5699999998</v>
          </cell>
          <cell r="K38594">
            <v>1224804.1499999999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671712.72</v>
          </cell>
          <cell r="U38594">
            <v>600891.23</v>
          </cell>
          <cell r="V38594">
            <v>584137.68000000005</v>
          </cell>
          <cell r="W38594">
            <v>592848.93000000005</v>
          </cell>
          <cell r="X38594">
            <v>581584.31999999995</v>
          </cell>
          <cell r="Y38594">
            <v>581584.31999999995</v>
          </cell>
          <cell r="Z38594">
            <v>616683.14</v>
          </cell>
          <cell r="AA38594">
            <v>608121.01</v>
          </cell>
          <cell r="AB38594">
            <v>0</v>
          </cell>
        </row>
        <row r="38655">
          <cell r="E38655">
            <v>45380000</v>
          </cell>
          <cell r="F38655">
            <v>0</v>
          </cell>
          <cell r="G38655">
            <v>45380000</v>
          </cell>
          <cell r="H38655">
            <v>9130153.5700000003</v>
          </cell>
          <cell r="I38655">
            <v>14146141.699999999</v>
          </cell>
          <cell r="J38655">
            <v>9007828.9399999995</v>
          </cell>
          <cell r="K38655">
            <v>10003836.07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4367545.129999999</v>
          </cell>
          <cell r="U38655">
            <v>6397831.0100000007</v>
          </cell>
          <cell r="V38655">
            <v>3380765.56</v>
          </cell>
          <cell r="W38655">
            <v>3268115.81</v>
          </cell>
          <cell r="X38655">
            <v>3281281.87</v>
          </cell>
          <cell r="Y38655">
            <v>2458431.2600000002</v>
          </cell>
          <cell r="Z38655">
            <v>3289706.0900000003</v>
          </cell>
          <cell r="AA38655">
            <v>6714129.9799999995</v>
          </cell>
          <cell r="AB38655">
            <v>0</v>
          </cell>
        </row>
        <row r="38768">
          <cell r="E38768">
            <v>7714000</v>
          </cell>
          <cell r="F38768">
            <v>0</v>
          </cell>
          <cell r="G38768">
            <v>7714000</v>
          </cell>
          <cell r="H38768">
            <v>602970.02</v>
          </cell>
          <cell r="I38768">
            <v>1646083.69</v>
          </cell>
          <cell r="J38768">
            <v>1897869.22</v>
          </cell>
          <cell r="K38768">
            <v>943782.88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262834.66000000003</v>
          </cell>
          <cell r="U38768">
            <v>1031948.35</v>
          </cell>
          <cell r="V38768">
            <v>351300.68000000005</v>
          </cell>
          <cell r="W38768">
            <v>462138.23</v>
          </cell>
          <cell r="X38768">
            <v>1252670.3900000001</v>
          </cell>
          <cell r="Y38768">
            <v>183060.59999999998</v>
          </cell>
          <cell r="Z38768">
            <v>289027.57999999996</v>
          </cell>
          <cell r="AA38768">
            <v>654755.30000000005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3883000</v>
          </cell>
          <cell r="F38807">
            <v>0</v>
          </cell>
          <cell r="G38807">
            <v>3883000</v>
          </cell>
          <cell r="H38807">
            <v>966676.79</v>
          </cell>
          <cell r="I38807">
            <v>1150040.17</v>
          </cell>
          <cell r="J38807">
            <v>1059529.27</v>
          </cell>
          <cell r="K38807">
            <v>348809.8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434633.72</v>
          </cell>
          <cell r="U38807">
            <v>357840.27</v>
          </cell>
          <cell r="V38807">
            <v>357566.18</v>
          </cell>
          <cell r="W38807">
            <v>348690.72</v>
          </cell>
          <cell r="X38807">
            <v>356374.37</v>
          </cell>
          <cell r="Y38807">
            <v>354464.18</v>
          </cell>
          <cell r="Z38807">
            <v>348809.8</v>
          </cell>
          <cell r="AA38807">
            <v>0</v>
          </cell>
          <cell r="AB38807">
            <v>0</v>
          </cell>
        </row>
        <row r="38868">
          <cell r="E38868">
            <v>42436000</v>
          </cell>
          <cell r="F38868">
            <v>0</v>
          </cell>
          <cell r="G38868">
            <v>42436000</v>
          </cell>
          <cell r="H38868">
            <v>8212353.0200000005</v>
          </cell>
          <cell r="I38868">
            <v>12144572.289999999</v>
          </cell>
          <cell r="J38868">
            <v>8375119.5499999998</v>
          </cell>
          <cell r="K38868">
            <v>8594962.0199999977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3411166.83</v>
          </cell>
          <cell r="U38868">
            <v>5713531.8700000001</v>
          </cell>
          <cell r="V38868">
            <v>3019873.5900000003</v>
          </cell>
          <cell r="W38868">
            <v>2682545.21</v>
          </cell>
          <cell r="X38868">
            <v>2692776.86</v>
          </cell>
          <cell r="Y38868">
            <v>2999797.4799999995</v>
          </cell>
          <cell r="Z38868">
            <v>2787857.2199999997</v>
          </cell>
          <cell r="AA38868">
            <v>5807104.7999999998</v>
          </cell>
          <cell r="AB38868">
            <v>0</v>
          </cell>
        </row>
        <row r="38981">
          <cell r="E38981">
            <v>6928000</v>
          </cell>
          <cell r="F38981">
            <v>0</v>
          </cell>
          <cell r="G38981">
            <v>6928000</v>
          </cell>
          <cell r="H38981">
            <v>905770.5</v>
          </cell>
          <cell r="I38981">
            <v>2332965.2000000002</v>
          </cell>
          <cell r="J38981">
            <v>1166028.3700000001</v>
          </cell>
          <cell r="K38981">
            <v>1076134.8700000001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353397.25</v>
          </cell>
          <cell r="U38981">
            <v>1351286.61</v>
          </cell>
          <cell r="V38981">
            <v>628281.34</v>
          </cell>
          <cell r="W38981">
            <v>230429.66</v>
          </cell>
          <cell r="X38981">
            <v>374044.82</v>
          </cell>
          <cell r="Y38981">
            <v>561553.89</v>
          </cell>
          <cell r="Z38981">
            <v>509036.30000000005</v>
          </cell>
          <cell r="AA38981">
            <v>567098.56999999995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3730000</v>
          </cell>
          <cell r="F39020">
            <v>0</v>
          </cell>
          <cell r="G39020">
            <v>3730000</v>
          </cell>
          <cell r="H39020">
            <v>873631.15</v>
          </cell>
          <cell r="I39020">
            <v>1004987.25</v>
          </cell>
          <cell r="J39020">
            <v>902183.65000000014</v>
          </cell>
          <cell r="K39020">
            <v>602616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293317.44</v>
          </cell>
          <cell r="U39020">
            <v>400265.94</v>
          </cell>
          <cell r="V39020">
            <v>311403.87</v>
          </cell>
          <cell r="W39020">
            <v>0</v>
          </cell>
          <cell r="X39020">
            <v>599630.85000000009</v>
          </cell>
          <cell r="Y39020">
            <v>302552.8</v>
          </cell>
          <cell r="Z39020">
            <v>300467.98</v>
          </cell>
          <cell r="AA39020">
            <v>302148.02</v>
          </cell>
          <cell r="AB39020">
            <v>0</v>
          </cell>
        </row>
        <row r="39081">
          <cell r="E39081">
            <v>40020000</v>
          </cell>
          <cell r="F39081">
            <v>0</v>
          </cell>
          <cell r="G39081">
            <v>40020000</v>
          </cell>
          <cell r="H39081">
            <v>7785727.2999999989</v>
          </cell>
          <cell r="I39081">
            <v>11573641.960000001</v>
          </cell>
          <cell r="J39081">
            <v>8530612.8699999992</v>
          </cell>
          <cell r="K39081">
            <v>8642499.0799999982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3087070.21</v>
          </cell>
          <cell r="U39081">
            <v>5712379.0999999996</v>
          </cell>
          <cell r="V39081">
            <v>2774192.6499999994</v>
          </cell>
          <cell r="W39081">
            <v>2828182.82</v>
          </cell>
          <cell r="X39081">
            <v>2837276.65</v>
          </cell>
          <cell r="Y39081">
            <v>2865153.4</v>
          </cell>
          <cell r="Z39081">
            <v>2883730.1900000004</v>
          </cell>
          <cell r="AA39081">
            <v>5758768.8899999997</v>
          </cell>
          <cell r="AB39081">
            <v>0</v>
          </cell>
        </row>
        <row r="39194">
          <cell r="E39194">
            <v>10747000</v>
          </cell>
          <cell r="F39194">
            <v>0</v>
          </cell>
          <cell r="G39194">
            <v>10747000</v>
          </cell>
          <cell r="H39194">
            <v>1753439.5299999998</v>
          </cell>
          <cell r="I39194">
            <v>3413704.61</v>
          </cell>
          <cell r="J39194">
            <v>1814233.72</v>
          </cell>
          <cell r="K39194">
            <v>1173909.48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1072491.8999999999</v>
          </cell>
          <cell r="U39194">
            <v>461629.01000000007</v>
          </cell>
          <cell r="V39194">
            <v>1879583.7000000002</v>
          </cell>
          <cell r="W39194">
            <v>980450.54</v>
          </cell>
          <cell r="X39194">
            <v>433496.33000000007</v>
          </cell>
          <cell r="Y39194">
            <v>400286.85000000003</v>
          </cell>
          <cell r="Z39194">
            <v>736975.71000000008</v>
          </cell>
          <cell r="AA39194">
            <v>436933.77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3390000</v>
          </cell>
          <cell r="F39233">
            <v>0</v>
          </cell>
          <cell r="G39233">
            <v>3390000</v>
          </cell>
          <cell r="H39233">
            <v>792176.07000000007</v>
          </cell>
          <cell r="I39233">
            <v>911609.3</v>
          </cell>
          <cell r="J39233">
            <v>899071.64</v>
          </cell>
          <cell r="K39233">
            <v>604371.72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278130.31</v>
          </cell>
          <cell r="U39233">
            <v>343080.43</v>
          </cell>
          <cell r="V39233">
            <v>290398.56</v>
          </cell>
          <cell r="W39233">
            <v>291963.12</v>
          </cell>
          <cell r="X39233">
            <v>303481.64999999997</v>
          </cell>
          <cell r="Y39233">
            <v>303626.87</v>
          </cell>
          <cell r="Z39233">
            <v>122.28</v>
          </cell>
          <cell r="AA39233">
            <v>604249.43999999994</v>
          </cell>
          <cell r="AB39233">
            <v>0</v>
          </cell>
        </row>
        <row r="39294">
          <cell r="E39294">
            <v>63163000</v>
          </cell>
          <cell r="F39294">
            <v>0</v>
          </cell>
          <cell r="G39294">
            <v>63163000</v>
          </cell>
          <cell r="H39294">
            <v>11347808.1</v>
          </cell>
          <cell r="I39294">
            <v>16169342.789999999</v>
          </cell>
          <cell r="J39294">
            <v>12169301.089999998</v>
          </cell>
          <cell r="K39294">
            <v>12874467.549999999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4792827.93</v>
          </cell>
          <cell r="U39294">
            <v>7484603.0600000015</v>
          </cell>
          <cell r="V39294">
            <v>3891911.8</v>
          </cell>
          <cell r="W39294">
            <v>3832100.5400000005</v>
          </cell>
          <cell r="X39294">
            <v>4523613.46</v>
          </cell>
          <cell r="Y39294">
            <v>3813587.09</v>
          </cell>
          <cell r="Z39294">
            <v>3883550.9899999998</v>
          </cell>
          <cell r="AA39294">
            <v>8990916.5600000005</v>
          </cell>
          <cell r="AB39294">
            <v>0</v>
          </cell>
        </row>
        <row r="39407">
          <cell r="E39407">
            <v>13043000</v>
          </cell>
          <cell r="F39407">
            <v>0</v>
          </cell>
          <cell r="G39407">
            <v>13043000.000000002</v>
          </cell>
          <cell r="H39407">
            <v>2545323.5</v>
          </cell>
          <cell r="I39407">
            <v>2959114.33</v>
          </cell>
          <cell r="J39407">
            <v>2636129.44</v>
          </cell>
          <cell r="K39407">
            <v>2847994.47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1234846.7</v>
          </cell>
          <cell r="U39407">
            <v>501978.36</v>
          </cell>
          <cell r="V39407">
            <v>1222289.27</v>
          </cell>
          <cell r="W39407">
            <v>208408.1</v>
          </cell>
          <cell r="X39407">
            <v>910051.50000000012</v>
          </cell>
          <cell r="Y39407">
            <v>1517669.84</v>
          </cell>
          <cell r="Z39407">
            <v>1227422.24</v>
          </cell>
          <cell r="AA39407">
            <v>1620572.23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5371000</v>
          </cell>
          <cell r="F39446">
            <v>0</v>
          </cell>
          <cell r="G39446">
            <v>5371000</v>
          </cell>
          <cell r="H39446">
            <v>1188083.97</v>
          </cell>
          <cell r="I39446">
            <v>1337217.6099999999</v>
          </cell>
          <cell r="J39446">
            <v>1218407.08</v>
          </cell>
          <cell r="K39446">
            <v>814161.02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500326.8</v>
          </cell>
          <cell r="U39446">
            <v>426371.76999999996</v>
          </cell>
          <cell r="V39446">
            <v>410519.03999999998</v>
          </cell>
          <cell r="W39446">
            <v>404987.66000000003</v>
          </cell>
          <cell r="X39446">
            <v>406283.06</v>
          </cell>
          <cell r="Y39446">
            <v>407136.36</v>
          </cell>
          <cell r="Z39446">
            <v>407056.14</v>
          </cell>
          <cell r="AA39446">
            <v>407104.88</v>
          </cell>
          <cell r="AB39446">
            <v>0</v>
          </cell>
        </row>
        <row r="39507">
          <cell r="E39507">
            <v>53621000</v>
          </cell>
          <cell r="F39507">
            <v>1.673470251262188E-10</v>
          </cell>
          <cell r="G39507">
            <v>53621000.000000007</v>
          </cell>
          <cell r="H39507">
            <v>10657507.810000002</v>
          </cell>
          <cell r="I39507">
            <v>15723561.74</v>
          </cell>
          <cell r="J39507">
            <v>11128678.890000001</v>
          </cell>
          <cell r="K39507">
            <v>11189566.959999999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4379535.5199999996</v>
          </cell>
          <cell r="U39507">
            <v>7622057.7199999997</v>
          </cell>
          <cell r="V39507">
            <v>3721968.5</v>
          </cell>
          <cell r="W39507">
            <v>3770383.73</v>
          </cell>
          <cell r="X39507">
            <v>3738091.69</v>
          </cell>
          <cell r="Y39507">
            <v>3620203.4699999997</v>
          </cell>
          <cell r="Z39507">
            <v>3567035.3</v>
          </cell>
          <cell r="AA39507">
            <v>7622531.6599999992</v>
          </cell>
          <cell r="AB39507">
            <v>0</v>
          </cell>
        </row>
        <row r="39620">
          <cell r="E39620">
            <v>8161000</v>
          </cell>
          <cell r="F39620">
            <v>0</v>
          </cell>
          <cell r="G39620">
            <v>8161000</v>
          </cell>
          <cell r="H39620">
            <v>715119.74</v>
          </cell>
          <cell r="I39620">
            <v>1339026.27</v>
          </cell>
          <cell r="J39620">
            <v>2189544.96</v>
          </cell>
          <cell r="K39620">
            <v>835795.4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360927.69</v>
          </cell>
          <cell r="U39620">
            <v>464019.78</v>
          </cell>
          <cell r="V39620">
            <v>514078.8</v>
          </cell>
          <cell r="W39620">
            <v>659057.98</v>
          </cell>
          <cell r="X39620">
            <v>171661.32</v>
          </cell>
          <cell r="Y39620">
            <v>1358825.66</v>
          </cell>
          <cell r="Z39620">
            <v>0</v>
          </cell>
          <cell r="AA39620">
            <v>835795.4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4601000</v>
          </cell>
          <cell r="F39659">
            <v>0</v>
          </cell>
          <cell r="G39659">
            <v>4601000</v>
          </cell>
          <cell r="H39659">
            <v>1128465.31</v>
          </cell>
          <cell r="I39659">
            <v>1290191.73</v>
          </cell>
          <cell r="J39659">
            <v>1181032.42</v>
          </cell>
          <cell r="K39659">
            <v>768557.27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482478.89999999997</v>
          </cell>
          <cell r="U39659">
            <v>412941.99</v>
          </cell>
          <cell r="V39659">
            <v>394770.84</v>
          </cell>
          <cell r="W39659">
            <v>402577.68</v>
          </cell>
          <cell r="X39659">
            <v>393853.92</v>
          </cell>
          <cell r="Y39659">
            <v>384600.82</v>
          </cell>
          <cell r="Z39659">
            <v>382879.37</v>
          </cell>
          <cell r="AA39659">
            <v>385677.9</v>
          </cell>
          <cell r="AB39659">
            <v>0</v>
          </cell>
        </row>
        <row r="39720">
          <cell r="E39720">
            <v>40442000</v>
          </cell>
          <cell r="F39720">
            <v>0</v>
          </cell>
          <cell r="G39720">
            <v>40442000</v>
          </cell>
          <cell r="H39720">
            <v>8340662.6100000003</v>
          </cell>
          <cell r="I39720">
            <v>12807922.699999999</v>
          </cell>
          <cell r="J39720">
            <v>9125542.5700000003</v>
          </cell>
          <cell r="K39720">
            <v>8222113.5699999994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3642099.65</v>
          </cell>
          <cell r="U39720">
            <v>6214486.0199999996</v>
          </cell>
          <cell r="V39720">
            <v>2951337.03</v>
          </cell>
          <cell r="W39720">
            <v>3035638.48</v>
          </cell>
          <cell r="X39720">
            <v>3045625.2600000002</v>
          </cell>
          <cell r="Y39720">
            <v>3044278.83</v>
          </cell>
          <cell r="Z39720">
            <v>3330672.2399999998</v>
          </cell>
          <cell r="AA39720">
            <v>4891441.33</v>
          </cell>
          <cell r="AB39720">
            <v>0</v>
          </cell>
        </row>
        <row r="39833">
          <cell r="E39833">
            <v>11423000</v>
          </cell>
          <cell r="F39833">
            <v>0</v>
          </cell>
          <cell r="G39833">
            <v>11423000</v>
          </cell>
          <cell r="H39833">
            <v>2201782.1500000004</v>
          </cell>
          <cell r="I39833">
            <v>1589110.21</v>
          </cell>
          <cell r="J39833">
            <v>4142835.8100000005</v>
          </cell>
          <cell r="K39833">
            <v>818016.01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560134.11</v>
          </cell>
          <cell r="U39833">
            <v>427266.57999999996</v>
          </cell>
          <cell r="V39833">
            <v>601709.52</v>
          </cell>
          <cell r="W39833">
            <v>3082915.2600000002</v>
          </cell>
          <cell r="X39833">
            <v>786816.93</v>
          </cell>
          <cell r="Y39833">
            <v>273103.62</v>
          </cell>
          <cell r="Z39833">
            <v>372693.6</v>
          </cell>
          <cell r="AA39833">
            <v>445322.41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3403000</v>
          </cell>
          <cell r="F39872">
            <v>0</v>
          </cell>
          <cell r="G39872">
            <v>3403000</v>
          </cell>
          <cell r="H39872">
            <v>880784.53</v>
          </cell>
          <cell r="I39872">
            <v>1061986.3799999999</v>
          </cell>
          <cell r="J39872">
            <v>970993.01</v>
          </cell>
          <cell r="K39872">
            <v>648925.76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346355.79</v>
          </cell>
          <cell r="U39872">
            <v>389681.67</v>
          </cell>
          <cell r="V39872">
            <v>325948.92</v>
          </cell>
          <cell r="W39872">
            <v>326556.42</v>
          </cell>
          <cell r="X39872">
            <v>0</v>
          </cell>
          <cell r="Y39872">
            <v>644436.59</v>
          </cell>
          <cell r="Z39872">
            <v>326112.11</v>
          </cell>
          <cell r="AA39872">
            <v>322813.65000000002</v>
          </cell>
          <cell r="AB39872">
            <v>0</v>
          </cell>
        </row>
        <row r="39933">
          <cell r="E39933">
            <v>50342000</v>
          </cell>
          <cell r="F39933">
            <v>4.3655745685100555E-11</v>
          </cell>
          <cell r="G39933">
            <v>50342000.000000007</v>
          </cell>
          <cell r="H39933">
            <v>9733157.8800000008</v>
          </cell>
          <cell r="I39933">
            <v>15800989.479999999</v>
          </cell>
          <cell r="J39933">
            <v>10183481.429999998</v>
          </cell>
          <cell r="K39933">
            <v>10500522.76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4712542.24</v>
          </cell>
          <cell r="U39933">
            <v>6649755.6299999999</v>
          </cell>
          <cell r="V39933">
            <v>4438691.6099999994</v>
          </cell>
          <cell r="W39933">
            <v>3373610.6399999997</v>
          </cell>
          <cell r="X39933">
            <v>3384849.62</v>
          </cell>
          <cell r="Y39933">
            <v>3425021.17</v>
          </cell>
          <cell r="Z39933">
            <v>3518945.8299999991</v>
          </cell>
          <cell r="AA39933">
            <v>6981576.9299999997</v>
          </cell>
          <cell r="AB39933">
            <v>0</v>
          </cell>
        </row>
        <row r="40046">
          <cell r="E40046">
            <v>7023000</v>
          </cell>
          <cell r="F40046">
            <v>0</v>
          </cell>
          <cell r="G40046">
            <v>7023000</v>
          </cell>
          <cell r="H40046">
            <v>820096.28</v>
          </cell>
          <cell r="I40046">
            <v>1279891.3600000003</v>
          </cell>
          <cell r="J40046">
            <v>1232264.6499999999</v>
          </cell>
          <cell r="K40046">
            <v>1333397.51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1415012.07</v>
          </cell>
          <cell r="U40046">
            <v>393337.41000000003</v>
          </cell>
          <cell r="V40046">
            <v>-528458.11999999988</v>
          </cell>
          <cell r="W40046">
            <v>268940.98</v>
          </cell>
          <cell r="X40046">
            <v>254933.96</v>
          </cell>
          <cell r="Y40046">
            <v>708389.71</v>
          </cell>
          <cell r="Z40046">
            <v>828938.25</v>
          </cell>
          <cell r="AA40046">
            <v>504459.26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4454000</v>
          </cell>
          <cell r="F40085">
            <v>0</v>
          </cell>
          <cell r="G40085">
            <v>4454000</v>
          </cell>
          <cell r="H40085">
            <v>1051466.77</v>
          </cell>
          <cell r="I40085">
            <v>1219769.67</v>
          </cell>
          <cell r="J40085">
            <v>1107454.83</v>
          </cell>
          <cell r="K40085">
            <v>734947.36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462972.51</v>
          </cell>
          <cell r="U40085">
            <v>379937.88</v>
          </cell>
          <cell r="V40085">
            <v>376859.27999999997</v>
          </cell>
          <cell r="W40085">
            <v>378512.9</v>
          </cell>
          <cell r="X40085">
            <v>369085.8</v>
          </cell>
          <cell r="Y40085">
            <v>359856.13</v>
          </cell>
          <cell r="Z40085">
            <v>367770.23</v>
          </cell>
          <cell r="AA40085">
            <v>367177.13</v>
          </cell>
          <cell r="AB40085">
            <v>0</v>
          </cell>
        </row>
        <row r="40146">
          <cell r="E40146">
            <v>52571000</v>
          </cell>
          <cell r="F40146">
            <v>0</v>
          </cell>
          <cell r="G40146">
            <v>52571000</v>
          </cell>
          <cell r="H40146">
            <v>10413278.640000001</v>
          </cell>
          <cell r="I40146">
            <v>15580275.889999999</v>
          </cell>
          <cell r="J40146">
            <v>10959653.869999999</v>
          </cell>
          <cell r="K40146">
            <v>11004237.130000001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4946666.74</v>
          </cell>
          <cell r="U40146">
            <v>6998590.29</v>
          </cell>
          <cell r="V40146">
            <v>3635018.8599999994</v>
          </cell>
          <cell r="W40146">
            <v>3689012.06</v>
          </cell>
          <cell r="X40146">
            <v>3638187.7399999998</v>
          </cell>
          <cell r="Y40146">
            <v>3632454.07</v>
          </cell>
          <cell r="Z40146">
            <v>3647637.39</v>
          </cell>
          <cell r="AA40146">
            <v>7356599.7400000002</v>
          </cell>
          <cell r="AB40146">
            <v>0</v>
          </cell>
        </row>
        <row r="40259">
          <cell r="E40259">
            <v>7398000</v>
          </cell>
          <cell r="F40259">
            <v>0</v>
          </cell>
          <cell r="G40259">
            <v>7398000</v>
          </cell>
          <cell r="H40259">
            <v>1256396.7800000003</v>
          </cell>
          <cell r="I40259">
            <v>1815141.29</v>
          </cell>
          <cell r="J40259">
            <v>1311168.6399999999</v>
          </cell>
          <cell r="K40259">
            <v>715886.57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400694.5</v>
          </cell>
          <cell r="U40259">
            <v>651692.98</v>
          </cell>
          <cell r="V40259">
            <v>762753.80999999994</v>
          </cell>
          <cell r="W40259">
            <v>499640.61</v>
          </cell>
          <cell r="X40259">
            <v>282035.44999999995</v>
          </cell>
          <cell r="Y40259">
            <v>529492.57999999996</v>
          </cell>
          <cell r="Z40259">
            <v>642545.6</v>
          </cell>
          <cell r="AA40259">
            <v>73340.97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4630000</v>
          </cell>
          <cell r="F40298">
            <v>0</v>
          </cell>
          <cell r="G40298">
            <v>4630000</v>
          </cell>
          <cell r="H40298">
            <v>1122316.8599999999</v>
          </cell>
          <cell r="I40298">
            <v>1279893</v>
          </cell>
          <cell r="J40298">
            <v>1187514.8900000001</v>
          </cell>
          <cell r="K40298">
            <v>802602.56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489271.96</v>
          </cell>
          <cell r="U40298">
            <v>396452.72</v>
          </cell>
          <cell r="V40298">
            <v>394168.32000000001</v>
          </cell>
          <cell r="W40298">
            <v>392535.6</v>
          </cell>
          <cell r="X40298">
            <v>395797.4</v>
          </cell>
          <cell r="Y40298">
            <v>399181.89</v>
          </cell>
          <cell r="Z40298">
            <v>399421.7</v>
          </cell>
          <cell r="AA40298">
            <v>403180.86</v>
          </cell>
          <cell r="AB40298">
            <v>0</v>
          </cell>
        </row>
        <row r="40359">
          <cell r="E40359">
            <v>53745000</v>
          </cell>
          <cell r="F40359">
            <v>0</v>
          </cell>
          <cell r="G40359">
            <v>53745000</v>
          </cell>
          <cell r="H40359">
            <v>9992901.4000000004</v>
          </cell>
          <cell r="I40359">
            <v>34991937.68</v>
          </cell>
          <cell r="J40359">
            <v>554730.1100000001</v>
          </cell>
          <cell r="K40359">
            <v>5068661.2899999972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4650006.1999999993</v>
          </cell>
          <cell r="U40359">
            <v>8534399.8700000029</v>
          </cell>
          <cell r="V40359">
            <v>21807531.609999999</v>
          </cell>
          <cell r="W40359">
            <v>324515.14</v>
          </cell>
          <cell r="X40359">
            <v>79940.53</v>
          </cell>
          <cell r="Y40359">
            <v>150274.44</v>
          </cell>
          <cell r="Z40359">
            <v>154043.5699999973</v>
          </cell>
          <cell r="AA40359">
            <v>4914617.72</v>
          </cell>
          <cell r="AB40359">
            <v>0</v>
          </cell>
        </row>
        <row r="40472">
          <cell r="E40472">
            <v>6620000</v>
          </cell>
          <cell r="F40472">
            <v>1.4551915228366852E-11</v>
          </cell>
          <cell r="G40472">
            <v>6620000</v>
          </cell>
          <cell r="H40472">
            <v>1615999.9999999998</v>
          </cell>
          <cell r="I40472">
            <v>2419890.6699999995</v>
          </cell>
          <cell r="J40472">
            <v>930412.12</v>
          </cell>
          <cell r="K40472">
            <v>538459.10000000009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802885.57</v>
          </cell>
          <cell r="U40472">
            <v>397459.87999999966</v>
          </cell>
          <cell r="V40472">
            <v>1219545.22</v>
          </cell>
          <cell r="W40472">
            <v>501026.52000000008</v>
          </cell>
          <cell r="X40472">
            <v>165395.89000000001</v>
          </cell>
          <cell r="Y40472">
            <v>263989.70999999996</v>
          </cell>
          <cell r="Z40472">
            <v>450404.77</v>
          </cell>
          <cell r="AA40472">
            <v>88054.330000000104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4525000</v>
          </cell>
          <cell r="F40511">
            <v>0</v>
          </cell>
          <cell r="G40511">
            <v>4525000</v>
          </cell>
          <cell r="H40511">
            <v>1029168.3399999999</v>
          </cell>
          <cell r="I40511">
            <v>812780.00000000012</v>
          </cell>
          <cell r="J40511">
            <v>1093940.4599999997</v>
          </cell>
          <cell r="K40511">
            <v>738644.2799999998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337613.58000000025</v>
          </cell>
          <cell r="V40511">
            <v>475166.41999999987</v>
          </cell>
          <cell r="W40511">
            <v>730306.26</v>
          </cell>
          <cell r="X40511">
            <v>0</v>
          </cell>
          <cell r="Y40511">
            <v>363634.19999999972</v>
          </cell>
          <cell r="Z40511">
            <v>369094.02</v>
          </cell>
          <cell r="AA40511">
            <v>369550.25999999978</v>
          </cell>
          <cell r="AB40511">
            <v>0</v>
          </cell>
        </row>
        <row r="40572">
          <cell r="E40572">
            <v>37105000</v>
          </cell>
          <cell r="F40572">
            <v>1.4551915228366852E-11</v>
          </cell>
          <cell r="G40572">
            <v>37105000</v>
          </cell>
          <cell r="H40572">
            <v>7189280.5300000003</v>
          </cell>
          <cell r="I40572">
            <v>11209464</v>
          </cell>
          <cell r="J40572">
            <v>8043582.2500000019</v>
          </cell>
          <cell r="K40572">
            <v>8238862.7300000004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3034485.36</v>
          </cell>
          <cell r="U40572">
            <v>5461948.8599999994</v>
          </cell>
          <cell r="V40572">
            <v>2713029.78</v>
          </cell>
          <cell r="W40572">
            <v>2578174.6500000004</v>
          </cell>
          <cell r="X40572">
            <v>2722757.0599999996</v>
          </cell>
          <cell r="Y40572">
            <v>2742650.54</v>
          </cell>
          <cell r="Z40572">
            <v>2710430.28</v>
          </cell>
          <cell r="AA40572">
            <v>5528432.4500000002</v>
          </cell>
          <cell r="AB40572">
            <v>0</v>
          </cell>
        </row>
        <row r="40685">
          <cell r="E40685">
            <v>7719000</v>
          </cell>
          <cell r="F40685">
            <v>0</v>
          </cell>
          <cell r="G40685">
            <v>7719000.0000000009</v>
          </cell>
          <cell r="H40685">
            <v>1761513.32</v>
          </cell>
          <cell r="I40685">
            <v>1090876.97</v>
          </cell>
          <cell r="J40685">
            <v>1003828.33</v>
          </cell>
          <cell r="K40685">
            <v>645975.68000000005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192895.78000000003</v>
          </cell>
          <cell r="U40685">
            <v>376316.2</v>
          </cell>
          <cell r="V40685">
            <v>521664.98999999993</v>
          </cell>
          <cell r="W40685">
            <v>302897.88</v>
          </cell>
          <cell r="X40685">
            <v>423388.5</v>
          </cell>
          <cell r="Y40685">
            <v>277541.94999999995</v>
          </cell>
          <cell r="Z40685">
            <v>303440.98</v>
          </cell>
          <cell r="AA40685">
            <v>342534.7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3242000</v>
          </cell>
          <cell r="F40724">
            <v>0</v>
          </cell>
          <cell r="G40724">
            <v>3242000</v>
          </cell>
          <cell r="H40724">
            <v>761684.04</v>
          </cell>
          <cell r="I40724">
            <v>911449.45</v>
          </cell>
          <cell r="J40724">
            <v>875863.92999999993</v>
          </cell>
          <cell r="K40724">
            <v>588593.14999999991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330077.64</v>
          </cell>
          <cell r="U40724">
            <v>291519.87</v>
          </cell>
          <cell r="V40724">
            <v>289851.94</v>
          </cell>
          <cell r="W40724">
            <v>283195.12</v>
          </cell>
          <cell r="X40724">
            <v>295142.87</v>
          </cell>
          <cell r="Y40724">
            <v>297525.94</v>
          </cell>
          <cell r="Z40724">
            <v>294832.61</v>
          </cell>
          <cell r="AA40724">
            <v>293760.53999999998</v>
          </cell>
          <cell r="AB40724">
            <v>0</v>
          </cell>
        </row>
        <row r="40785">
          <cell r="E40785">
            <v>54494000</v>
          </cell>
          <cell r="F40785">
            <v>-1.4551915228366852E-11</v>
          </cell>
          <cell r="G40785">
            <v>54494000.000000007</v>
          </cell>
          <cell r="H40785">
            <v>10911805.659999998</v>
          </cell>
          <cell r="I40785">
            <v>15283295.149999999</v>
          </cell>
          <cell r="J40785">
            <v>12550563.639999999</v>
          </cell>
          <cell r="K40785">
            <v>10996297.609999999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4348313.3199999975</v>
          </cell>
          <cell r="U40785">
            <v>7335355.8100000024</v>
          </cell>
          <cell r="V40785">
            <v>3599626.0199999991</v>
          </cell>
          <cell r="W40785">
            <v>3670687.22</v>
          </cell>
          <cell r="X40785">
            <v>3590870.5900000003</v>
          </cell>
          <cell r="Y40785">
            <v>5289005.83</v>
          </cell>
          <cell r="Z40785">
            <v>3747567.8200000003</v>
          </cell>
          <cell r="AA40785">
            <v>7248729.79</v>
          </cell>
          <cell r="AB40785">
            <v>0</v>
          </cell>
        </row>
        <row r="40898">
          <cell r="E40898">
            <v>10118000</v>
          </cell>
          <cell r="F40898">
            <v>0</v>
          </cell>
          <cell r="G40898">
            <v>10117999.999999998</v>
          </cell>
          <cell r="H40898">
            <v>2554092</v>
          </cell>
          <cell r="I40898">
            <v>5068347.26</v>
          </cell>
          <cell r="J40898">
            <v>-161174.89000000007</v>
          </cell>
          <cell r="K40898">
            <v>447387.6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1975219.1099999999</v>
          </cell>
          <cell r="U40898">
            <v>1958877.5799999998</v>
          </cell>
          <cell r="V40898">
            <v>1134250.57</v>
          </cell>
          <cell r="W40898">
            <v>-526709.53</v>
          </cell>
          <cell r="X40898">
            <v>158690.17999999996</v>
          </cell>
          <cell r="Y40898">
            <v>206844.46000000002</v>
          </cell>
          <cell r="Z40898">
            <v>178036.93</v>
          </cell>
          <cell r="AA40898">
            <v>269350.67000000004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4688000</v>
          </cell>
          <cell r="F40937">
            <v>0</v>
          </cell>
          <cell r="G40937">
            <v>4688000</v>
          </cell>
          <cell r="H40937">
            <v>715178.91</v>
          </cell>
          <cell r="I40937">
            <v>1234620.8399999999</v>
          </cell>
          <cell r="J40937">
            <v>777465.72</v>
          </cell>
          <cell r="K40937">
            <v>1405751.15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361267.31999999995</v>
          </cell>
          <cell r="U40937">
            <v>873711.23999999987</v>
          </cell>
          <cell r="V40937">
            <v>-357.71999999997206</v>
          </cell>
          <cell r="W40937">
            <v>390721.08</v>
          </cell>
          <cell r="X40937">
            <v>386744.64</v>
          </cell>
          <cell r="Y40937">
            <v>0</v>
          </cell>
          <cell r="Z40937">
            <v>390875.18</v>
          </cell>
          <cell r="AA40937">
            <v>1014875.97</v>
          </cell>
          <cell r="AB40937">
            <v>0</v>
          </cell>
        </row>
        <row r="40998">
          <cell r="E40998">
            <v>54823000</v>
          </cell>
          <cell r="F40998">
            <v>0</v>
          </cell>
          <cell r="G40998">
            <v>54823000</v>
          </cell>
          <cell r="H40998">
            <v>10149787.609999999</v>
          </cell>
          <cell r="I40998">
            <v>16127174.25</v>
          </cell>
          <cell r="J40998">
            <v>12204843.310000001</v>
          </cell>
          <cell r="K40998">
            <v>10454498.34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4645939.7300000004</v>
          </cell>
          <cell r="U40998">
            <v>6632540.6500000004</v>
          </cell>
          <cell r="V40998">
            <v>4848693.8699999992</v>
          </cell>
          <cell r="W40998">
            <v>3509097.43</v>
          </cell>
          <cell r="X40998">
            <v>4815537.0600000005</v>
          </cell>
          <cell r="Y40998">
            <v>3880208.82</v>
          </cell>
          <cell r="Z40998">
            <v>3269853.1900000009</v>
          </cell>
          <cell r="AA40998">
            <v>7184645.1500000004</v>
          </cell>
          <cell r="AB40998">
            <v>0</v>
          </cell>
        </row>
        <row r="41111">
          <cell r="E41111">
            <v>6841000</v>
          </cell>
          <cell r="F41111">
            <v>0</v>
          </cell>
          <cell r="G41111">
            <v>6841000</v>
          </cell>
          <cell r="H41111">
            <v>1176151.9700000002</v>
          </cell>
          <cell r="I41111">
            <v>2049303.57</v>
          </cell>
          <cell r="J41111">
            <v>1189283.7400000002</v>
          </cell>
          <cell r="K41111">
            <v>989140.6100000001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1717616.47</v>
          </cell>
          <cell r="V41111">
            <v>331687.10000000003</v>
          </cell>
          <cell r="W41111">
            <v>523957.22000000003</v>
          </cell>
          <cell r="X41111">
            <v>335753.47</v>
          </cell>
          <cell r="Y41111">
            <v>329573.05000000005</v>
          </cell>
          <cell r="Z41111">
            <v>347070.5</v>
          </cell>
          <cell r="AA41111">
            <v>642070.11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4812000</v>
          </cell>
          <cell r="F41150">
            <v>0</v>
          </cell>
          <cell r="G41150">
            <v>4812000</v>
          </cell>
          <cell r="H41150">
            <v>1093469</v>
          </cell>
          <cell r="I41150">
            <v>1219183.2</v>
          </cell>
          <cell r="J41150">
            <v>1133890.74</v>
          </cell>
          <cell r="K41150">
            <v>756553.37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463318.25</v>
          </cell>
          <cell r="V41150">
            <v>755864.95</v>
          </cell>
          <cell r="W41150">
            <v>378993.3</v>
          </cell>
          <cell r="X41150">
            <v>377448.72</v>
          </cell>
          <cell r="Y41150">
            <v>377448.72</v>
          </cell>
          <cell r="Z41150">
            <v>0</v>
          </cell>
          <cell r="AA41150">
            <v>756553.37</v>
          </cell>
          <cell r="AB41150">
            <v>0</v>
          </cell>
        </row>
        <row r="41211">
          <cell r="E41211">
            <v>52664000</v>
          </cell>
          <cell r="F41211">
            <v>0</v>
          </cell>
          <cell r="G41211">
            <v>52664000</v>
          </cell>
          <cell r="H41211">
            <v>9137174.2200000007</v>
          </cell>
          <cell r="I41211">
            <v>17224998.739999998</v>
          </cell>
          <cell r="J41211">
            <v>13141882.429999998</v>
          </cell>
          <cell r="K41211">
            <v>9633609.7300000004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4554146.4399999995</v>
          </cell>
          <cell r="U41211">
            <v>8504334.7600000016</v>
          </cell>
          <cell r="V41211">
            <v>4166517.54</v>
          </cell>
          <cell r="W41211">
            <v>4467276.5599999996</v>
          </cell>
          <cell r="X41211">
            <v>4479404.8099999996</v>
          </cell>
          <cell r="Y41211">
            <v>4195201.0600000005</v>
          </cell>
          <cell r="Z41211">
            <v>5306477.78</v>
          </cell>
          <cell r="AA41211">
            <v>4327131.9499999993</v>
          </cell>
          <cell r="AB41211">
            <v>0</v>
          </cell>
        </row>
        <row r="41324">
          <cell r="E41324">
            <v>7810000</v>
          </cell>
          <cell r="F41324">
            <v>0</v>
          </cell>
          <cell r="G41324">
            <v>7810000</v>
          </cell>
          <cell r="H41324">
            <v>2319000</v>
          </cell>
          <cell r="I41324">
            <v>2435724.8699999996</v>
          </cell>
          <cell r="J41324">
            <v>1172986.0900000001</v>
          </cell>
          <cell r="K41324">
            <v>839747.57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724706.8600000001</v>
          </cell>
          <cell r="U41324">
            <v>797269.55</v>
          </cell>
          <cell r="V41324">
            <v>913748.46</v>
          </cell>
          <cell r="W41324">
            <v>563244.62</v>
          </cell>
          <cell r="X41324">
            <v>365959.53</v>
          </cell>
          <cell r="Y41324">
            <v>243781.94</v>
          </cell>
          <cell r="Z41324">
            <v>717841.79</v>
          </cell>
          <cell r="AA41324">
            <v>121905.78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4632000</v>
          </cell>
          <cell r="F41363">
            <v>0</v>
          </cell>
          <cell r="G41363">
            <v>4632000</v>
          </cell>
          <cell r="H41363">
            <v>983449.79</v>
          </cell>
          <cell r="I41363">
            <v>1207639.8700000001</v>
          </cell>
          <cell r="J41363">
            <v>1307144.8799999999</v>
          </cell>
          <cell r="K41363">
            <v>809491.4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414361.79</v>
          </cell>
          <cell r="U41363">
            <v>412967.32</v>
          </cell>
          <cell r="V41363">
            <v>380310.76</v>
          </cell>
          <cell r="W41363">
            <v>567785.65</v>
          </cell>
          <cell r="X41363">
            <v>350000</v>
          </cell>
          <cell r="Y41363">
            <v>389359.23</v>
          </cell>
          <cell r="Z41363">
            <v>781385.73</v>
          </cell>
          <cell r="AA41363">
            <v>28105.67</v>
          </cell>
          <cell r="AB41363">
            <v>0</v>
          </cell>
        </row>
        <row r="41424">
          <cell r="E41424">
            <v>53546000</v>
          </cell>
          <cell r="F41424">
            <v>0</v>
          </cell>
          <cell r="G41424">
            <v>53546000</v>
          </cell>
          <cell r="H41424">
            <v>10517141.440000001</v>
          </cell>
          <cell r="I41424">
            <v>15555284.98</v>
          </cell>
          <cell r="J41424">
            <v>10960406.729999997</v>
          </cell>
          <cell r="K41424">
            <v>10766009.810000002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5001734.2899999991</v>
          </cell>
          <cell r="U41424">
            <v>6898664.6299999999</v>
          </cell>
          <cell r="V41424">
            <v>3654886.06</v>
          </cell>
          <cell r="W41424">
            <v>3630910.0599999963</v>
          </cell>
          <cell r="X41424">
            <v>3857562.4600000004</v>
          </cell>
          <cell r="Y41424">
            <v>3471934.2100000009</v>
          </cell>
          <cell r="Z41424">
            <v>3540324.38</v>
          </cell>
          <cell r="AA41424">
            <v>7225685.4300000016</v>
          </cell>
          <cell r="AB41424">
            <v>0</v>
          </cell>
        </row>
        <row r="41537">
          <cell r="E41537">
            <v>9518000</v>
          </cell>
          <cell r="F41537">
            <v>0</v>
          </cell>
          <cell r="G41537">
            <v>9518000</v>
          </cell>
          <cell r="H41537">
            <v>168622.24</v>
          </cell>
          <cell r="I41537">
            <v>3336486.9499999997</v>
          </cell>
          <cell r="J41537">
            <v>2459105.02</v>
          </cell>
          <cell r="K41537">
            <v>930389.41000000015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3336486.9499999997</v>
          </cell>
          <cell r="W41537">
            <v>297506.74</v>
          </cell>
          <cell r="X41537">
            <v>976064.32000000007</v>
          </cell>
          <cell r="Y41537">
            <v>1185533.96</v>
          </cell>
          <cell r="Z41537">
            <v>570812.30000000005</v>
          </cell>
          <cell r="AA41537">
            <v>359577.1100000001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4646000</v>
          </cell>
          <cell r="F41576">
            <v>0</v>
          </cell>
          <cell r="G41576">
            <v>4646000</v>
          </cell>
          <cell r="H41576">
            <v>1308147.8400000001</v>
          </cell>
          <cell r="I41576">
            <v>1241583.96</v>
          </cell>
          <cell r="J41576">
            <v>1141572.1699999995</v>
          </cell>
          <cell r="K41576">
            <v>801569.09999999986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420408.96</v>
          </cell>
          <cell r="U41576">
            <v>391962.48000000004</v>
          </cell>
          <cell r="V41576">
            <v>429212.52</v>
          </cell>
          <cell r="W41576">
            <v>391962.47999999952</v>
          </cell>
          <cell r="X41576">
            <v>377303.5700000003</v>
          </cell>
          <cell r="Y41576">
            <v>372306.11999999965</v>
          </cell>
          <cell r="Z41576">
            <v>390944.89999999991</v>
          </cell>
          <cell r="AA41576">
            <v>410624.2</v>
          </cell>
          <cell r="AB41576">
            <v>0</v>
          </cell>
        </row>
        <row r="41637">
          <cell r="E41637">
            <v>47195000</v>
          </cell>
          <cell r="F41637">
            <v>0</v>
          </cell>
          <cell r="G41637">
            <v>47195000</v>
          </cell>
          <cell r="H41637">
            <v>9298560.6799999997</v>
          </cell>
          <cell r="I41637">
            <v>14396343.199999999</v>
          </cell>
          <cell r="J41637">
            <v>9539609.4199999962</v>
          </cell>
          <cell r="K41637">
            <v>8957006.3800000008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4265642.2700000014</v>
          </cell>
          <cell r="U41637">
            <v>5739837.8999999985</v>
          </cell>
          <cell r="V41637">
            <v>4390863.03</v>
          </cell>
          <cell r="W41637">
            <v>2581344.77</v>
          </cell>
          <cell r="X41637">
            <v>3230706.6266666665</v>
          </cell>
          <cell r="Y41637">
            <v>3727558.0233333311</v>
          </cell>
          <cell r="Z41637">
            <v>2445446.0700000003</v>
          </cell>
          <cell r="AA41637">
            <v>6511560.3100000005</v>
          </cell>
          <cell r="AB41637">
            <v>0</v>
          </cell>
        </row>
        <row r="41750">
          <cell r="E41750">
            <v>6032000</v>
          </cell>
          <cell r="F41750">
            <v>0</v>
          </cell>
          <cell r="G41750">
            <v>6032000</v>
          </cell>
          <cell r="H41750">
            <v>1428839.02</v>
          </cell>
          <cell r="I41750">
            <v>2087447.23</v>
          </cell>
          <cell r="J41750">
            <v>495159.80999999994</v>
          </cell>
          <cell r="K41750">
            <v>340500.20999999996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323277.11</v>
          </cell>
          <cell r="U41750">
            <v>1311998.8</v>
          </cell>
          <cell r="V41750">
            <v>452171.32000000007</v>
          </cell>
          <cell r="W41750">
            <v>187914.3</v>
          </cell>
          <cell r="X41750">
            <v>185728.89999999991</v>
          </cell>
          <cell r="Y41750">
            <v>121516.6100000001</v>
          </cell>
          <cell r="Z41750">
            <v>293598.39</v>
          </cell>
          <cell r="AA41750">
            <v>46901.82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3366000</v>
          </cell>
          <cell r="F41789">
            <v>0</v>
          </cell>
          <cell r="G41789">
            <v>3366000</v>
          </cell>
          <cell r="H41789">
            <v>519166.58</v>
          </cell>
          <cell r="I41789">
            <v>1123195.46</v>
          </cell>
          <cell r="J41789">
            <v>542746.73</v>
          </cell>
          <cell r="K41789">
            <v>824310.87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591330.67999999993</v>
          </cell>
          <cell r="U41789">
            <v>0</v>
          </cell>
          <cell r="V41789">
            <v>531864.78</v>
          </cell>
          <cell r="W41789">
            <v>268171.51</v>
          </cell>
          <cell r="X41789">
            <v>274575.21999999997</v>
          </cell>
          <cell r="Y41789">
            <v>0</v>
          </cell>
          <cell r="Z41789">
            <v>553713.34</v>
          </cell>
          <cell r="AA41789">
            <v>270597.53000000003</v>
          </cell>
          <cell r="AB41789">
            <v>0</v>
          </cell>
        </row>
        <row r="41850">
          <cell r="E41850">
            <v>16318000</v>
          </cell>
          <cell r="F41850">
            <v>0</v>
          </cell>
          <cell r="G41850">
            <v>16318000</v>
          </cell>
          <cell r="H41850">
            <v>3365405.27</v>
          </cell>
          <cell r="I41850">
            <v>3109045.19</v>
          </cell>
          <cell r="J41850">
            <v>1830738.62</v>
          </cell>
          <cell r="K41850">
            <v>1748765.74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1250049.22</v>
          </cell>
          <cell r="U41850">
            <v>808157.44000000006</v>
          </cell>
          <cell r="V41850">
            <v>1050838.53</v>
          </cell>
          <cell r="W41850">
            <v>890598.93</v>
          </cell>
          <cell r="X41850">
            <v>702128.63</v>
          </cell>
          <cell r="Y41850">
            <v>238011.05999999997</v>
          </cell>
          <cell r="Z41850">
            <v>856213.09</v>
          </cell>
          <cell r="AA41850">
            <v>892552.65</v>
          </cell>
          <cell r="AB41850">
            <v>0</v>
          </cell>
        </row>
        <row r="41963">
          <cell r="E41963">
            <v>24318000</v>
          </cell>
          <cell r="F41963">
            <v>-5.8207660913467407E-10</v>
          </cell>
          <cell r="G41963">
            <v>24318000</v>
          </cell>
          <cell r="H41963">
            <v>5287602.12</v>
          </cell>
          <cell r="I41963">
            <v>9975383.5899999999</v>
          </cell>
          <cell r="J41963">
            <v>2714055.7199999997</v>
          </cell>
          <cell r="K41963">
            <v>1163258.0699999996</v>
          </cell>
          <cell r="L41963">
            <v>136942.91999999998</v>
          </cell>
          <cell r="M41963">
            <v>1318758.58</v>
          </cell>
          <cell r="N41963">
            <v>1502398.93</v>
          </cell>
          <cell r="O41963">
            <v>668993.52</v>
          </cell>
          <cell r="P41963">
            <v>3627093.95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1206056.1600000001</v>
          </cell>
          <cell r="U41963">
            <v>6015888.3500000006</v>
          </cell>
          <cell r="V41963">
            <v>1434680.5</v>
          </cell>
          <cell r="W41963">
            <v>1851615.3900000001</v>
          </cell>
          <cell r="X41963">
            <v>-806392.7</v>
          </cell>
          <cell r="Y41963">
            <v>166434.1</v>
          </cell>
          <cell r="Z41963">
            <v>-90902.370000000054</v>
          </cell>
          <cell r="AA41963">
            <v>585166.91999999993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1347000</v>
          </cell>
          <cell r="F42002">
            <v>0</v>
          </cell>
          <cell r="G42002">
            <v>1347000</v>
          </cell>
          <cell r="H42002">
            <v>268970.04000000004</v>
          </cell>
          <cell r="I42002">
            <v>322351.56</v>
          </cell>
          <cell r="J42002">
            <v>161531.88</v>
          </cell>
          <cell r="K42002">
            <v>258527.9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224415.12</v>
          </cell>
          <cell r="V42002">
            <v>97936.44</v>
          </cell>
          <cell r="W42002">
            <v>0</v>
          </cell>
          <cell r="X42002">
            <v>0</v>
          </cell>
          <cell r="Y42002">
            <v>161531.88</v>
          </cell>
          <cell r="Z42002">
            <v>0</v>
          </cell>
          <cell r="AA42002">
            <v>258527.9</v>
          </cell>
          <cell r="AB42002">
            <v>0</v>
          </cell>
        </row>
        <row r="42430">
          <cell r="E42430">
            <v>134010946365</v>
          </cell>
          <cell r="F42430">
            <v>-2416826.9999999721</v>
          </cell>
          <cell r="H42430">
            <v>12336164341.909998</v>
          </cell>
          <cell r="I42430">
            <v>29905735397.570007</v>
          </cell>
          <cell r="J42430">
            <v>30255345304.650002</v>
          </cell>
          <cell r="K42430">
            <v>21136678874.129993</v>
          </cell>
          <cell r="L42430">
            <v>2170670404.1100006</v>
          </cell>
          <cell r="M42430">
            <v>2869221817.1999998</v>
          </cell>
          <cell r="N42430">
            <v>4740619815.7000008</v>
          </cell>
          <cell r="O42430">
            <v>2758466385.9800005</v>
          </cell>
          <cell r="P42430">
            <v>12538978422.989998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537526153.64999998</v>
          </cell>
          <cell r="U42430">
            <v>14525611590.85</v>
          </cell>
          <cell r="V42430">
            <v>11973375835.870003</v>
          </cell>
          <cell r="W42430">
            <v>1642884539.0199995</v>
          </cell>
          <cell r="X42430">
            <v>15497125782.276667</v>
          </cell>
          <cell r="Y42430">
            <v>8374715167.6533327</v>
          </cell>
          <cell r="Z42430">
            <v>15974925190.91</v>
          </cell>
          <cell r="AA42430">
            <v>2403287297.2399998</v>
          </cell>
          <cell r="AB42430">
            <v>0</v>
          </cell>
          <cell r="AC42430">
            <v>93633923918.259995</v>
          </cell>
          <cell r="AD42430">
            <v>40207868165.739983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44904626</v>
          </cell>
          <cell r="F43243">
            <v>0</v>
          </cell>
          <cell r="G43243">
            <v>44904626</v>
          </cell>
          <cell r="H43243">
            <v>11990120</v>
          </cell>
          <cell r="I43243">
            <v>0</v>
          </cell>
          <cell r="J43243">
            <v>0</v>
          </cell>
          <cell r="K43243">
            <v>32914506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32914506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23484621</v>
          </cell>
          <cell r="F44210">
            <v>0</v>
          </cell>
          <cell r="G44210">
            <v>23484621</v>
          </cell>
          <cell r="H44210">
            <v>7835429.1300000008</v>
          </cell>
          <cell r="I44210">
            <v>4797944.2</v>
          </cell>
          <cell r="J44210">
            <v>8165948.8600000013</v>
          </cell>
          <cell r="K44210">
            <v>2685289.24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1772384.98</v>
          </cell>
          <cell r="V44210">
            <v>3025559.22</v>
          </cell>
          <cell r="W44210">
            <v>0</v>
          </cell>
          <cell r="X44210">
            <v>3216170.9499999997</v>
          </cell>
          <cell r="Y44210">
            <v>4949777.9100000011</v>
          </cell>
          <cell r="Z44210">
            <v>2685289.24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527723</v>
          </cell>
          <cell r="F44595">
            <v>0</v>
          </cell>
          <cell r="G44595">
            <v>527723</v>
          </cell>
          <cell r="H44595">
            <v>0</v>
          </cell>
          <cell r="I44595">
            <v>0</v>
          </cell>
          <cell r="J44595">
            <v>0</v>
          </cell>
          <cell r="K44595">
            <v>527722.23999999999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527722.23999999999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3100000000</v>
          </cell>
          <cell r="F49707">
            <v>0</v>
          </cell>
          <cell r="G49707">
            <v>3100000000</v>
          </cell>
          <cell r="H49707">
            <v>0</v>
          </cell>
          <cell r="I49707">
            <v>0</v>
          </cell>
          <cell r="J49707">
            <v>83501123.439999998</v>
          </cell>
          <cell r="K49707">
            <v>1266072764.1699998</v>
          </cell>
          <cell r="L49707">
            <v>0</v>
          </cell>
          <cell r="M49707">
            <v>0</v>
          </cell>
          <cell r="N49707">
            <v>83501123.439999998</v>
          </cell>
          <cell r="O49707">
            <v>1165469027.3799999</v>
          </cell>
          <cell r="P49707">
            <v>1248970150.8199999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853424.81</v>
          </cell>
          <cell r="AA49707">
            <v>99750311.980000004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137842363335</v>
          </cell>
          <cell r="F53795">
            <v>-9.1327819973230362E-8</v>
          </cell>
          <cell r="G53795">
            <v>137842363334.99997</v>
          </cell>
          <cell r="H53795">
            <v>12355989891.039997</v>
          </cell>
          <cell r="I53795">
            <v>29910533341.770008</v>
          </cell>
          <cell r="J53795">
            <v>30347012376.950001</v>
          </cell>
          <cell r="K53795">
            <v>22438879155.780003</v>
          </cell>
          <cell r="L53795">
            <v>2170670404.1100006</v>
          </cell>
          <cell r="M53795">
            <v>2869221817.1999998</v>
          </cell>
          <cell r="N53795">
            <v>4824120939.1400003</v>
          </cell>
          <cell r="O53795">
            <v>3923935413.3599997</v>
          </cell>
          <cell r="P53795">
            <v>13787948573.810001</v>
          </cell>
          <cell r="Q53795">
            <v>423023970.15999997</v>
          </cell>
          <cell r="R53795">
            <v>6697141864.999999</v>
          </cell>
          <cell r="S53795">
            <v>3065153651.7699995</v>
          </cell>
          <cell r="T53795">
            <v>537526153.64999998</v>
          </cell>
          <cell r="U53795">
            <v>14527383975.83</v>
          </cell>
          <cell r="V53795">
            <v>11976401395.090002</v>
          </cell>
          <cell r="W53795">
            <v>1642884539.0199995</v>
          </cell>
          <cell r="X53795">
            <v>15500341953.226667</v>
          </cell>
          <cell r="Y53795">
            <v>8379664945.5633326</v>
          </cell>
          <cell r="Z53795">
            <v>16011906133.200001</v>
          </cell>
          <cell r="AA53795">
            <v>2503037609.2199993</v>
          </cell>
          <cell r="AB53795">
            <v>0</v>
          </cell>
          <cell r="AC53795">
            <v>95052414765.539978</v>
          </cell>
          <cell r="AD53795">
            <v>42620794288.459991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E16">
            <v>177571683.31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4">
          <cell r="F74">
            <v>0</v>
          </cell>
        </row>
        <row r="83">
          <cell r="G83">
            <v>133885354365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mf-co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7"/>
  <sheetViews>
    <sheetView tabSelected="1" zoomScale="97" zoomScaleNormal="97" workbookViewId="0">
      <pane ySplit="10" topLeftCell="A2666" activePane="bottomLeft" state="frozen"/>
      <selection pane="bottomLeft" activeCell="AF2691" sqref="AF2691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181732000</v>
      </c>
      <c r="C15" s="31">
        <f t="shared" si="0"/>
        <v>0</v>
      </c>
      <c r="D15" s="31">
        <f>D25+D35+D45+D55+D65+D75+D85+D95+D105+D115+D125+D135+D145+D155+D165+D175+D185</f>
        <v>181732000</v>
      </c>
      <c r="E15" s="31">
        <f t="shared" ref="E15:Y18" si="1">E25+E35+E45+E55+E65+E75+E85+E95+E105+E115+E125+E135+E145+E155+E165+E175+E185</f>
        <v>48159774.299999997</v>
      </c>
      <c r="F15" s="31">
        <f t="shared" si="1"/>
        <v>50721072.980000012</v>
      </c>
      <c r="G15" s="31">
        <f t="shared" si="1"/>
        <v>46830917.930000007</v>
      </c>
      <c r="H15" s="31">
        <f t="shared" si="1"/>
        <v>31912354.82</v>
      </c>
      <c r="I15" s="31">
        <f t="shared" si="1"/>
        <v>758096.69</v>
      </c>
      <c r="J15" s="31">
        <f t="shared" si="1"/>
        <v>944973.76</v>
      </c>
      <c r="K15" s="31">
        <f t="shared" si="1"/>
        <v>995907.38000000012</v>
      </c>
      <c r="L15" s="31">
        <f t="shared" si="1"/>
        <v>820709.76000000013</v>
      </c>
      <c r="M15" s="31">
        <f t="shared" si="1"/>
        <v>3519687.5900000003</v>
      </c>
      <c r="N15" s="31">
        <f t="shared" si="1"/>
        <v>10970842.799999999</v>
      </c>
      <c r="O15" s="31">
        <f t="shared" si="1"/>
        <v>11839268.77</v>
      </c>
      <c r="P15" s="31">
        <f t="shared" si="1"/>
        <v>24591566.039999995</v>
      </c>
      <c r="Q15" s="31">
        <f t="shared" si="1"/>
        <v>20248097.510000002</v>
      </c>
      <c r="R15" s="31">
        <f t="shared" si="1"/>
        <v>12229701.98</v>
      </c>
      <c r="S15" s="31">
        <f t="shared" si="1"/>
        <v>17298299.73</v>
      </c>
      <c r="T15" s="31">
        <f t="shared" si="1"/>
        <v>14411215.16</v>
      </c>
      <c r="U15" s="31">
        <f t="shared" si="1"/>
        <v>30041014.330000002</v>
      </c>
      <c r="V15" s="31">
        <f t="shared" si="1"/>
        <v>1382781.0600000003</v>
      </c>
      <c r="W15" s="31">
        <f t="shared" si="1"/>
        <v>15138796.700000001</v>
      </c>
      <c r="X15" s="31">
        <f t="shared" si="1"/>
        <v>15952848.359999996</v>
      </c>
      <c r="Y15" s="31">
        <f t="shared" si="1"/>
        <v>0</v>
      </c>
      <c r="Z15" s="31">
        <f>SUM(M15:Y15)</f>
        <v>177624120.02999997</v>
      </c>
      <c r="AA15" s="31">
        <f>D15-Z15</f>
        <v>4107879.9700000286</v>
      </c>
      <c r="AB15" s="37">
        <f>Z15/D15</f>
        <v>0.97739594584332956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511926000</v>
      </c>
      <c r="C16" s="31">
        <f t="shared" si="0"/>
        <v>4.194589564576745E-9</v>
      </c>
      <c r="D16" s="31">
        <f t="shared" si="0"/>
        <v>511926000</v>
      </c>
      <c r="E16" s="31">
        <f t="shared" si="0"/>
        <v>144075049.77999997</v>
      </c>
      <c r="F16" s="31">
        <f t="shared" si="0"/>
        <v>176397883.45000002</v>
      </c>
      <c r="G16" s="31">
        <f t="shared" si="0"/>
        <v>83490442.539999992</v>
      </c>
      <c r="H16" s="31">
        <f t="shared" si="0"/>
        <v>38757303.020000018</v>
      </c>
      <c r="I16" s="31">
        <f t="shared" si="0"/>
        <v>1792289.25</v>
      </c>
      <c r="J16" s="31">
        <f t="shared" si="0"/>
        <v>612083.15</v>
      </c>
      <c r="K16" s="31">
        <f t="shared" si="0"/>
        <v>707501.69</v>
      </c>
      <c r="L16" s="31">
        <f t="shared" si="0"/>
        <v>284883.09999999998</v>
      </c>
      <c r="M16" s="31">
        <f t="shared" si="0"/>
        <v>3396757.19</v>
      </c>
      <c r="N16" s="31">
        <f t="shared" si="0"/>
        <v>43312583.640000015</v>
      </c>
      <c r="O16" s="31">
        <f t="shared" si="0"/>
        <v>52505332.189999998</v>
      </c>
      <c r="P16" s="31">
        <f t="shared" si="0"/>
        <v>46464844.700000003</v>
      </c>
      <c r="Q16" s="31">
        <f t="shared" si="0"/>
        <v>52255281.769999996</v>
      </c>
      <c r="R16" s="31">
        <f t="shared" si="1"/>
        <v>88553876.029999986</v>
      </c>
      <c r="S16" s="31">
        <f t="shared" si="1"/>
        <v>34976642.5</v>
      </c>
      <c r="T16" s="31">
        <f t="shared" si="1"/>
        <v>43337672.610000014</v>
      </c>
      <c r="U16" s="31">
        <f t="shared" si="1"/>
        <v>19505846.600000005</v>
      </c>
      <c r="V16" s="31">
        <f t="shared" si="1"/>
        <v>19939421.640000001</v>
      </c>
      <c r="W16" s="31">
        <f t="shared" si="1"/>
        <v>20026665.360000011</v>
      </c>
      <c r="X16" s="31">
        <f t="shared" si="1"/>
        <v>18445754.559999999</v>
      </c>
      <c r="Y16" s="31">
        <f t="shared" si="1"/>
        <v>0</v>
      </c>
      <c r="Z16" s="31">
        <f t="shared" ref="Z16:Z18" si="2">SUM(M16:Y16)</f>
        <v>442720678.79000002</v>
      </c>
      <c r="AA16" s="31">
        <f>D16-Z16</f>
        <v>69205321.209999979</v>
      </c>
      <c r="AB16" s="37">
        <f>Z16/D16</f>
        <v>0.86481381838390714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693658000</v>
      </c>
      <c r="C19" s="39">
        <f t="shared" si="3"/>
        <v>4.194589564576745E-9</v>
      </c>
      <c r="D19" s="39">
        <f>SUM(D15:D18)</f>
        <v>693658000</v>
      </c>
      <c r="E19" s="39">
        <f t="shared" ref="E19:AA19" si="4">SUM(E15:E18)</f>
        <v>192234824.07999998</v>
      </c>
      <c r="F19" s="39">
        <f t="shared" si="4"/>
        <v>227118956.43000004</v>
      </c>
      <c r="G19" s="39">
        <f t="shared" si="4"/>
        <v>130321360.47</v>
      </c>
      <c r="H19" s="39">
        <f t="shared" si="4"/>
        <v>70669657.840000018</v>
      </c>
      <c r="I19" s="39">
        <f t="shared" si="4"/>
        <v>2550385.94</v>
      </c>
      <c r="J19" s="39">
        <f t="shared" si="4"/>
        <v>1557056.9100000001</v>
      </c>
      <c r="K19" s="39">
        <f t="shared" si="4"/>
        <v>1703409.07</v>
      </c>
      <c r="L19" s="39">
        <f t="shared" si="4"/>
        <v>1105592.8600000001</v>
      </c>
      <c r="M19" s="39">
        <f t="shared" si="4"/>
        <v>6916444.7800000003</v>
      </c>
      <c r="N19" s="39">
        <f t="shared" si="4"/>
        <v>54283426.440000013</v>
      </c>
      <c r="O19" s="39">
        <f t="shared" si="4"/>
        <v>64344600.959999993</v>
      </c>
      <c r="P19" s="39">
        <f t="shared" si="4"/>
        <v>71056410.739999995</v>
      </c>
      <c r="Q19" s="39">
        <f t="shared" si="4"/>
        <v>72503379.280000001</v>
      </c>
      <c r="R19" s="39">
        <f t="shared" si="4"/>
        <v>100783578.00999999</v>
      </c>
      <c r="S19" s="39">
        <f t="shared" si="4"/>
        <v>52274942.230000004</v>
      </c>
      <c r="T19" s="39">
        <f t="shared" si="4"/>
        <v>57748887.770000011</v>
      </c>
      <c r="U19" s="39">
        <f t="shared" si="4"/>
        <v>49546860.930000007</v>
      </c>
      <c r="V19" s="39">
        <f t="shared" si="4"/>
        <v>21322202.699999999</v>
      </c>
      <c r="W19" s="39">
        <f t="shared" si="4"/>
        <v>35165462.06000001</v>
      </c>
      <c r="X19" s="39">
        <f t="shared" si="4"/>
        <v>34398602.919999994</v>
      </c>
      <c r="Y19" s="39">
        <f t="shared" si="4"/>
        <v>0</v>
      </c>
      <c r="Z19" s="39">
        <f t="shared" si="4"/>
        <v>620344798.81999993</v>
      </c>
      <c r="AA19" s="39">
        <f t="shared" si="4"/>
        <v>73313201.180000007</v>
      </c>
      <c r="AB19" s="40">
        <f>Z19/D19</f>
        <v>0.89430929769425271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15309000</v>
      </c>
      <c r="C20" s="31">
        <f t="shared" si="5"/>
        <v>0</v>
      </c>
      <c r="D20" s="31">
        <f t="shared" si="5"/>
        <v>15309000</v>
      </c>
      <c r="E20" s="31">
        <f t="shared" si="5"/>
        <v>3549874.3999999994</v>
      </c>
      <c r="F20" s="31">
        <f t="shared" si="5"/>
        <v>4682783.4800000004</v>
      </c>
      <c r="G20" s="31">
        <f t="shared" si="5"/>
        <v>3214767.41</v>
      </c>
      <c r="H20" s="31">
        <f t="shared" si="5"/>
        <v>3014951.77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1084075.8400000001</v>
      </c>
      <c r="O20" s="31">
        <f t="shared" si="5"/>
        <v>1260562.1299999999</v>
      </c>
      <c r="P20" s="31">
        <f t="shared" si="5"/>
        <v>1205236.43</v>
      </c>
      <c r="Q20" s="31">
        <f t="shared" si="5"/>
        <v>1209205.73</v>
      </c>
      <c r="R20" s="31">
        <f t="shared" si="5"/>
        <v>2052149.9</v>
      </c>
      <c r="S20" s="31">
        <f t="shared" si="5"/>
        <v>1421427.85</v>
      </c>
      <c r="T20" s="31">
        <f t="shared" si="5"/>
        <v>0</v>
      </c>
      <c r="U20" s="31">
        <f t="shared" si="5"/>
        <v>1569639.99</v>
      </c>
      <c r="V20" s="31">
        <f t="shared" si="5"/>
        <v>1645127.42</v>
      </c>
      <c r="W20" s="31">
        <f t="shared" si="5"/>
        <v>3014951.77</v>
      </c>
      <c r="X20" s="31">
        <f t="shared" si="5"/>
        <v>0</v>
      </c>
      <c r="Y20" s="31">
        <f t="shared" si="5"/>
        <v>0</v>
      </c>
      <c r="Z20" s="31">
        <f t="shared" ref="Z20" si="6">SUM(M20:Y20)</f>
        <v>14462377.059999999</v>
      </c>
      <c r="AA20" s="31">
        <f>D20-Z20</f>
        <v>846622.94000000134</v>
      </c>
      <c r="AB20" s="37">
        <f>Z20/D20</f>
        <v>0.94469769808609305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708967000</v>
      </c>
      <c r="C21" s="39">
        <f t="shared" si="7"/>
        <v>4.194589564576745E-9</v>
      </c>
      <c r="D21" s="39">
        <f>D20+D19</f>
        <v>708967000</v>
      </c>
      <c r="E21" s="39">
        <f t="shared" ref="E21:AA21" si="8">E20+E19</f>
        <v>195784698.47999999</v>
      </c>
      <c r="F21" s="39">
        <f t="shared" si="8"/>
        <v>231801739.91000003</v>
      </c>
      <c r="G21" s="39">
        <f t="shared" si="8"/>
        <v>133536127.88</v>
      </c>
      <c r="H21" s="39">
        <f t="shared" si="8"/>
        <v>73684609.610000014</v>
      </c>
      <c r="I21" s="39">
        <f t="shared" si="8"/>
        <v>2550385.94</v>
      </c>
      <c r="J21" s="39">
        <f t="shared" si="8"/>
        <v>1557056.9100000001</v>
      </c>
      <c r="K21" s="39">
        <f t="shared" si="8"/>
        <v>1703409.07</v>
      </c>
      <c r="L21" s="39">
        <f t="shared" si="8"/>
        <v>1105592.8600000001</v>
      </c>
      <c r="M21" s="39">
        <f t="shared" si="8"/>
        <v>6916444.7800000003</v>
      </c>
      <c r="N21" s="39">
        <f t="shared" si="8"/>
        <v>55367502.280000016</v>
      </c>
      <c r="O21" s="39">
        <f t="shared" si="8"/>
        <v>65605163.089999996</v>
      </c>
      <c r="P21" s="39">
        <f t="shared" si="8"/>
        <v>72261647.170000002</v>
      </c>
      <c r="Q21" s="39">
        <f t="shared" si="8"/>
        <v>73712585.010000005</v>
      </c>
      <c r="R21" s="39">
        <f t="shared" si="8"/>
        <v>102835727.91</v>
      </c>
      <c r="S21" s="39">
        <f t="shared" si="8"/>
        <v>53696370.080000006</v>
      </c>
      <c r="T21" s="39">
        <f t="shared" si="8"/>
        <v>57748887.770000011</v>
      </c>
      <c r="U21" s="39">
        <f t="shared" si="8"/>
        <v>51116500.920000009</v>
      </c>
      <c r="V21" s="39">
        <f t="shared" si="8"/>
        <v>22967330.119999997</v>
      </c>
      <c r="W21" s="39">
        <f t="shared" si="8"/>
        <v>38180413.830000013</v>
      </c>
      <c r="X21" s="39">
        <f t="shared" si="8"/>
        <v>34398602.919999994</v>
      </c>
      <c r="Y21" s="39">
        <f t="shared" si="8"/>
        <v>0</v>
      </c>
      <c r="Z21" s="39">
        <f t="shared" si="8"/>
        <v>634807175.87999988</v>
      </c>
      <c r="AA21" s="39">
        <f t="shared" si="8"/>
        <v>74159824.120000005</v>
      </c>
      <c r="AB21" s="40">
        <f>Z21/D21</f>
        <v>0.89539735400942477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181732000</v>
      </c>
      <c r="C25" s="31">
        <f>[1]consoCURRENT!F499</f>
        <v>0</v>
      </c>
      <c r="D25" s="31">
        <f>[1]consoCURRENT!G499</f>
        <v>181732000</v>
      </c>
      <c r="E25" s="31">
        <f>[1]consoCURRENT!H499</f>
        <v>48159774.299999997</v>
      </c>
      <c r="F25" s="31">
        <f>[1]consoCURRENT!I499</f>
        <v>50721072.980000012</v>
      </c>
      <c r="G25" s="31">
        <f>[1]consoCURRENT!J499</f>
        <v>46830917.930000007</v>
      </c>
      <c r="H25" s="31">
        <f>[1]consoCURRENT!K499</f>
        <v>31912354.82</v>
      </c>
      <c r="I25" s="31">
        <f>[1]consoCURRENT!L499</f>
        <v>758096.69</v>
      </c>
      <c r="J25" s="31">
        <f>[1]consoCURRENT!M499</f>
        <v>944973.76</v>
      </c>
      <c r="K25" s="31">
        <f>[1]consoCURRENT!N499</f>
        <v>995907.38000000012</v>
      </c>
      <c r="L25" s="31">
        <f>[1]consoCURRENT!O499</f>
        <v>820709.76000000013</v>
      </c>
      <c r="M25" s="31">
        <f>[1]consoCURRENT!P499</f>
        <v>3519687.5900000003</v>
      </c>
      <c r="N25" s="31">
        <f>[1]consoCURRENT!Q499</f>
        <v>10970842.799999999</v>
      </c>
      <c r="O25" s="31">
        <f>[1]consoCURRENT!R499</f>
        <v>11839268.77</v>
      </c>
      <c r="P25" s="31">
        <f>[1]consoCURRENT!S499</f>
        <v>24591566.039999995</v>
      </c>
      <c r="Q25" s="31">
        <f>[1]consoCURRENT!T499</f>
        <v>20248097.510000002</v>
      </c>
      <c r="R25" s="31">
        <f>[1]consoCURRENT!U499</f>
        <v>12229701.98</v>
      </c>
      <c r="S25" s="31">
        <f>[1]consoCURRENT!V499</f>
        <v>17298299.73</v>
      </c>
      <c r="T25" s="31">
        <f>[1]consoCURRENT!W499</f>
        <v>14411215.16</v>
      </c>
      <c r="U25" s="31">
        <f>[1]consoCURRENT!X499</f>
        <v>30041014.330000002</v>
      </c>
      <c r="V25" s="31">
        <f>[1]consoCURRENT!Y499</f>
        <v>1382781.0600000003</v>
      </c>
      <c r="W25" s="31">
        <f>[1]consoCURRENT!Z499</f>
        <v>15138796.700000001</v>
      </c>
      <c r="X25" s="31">
        <f>[1]consoCURRENT!AA499</f>
        <v>15952848.359999996</v>
      </c>
      <c r="Y25" s="31">
        <f>[1]consoCURRENT!AB499</f>
        <v>0</v>
      </c>
      <c r="Z25" s="31">
        <f>SUM(M25:Y25)</f>
        <v>177624120.02999997</v>
      </c>
      <c r="AA25" s="31">
        <f>D25-Z25</f>
        <v>4107879.9700000286</v>
      </c>
      <c r="AB25" s="37">
        <f>Z25/D25</f>
        <v>0.97739594584332956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272755000</v>
      </c>
      <c r="C26" s="31">
        <f>[1]consoCURRENT!F612</f>
        <v>6.0535967350006104E-9</v>
      </c>
      <c r="D26" s="31">
        <f>[1]consoCURRENT!G612</f>
        <v>272755000</v>
      </c>
      <c r="E26" s="31">
        <f>[1]consoCURRENT!H612</f>
        <v>88986080.799999997</v>
      </c>
      <c r="F26" s="31">
        <f>[1]consoCURRENT!I612</f>
        <v>104994753.51999997</v>
      </c>
      <c r="G26" s="31">
        <f>[1]consoCURRENT!J612</f>
        <v>27712157.530000001</v>
      </c>
      <c r="H26" s="31">
        <f>[1]consoCURRENT!K612</f>
        <v>14813372.690000011</v>
      </c>
      <c r="I26" s="31">
        <f>[1]consoCURRENT!L612</f>
        <v>1792289.25</v>
      </c>
      <c r="J26" s="31">
        <f>[1]consoCURRENT!M612</f>
        <v>612083.15</v>
      </c>
      <c r="K26" s="31">
        <f>[1]consoCURRENT!N612</f>
        <v>707501.69</v>
      </c>
      <c r="L26" s="31">
        <f>[1]consoCURRENT!O612</f>
        <v>284883.09999999998</v>
      </c>
      <c r="M26" s="31">
        <f>[1]consoCURRENT!P612</f>
        <v>3396757.19</v>
      </c>
      <c r="N26" s="31">
        <f>[1]consoCURRENT!Q612</f>
        <v>29219867.789999999</v>
      </c>
      <c r="O26" s="31">
        <f>[1]consoCURRENT!R612</f>
        <v>33709249.759999998</v>
      </c>
      <c r="P26" s="31">
        <f>[1]consoCURRENT!S612</f>
        <v>24264673.999999996</v>
      </c>
      <c r="Q26" s="31">
        <f>[1]consoCURRENT!T612</f>
        <v>25503652.219999988</v>
      </c>
      <c r="R26" s="31">
        <f>[1]consoCURRENT!U612</f>
        <v>66240942.61999999</v>
      </c>
      <c r="S26" s="31">
        <f>[1]consoCURRENT!V612</f>
        <v>12638075.530000001</v>
      </c>
      <c r="T26" s="31">
        <f>[1]consoCURRENT!W612</f>
        <v>17749697.740000002</v>
      </c>
      <c r="U26" s="31">
        <f>[1]consoCURRENT!X612</f>
        <v>6474737.7299999995</v>
      </c>
      <c r="V26" s="31">
        <f>[1]consoCURRENT!Y612</f>
        <v>2780220.37</v>
      </c>
      <c r="W26" s="31">
        <f>[1]consoCURRENT!Z612</f>
        <v>7815231.1300000073</v>
      </c>
      <c r="X26" s="31">
        <f>[1]consoCURRENT!AA612</f>
        <v>6713258.4600000028</v>
      </c>
      <c r="Y26" s="31">
        <f>[1]consoCURRENT!AB612</f>
        <v>0</v>
      </c>
      <c r="Z26" s="31">
        <f t="shared" ref="Z26:Z28" si="9">SUM(M26:Y26)</f>
        <v>236506364.53999999</v>
      </c>
      <c r="AA26" s="31">
        <f>D26-Z26</f>
        <v>36248635.460000008</v>
      </c>
      <c r="AB26" s="37">
        <f>Z26/D26</f>
        <v>0.86710184795879086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454487000</v>
      </c>
      <c r="C29" s="39">
        <f t="shared" si="10"/>
        <v>6.0535967350006104E-9</v>
      </c>
      <c r="D29" s="39">
        <f>SUM(D25:D28)</f>
        <v>454487000</v>
      </c>
      <c r="E29" s="39">
        <f t="shared" ref="E29:AA29" si="11">SUM(E25:E28)</f>
        <v>137145855.09999999</v>
      </c>
      <c r="F29" s="39">
        <f t="shared" si="11"/>
        <v>155715826.49999997</v>
      </c>
      <c r="G29" s="39">
        <f t="shared" si="11"/>
        <v>74543075.460000008</v>
      </c>
      <c r="H29" s="39">
        <f t="shared" si="11"/>
        <v>46725727.510000013</v>
      </c>
      <c r="I29" s="39">
        <f t="shared" si="11"/>
        <v>2550385.94</v>
      </c>
      <c r="J29" s="39">
        <f t="shared" si="11"/>
        <v>1557056.9100000001</v>
      </c>
      <c r="K29" s="39">
        <f t="shared" si="11"/>
        <v>1703409.07</v>
      </c>
      <c r="L29" s="39">
        <f t="shared" si="11"/>
        <v>1105592.8600000001</v>
      </c>
      <c r="M29" s="39">
        <f t="shared" si="11"/>
        <v>6916444.7800000003</v>
      </c>
      <c r="N29" s="39">
        <f t="shared" si="11"/>
        <v>40190710.589999996</v>
      </c>
      <c r="O29" s="39">
        <f t="shared" si="11"/>
        <v>45548518.530000001</v>
      </c>
      <c r="P29" s="39">
        <f t="shared" si="11"/>
        <v>48856240.039999992</v>
      </c>
      <c r="Q29" s="39">
        <f t="shared" si="11"/>
        <v>45751749.729999989</v>
      </c>
      <c r="R29" s="39">
        <f t="shared" si="11"/>
        <v>78470644.599999994</v>
      </c>
      <c r="S29" s="39">
        <f t="shared" si="11"/>
        <v>29936375.260000002</v>
      </c>
      <c r="T29" s="39">
        <f t="shared" si="11"/>
        <v>32160912.900000002</v>
      </c>
      <c r="U29" s="39">
        <f t="shared" si="11"/>
        <v>36515752.060000002</v>
      </c>
      <c r="V29" s="39">
        <f t="shared" si="11"/>
        <v>4163001.4300000006</v>
      </c>
      <c r="W29" s="39">
        <f t="shared" si="11"/>
        <v>22954027.830000009</v>
      </c>
      <c r="X29" s="39">
        <f t="shared" si="11"/>
        <v>22666106.82</v>
      </c>
      <c r="Y29" s="39">
        <f t="shared" si="11"/>
        <v>0</v>
      </c>
      <c r="Z29" s="39">
        <f t="shared" si="11"/>
        <v>414130484.56999993</v>
      </c>
      <c r="AA29" s="39">
        <f t="shared" si="11"/>
        <v>40356515.430000037</v>
      </c>
      <c r="AB29" s="40">
        <f>Z29/D29</f>
        <v>0.91120424692015378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15309000</v>
      </c>
      <c r="C30" s="31">
        <f>[1]consoCURRENT!F651</f>
        <v>0</v>
      </c>
      <c r="D30" s="31">
        <f>[1]consoCURRENT!G651</f>
        <v>15309000</v>
      </c>
      <c r="E30" s="31">
        <f>[1]consoCURRENT!H651</f>
        <v>3549874.3999999994</v>
      </c>
      <c r="F30" s="31">
        <f>[1]consoCURRENT!I651</f>
        <v>4682783.4800000004</v>
      </c>
      <c r="G30" s="31">
        <f>[1]consoCURRENT!J651</f>
        <v>3214767.41</v>
      </c>
      <c r="H30" s="31">
        <f>[1]consoCURRENT!K651</f>
        <v>3014951.77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1084075.8400000001</v>
      </c>
      <c r="O30" s="31">
        <f>[1]consoCURRENT!R651</f>
        <v>1260562.1299999999</v>
      </c>
      <c r="P30" s="31">
        <f>[1]consoCURRENT!S651</f>
        <v>1205236.43</v>
      </c>
      <c r="Q30" s="31">
        <f>[1]consoCURRENT!T651</f>
        <v>1209205.73</v>
      </c>
      <c r="R30" s="31">
        <f>[1]consoCURRENT!U651</f>
        <v>2052149.9</v>
      </c>
      <c r="S30" s="31">
        <f>[1]consoCURRENT!V651</f>
        <v>1421427.85</v>
      </c>
      <c r="T30" s="31">
        <f>[1]consoCURRENT!W651</f>
        <v>0</v>
      </c>
      <c r="U30" s="31">
        <f>[1]consoCURRENT!X651</f>
        <v>1569639.99</v>
      </c>
      <c r="V30" s="31">
        <f>[1]consoCURRENT!Y651</f>
        <v>1645127.42</v>
      </c>
      <c r="W30" s="31">
        <f>[1]consoCURRENT!Z651</f>
        <v>3014951.77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14462377.059999999</v>
      </c>
      <c r="AA30" s="31">
        <f>D30-Z30</f>
        <v>846622.94000000134</v>
      </c>
      <c r="AB30" s="37">
        <f>Z30/D30</f>
        <v>0.94469769808609305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469796000</v>
      </c>
      <c r="C31" s="39">
        <f t="shared" si="13"/>
        <v>6.0535967350006104E-9</v>
      </c>
      <c r="D31" s="39">
        <f>D30+D29</f>
        <v>469796000</v>
      </c>
      <c r="E31" s="39">
        <f t="shared" ref="E31:AA31" si="14">E30+E29</f>
        <v>140695729.5</v>
      </c>
      <c r="F31" s="39">
        <f t="shared" si="14"/>
        <v>160398609.97999996</v>
      </c>
      <c r="G31" s="39">
        <f t="shared" si="14"/>
        <v>77757842.870000005</v>
      </c>
      <c r="H31" s="39">
        <f t="shared" si="14"/>
        <v>49740679.280000016</v>
      </c>
      <c r="I31" s="39">
        <f t="shared" si="14"/>
        <v>2550385.94</v>
      </c>
      <c r="J31" s="39">
        <f t="shared" si="14"/>
        <v>1557056.9100000001</v>
      </c>
      <c r="K31" s="39">
        <f t="shared" si="14"/>
        <v>1703409.07</v>
      </c>
      <c r="L31" s="39">
        <f t="shared" si="14"/>
        <v>1105592.8600000001</v>
      </c>
      <c r="M31" s="39">
        <f t="shared" si="14"/>
        <v>6916444.7800000003</v>
      </c>
      <c r="N31" s="39">
        <f t="shared" si="14"/>
        <v>41274786.43</v>
      </c>
      <c r="O31" s="39">
        <f t="shared" si="14"/>
        <v>46809080.660000004</v>
      </c>
      <c r="P31" s="39">
        <f t="shared" si="14"/>
        <v>50061476.469999991</v>
      </c>
      <c r="Q31" s="39">
        <f t="shared" si="14"/>
        <v>46960955.459999986</v>
      </c>
      <c r="R31" s="39">
        <f t="shared" si="14"/>
        <v>80522794.5</v>
      </c>
      <c r="S31" s="39">
        <f t="shared" si="14"/>
        <v>31357803.110000003</v>
      </c>
      <c r="T31" s="39">
        <f t="shared" si="14"/>
        <v>32160912.900000002</v>
      </c>
      <c r="U31" s="39">
        <f t="shared" si="14"/>
        <v>38085392.050000004</v>
      </c>
      <c r="V31" s="39">
        <f t="shared" si="14"/>
        <v>5808128.8500000006</v>
      </c>
      <c r="W31" s="39">
        <f t="shared" si="14"/>
        <v>25968979.600000009</v>
      </c>
      <c r="X31" s="39">
        <f t="shared" si="14"/>
        <v>22666106.82</v>
      </c>
      <c r="Y31" s="39">
        <f t="shared" si="14"/>
        <v>0</v>
      </c>
      <c r="Z31" s="39">
        <f t="shared" si="14"/>
        <v>428592861.62999994</v>
      </c>
      <c r="AA31" s="39">
        <f t="shared" si="14"/>
        <v>41203138.370000035</v>
      </c>
      <c r="AB31" s="40">
        <f>Z31/D31</f>
        <v>0.91229568074227951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57943000</v>
      </c>
      <c r="C36" s="31">
        <f>[1]consoCURRENT!F825</f>
        <v>0</v>
      </c>
      <c r="D36" s="31">
        <f>[1]consoCURRENT!G825</f>
        <v>57943000</v>
      </c>
      <c r="E36" s="31">
        <f>[1]consoCURRENT!H825</f>
        <v>13859830.41</v>
      </c>
      <c r="F36" s="31">
        <f>[1]consoCURRENT!I825</f>
        <v>16497964.73</v>
      </c>
      <c r="G36" s="31">
        <f>[1]consoCURRENT!J825</f>
        <v>15827720.209999997</v>
      </c>
      <c r="H36" s="31">
        <f>[1]consoCURRENT!K825</f>
        <v>4125689.56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4646238.47</v>
      </c>
      <c r="O36" s="31">
        <f>[1]consoCURRENT!R825</f>
        <v>2996742.16</v>
      </c>
      <c r="P36" s="31">
        <f>[1]consoCURRENT!S825</f>
        <v>6216849.7800000003</v>
      </c>
      <c r="Q36" s="31">
        <f>[1]consoCURRENT!T825</f>
        <v>12332944.710000001</v>
      </c>
      <c r="R36" s="31">
        <f>[1]consoCURRENT!U825</f>
        <v>1083290.44</v>
      </c>
      <c r="S36" s="31">
        <f>[1]consoCURRENT!V825</f>
        <v>3081729.5799999996</v>
      </c>
      <c r="T36" s="31">
        <f>[1]consoCURRENT!W825</f>
        <v>11487672.439999999</v>
      </c>
      <c r="U36" s="31">
        <f>[1]consoCURRENT!X825</f>
        <v>2108984.8200000003</v>
      </c>
      <c r="V36" s="31">
        <f>[1]consoCURRENT!Y825</f>
        <v>2231062.9500000002</v>
      </c>
      <c r="W36" s="31">
        <f>[1]consoCURRENT!Z825</f>
        <v>1928270.94</v>
      </c>
      <c r="X36" s="31">
        <f>[1]consoCURRENT!AA825</f>
        <v>2197418.62</v>
      </c>
      <c r="Y36" s="31">
        <f>[1]consoCURRENT!AB825</f>
        <v>0</v>
      </c>
      <c r="Z36" s="31">
        <f t="shared" ref="Z36:Z38" si="15">SUM(M36:Y36)</f>
        <v>50311204.909999996</v>
      </c>
      <c r="AA36" s="31">
        <f>D36-Z36</f>
        <v>7631795.0900000036</v>
      </c>
      <c r="AB36" s="37">
        <f>Z36/D36</f>
        <v>0.86828788481783814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57943000</v>
      </c>
      <c r="C39" s="39">
        <f t="shared" si="16"/>
        <v>0</v>
      </c>
      <c r="D39" s="39">
        <f>SUM(D35:D38)</f>
        <v>57943000</v>
      </c>
      <c r="E39" s="39">
        <f t="shared" ref="E39:AA39" si="17">SUM(E35:E38)</f>
        <v>13859830.41</v>
      </c>
      <c r="F39" s="39">
        <f t="shared" si="17"/>
        <v>16497964.73</v>
      </c>
      <c r="G39" s="39">
        <f t="shared" si="17"/>
        <v>15827720.209999997</v>
      </c>
      <c r="H39" s="39">
        <f t="shared" si="17"/>
        <v>4125689.56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4646238.47</v>
      </c>
      <c r="O39" s="39">
        <f t="shared" si="17"/>
        <v>2996742.16</v>
      </c>
      <c r="P39" s="39">
        <f t="shared" si="17"/>
        <v>6216849.7800000003</v>
      </c>
      <c r="Q39" s="39">
        <f t="shared" si="17"/>
        <v>12332944.710000001</v>
      </c>
      <c r="R39" s="39">
        <f t="shared" si="17"/>
        <v>1083290.44</v>
      </c>
      <c r="S39" s="39">
        <f t="shared" si="17"/>
        <v>3081729.5799999996</v>
      </c>
      <c r="T39" s="39">
        <f t="shared" si="17"/>
        <v>11487672.439999999</v>
      </c>
      <c r="U39" s="39">
        <f t="shared" si="17"/>
        <v>2108984.8200000003</v>
      </c>
      <c r="V39" s="39">
        <f t="shared" si="17"/>
        <v>2231062.9500000002</v>
      </c>
      <c r="W39" s="39">
        <f t="shared" si="17"/>
        <v>1928270.94</v>
      </c>
      <c r="X39" s="39">
        <f t="shared" si="17"/>
        <v>2197418.62</v>
      </c>
      <c r="Y39" s="39">
        <f t="shared" si="17"/>
        <v>0</v>
      </c>
      <c r="Z39" s="39">
        <f t="shared" si="17"/>
        <v>50311204.909999996</v>
      </c>
      <c r="AA39" s="39">
        <f t="shared" si="17"/>
        <v>7631795.0900000036</v>
      </c>
      <c r="AB39" s="40">
        <f>Z39/D39</f>
        <v>0.86828788481783814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57943000</v>
      </c>
      <c r="C41" s="39">
        <f t="shared" si="19"/>
        <v>0</v>
      </c>
      <c r="D41" s="39">
        <f>D40+D39</f>
        <v>57943000</v>
      </c>
      <c r="E41" s="39">
        <f t="shared" ref="E41:AA41" si="20">E40+E39</f>
        <v>13859830.41</v>
      </c>
      <c r="F41" s="39">
        <f t="shared" si="20"/>
        <v>16497964.73</v>
      </c>
      <c r="G41" s="39">
        <f t="shared" si="20"/>
        <v>15827720.209999997</v>
      </c>
      <c r="H41" s="39">
        <f t="shared" si="20"/>
        <v>4125689.56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4646238.47</v>
      </c>
      <c r="O41" s="39">
        <f t="shared" si="20"/>
        <v>2996742.16</v>
      </c>
      <c r="P41" s="39">
        <f t="shared" si="20"/>
        <v>6216849.7800000003</v>
      </c>
      <c r="Q41" s="39">
        <f t="shared" si="20"/>
        <v>12332944.710000001</v>
      </c>
      <c r="R41" s="39">
        <f t="shared" si="20"/>
        <v>1083290.44</v>
      </c>
      <c r="S41" s="39">
        <f t="shared" si="20"/>
        <v>3081729.5799999996</v>
      </c>
      <c r="T41" s="39">
        <f t="shared" si="20"/>
        <v>11487672.439999999</v>
      </c>
      <c r="U41" s="39">
        <f t="shared" si="20"/>
        <v>2108984.8200000003</v>
      </c>
      <c r="V41" s="39">
        <f t="shared" si="20"/>
        <v>2231062.9500000002</v>
      </c>
      <c r="W41" s="39">
        <f t="shared" si="20"/>
        <v>1928270.94</v>
      </c>
      <c r="X41" s="39">
        <f t="shared" si="20"/>
        <v>2197418.62</v>
      </c>
      <c r="Y41" s="39">
        <f t="shared" si="20"/>
        <v>0</v>
      </c>
      <c r="Z41" s="39">
        <f t="shared" si="20"/>
        <v>50311204.909999996</v>
      </c>
      <c r="AA41" s="39">
        <f t="shared" si="20"/>
        <v>7631795.0900000036</v>
      </c>
      <c r="AB41" s="40">
        <f>Z41/D41</f>
        <v>0.86828788481783814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2644999.9999999995</v>
      </c>
      <c r="F46" s="31">
        <f>[1]consoCURRENT!I1038</f>
        <v>10277553.059999997</v>
      </c>
      <c r="G46" s="31">
        <f>[1]consoCURRENT!J1038</f>
        <v>3248771.94</v>
      </c>
      <c r="H46" s="31">
        <f>[1]consoCURRENT!K1038</f>
        <v>2465387.3199999998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1139641.46</v>
      </c>
      <c r="O46" s="31">
        <f>[1]consoCURRENT!R1038</f>
        <v>1337851.7</v>
      </c>
      <c r="P46" s="31">
        <f>[1]consoCURRENT!S1038</f>
        <v>167506.84</v>
      </c>
      <c r="Q46" s="31">
        <f>[1]consoCURRENT!T1038</f>
        <v>2106496.17</v>
      </c>
      <c r="R46" s="31">
        <f>[1]consoCURRENT!U1038</f>
        <v>2113458.7600000002</v>
      </c>
      <c r="S46" s="31">
        <f>[1]consoCURRENT!V1038</f>
        <v>6057598.1299999999</v>
      </c>
      <c r="T46" s="31">
        <f>[1]consoCURRENT!W1038</f>
        <v>589321.18999999994</v>
      </c>
      <c r="U46" s="31">
        <f>[1]consoCURRENT!X1038</f>
        <v>935753.45</v>
      </c>
      <c r="V46" s="31">
        <f>[1]consoCURRENT!Y1038</f>
        <v>1723697.3</v>
      </c>
      <c r="W46" s="31">
        <f>[1]consoCURRENT!Z1038</f>
        <v>1242895.06</v>
      </c>
      <c r="X46" s="31">
        <f>[1]consoCURRENT!AA1038</f>
        <v>1222492.26</v>
      </c>
      <c r="Y46" s="31">
        <f>[1]consoCURRENT!AB1038</f>
        <v>0</v>
      </c>
      <c r="Z46" s="31">
        <f t="shared" ref="Z46:Z48" si="21">SUM(M46:Y46)</f>
        <v>18636712.32</v>
      </c>
      <c r="AA46" s="31">
        <f>D46-Z46</f>
        <v>923287.6799999997</v>
      </c>
      <c r="AB46" s="37">
        <f>Z46/D46</f>
        <v>0.9527971533742331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19560000</v>
      </c>
      <c r="C49" s="39">
        <f t="shared" si="22"/>
        <v>0</v>
      </c>
      <c r="D49" s="39">
        <f>SUM(D45:D48)</f>
        <v>19560000</v>
      </c>
      <c r="E49" s="39">
        <f t="shared" ref="E49:AA49" si="23">SUM(E45:E48)</f>
        <v>2644999.9999999995</v>
      </c>
      <c r="F49" s="39">
        <f t="shared" si="23"/>
        <v>10277553.059999997</v>
      </c>
      <c r="G49" s="39">
        <f t="shared" si="23"/>
        <v>3248771.94</v>
      </c>
      <c r="H49" s="39">
        <f t="shared" si="23"/>
        <v>2465387.3199999998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1139641.46</v>
      </c>
      <c r="O49" s="39">
        <f t="shared" si="23"/>
        <v>1337851.7</v>
      </c>
      <c r="P49" s="39">
        <f t="shared" si="23"/>
        <v>167506.84</v>
      </c>
      <c r="Q49" s="39">
        <f t="shared" si="23"/>
        <v>2106496.17</v>
      </c>
      <c r="R49" s="39">
        <f t="shared" si="23"/>
        <v>2113458.7600000002</v>
      </c>
      <c r="S49" s="39">
        <f t="shared" si="23"/>
        <v>6057598.1299999999</v>
      </c>
      <c r="T49" s="39">
        <f t="shared" si="23"/>
        <v>589321.18999999994</v>
      </c>
      <c r="U49" s="39">
        <f t="shared" si="23"/>
        <v>935753.45</v>
      </c>
      <c r="V49" s="39">
        <f t="shared" si="23"/>
        <v>1723697.3</v>
      </c>
      <c r="W49" s="39">
        <f t="shared" si="23"/>
        <v>1242895.06</v>
      </c>
      <c r="X49" s="39">
        <f t="shared" si="23"/>
        <v>1222492.26</v>
      </c>
      <c r="Y49" s="39">
        <f t="shared" si="23"/>
        <v>0</v>
      </c>
      <c r="Z49" s="39">
        <f t="shared" si="23"/>
        <v>18636712.32</v>
      </c>
      <c r="AA49" s="39">
        <f t="shared" si="23"/>
        <v>923287.6799999997</v>
      </c>
      <c r="AB49" s="40">
        <f>Z49/D49</f>
        <v>0.9527971533742331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19560000</v>
      </c>
      <c r="C51" s="39">
        <f t="shared" si="25"/>
        <v>0</v>
      </c>
      <c r="D51" s="39">
        <f>D50+D49</f>
        <v>19560000</v>
      </c>
      <c r="E51" s="39">
        <f t="shared" ref="E51:AA51" si="26">E50+E49</f>
        <v>2644999.9999999995</v>
      </c>
      <c r="F51" s="39">
        <f t="shared" si="26"/>
        <v>10277553.059999997</v>
      </c>
      <c r="G51" s="39">
        <f t="shared" si="26"/>
        <v>3248771.94</v>
      </c>
      <c r="H51" s="39">
        <f t="shared" si="26"/>
        <v>2465387.3199999998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1139641.46</v>
      </c>
      <c r="O51" s="39">
        <f t="shared" si="26"/>
        <v>1337851.7</v>
      </c>
      <c r="P51" s="39">
        <f t="shared" si="26"/>
        <v>167506.84</v>
      </c>
      <c r="Q51" s="39">
        <f t="shared" si="26"/>
        <v>2106496.17</v>
      </c>
      <c r="R51" s="39">
        <f t="shared" si="26"/>
        <v>2113458.7600000002</v>
      </c>
      <c r="S51" s="39">
        <f t="shared" si="26"/>
        <v>6057598.1299999999</v>
      </c>
      <c r="T51" s="39">
        <f t="shared" si="26"/>
        <v>589321.18999999994</v>
      </c>
      <c r="U51" s="39">
        <f t="shared" si="26"/>
        <v>935753.45</v>
      </c>
      <c r="V51" s="39">
        <f t="shared" si="26"/>
        <v>1723697.3</v>
      </c>
      <c r="W51" s="39">
        <f t="shared" si="26"/>
        <v>1242895.06</v>
      </c>
      <c r="X51" s="39">
        <f t="shared" si="26"/>
        <v>1222492.26</v>
      </c>
      <c r="Y51" s="39">
        <f t="shared" si="26"/>
        <v>0</v>
      </c>
      <c r="Z51" s="39">
        <f t="shared" si="26"/>
        <v>18636712.32</v>
      </c>
      <c r="AA51" s="39">
        <f t="shared" si="26"/>
        <v>923287.6799999997</v>
      </c>
      <c r="AB51" s="40">
        <f>Z51/D51</f>
        <v>0.9527971533742331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9321000</v>
      </c>
      <c r="C56" s="31">
        <f>[1]consoCURRENT!F1251</f>
        <v>1.1641532182693481E-10</v>
      </c>
      <c r="D56" s="31">
        <f>[1]consoCURRENT!G1251</f>
        <v>9321000</v>
      </c>
      <c r="E56" s="31">
        <f>[1]consoCURRENT!H1251</f>
        <v>2047713.11</v>
      </c>
      <c r="F56" s="31">
        <f>[1]consoCURRENT!I1251</f>
        <v>3055105.8</v>
      </c>
      <c r="G56" s="31">
        <f>[1]consoCURRENT!J1251</f>
        <v>1896163.2800000003</v>
      </c>
      <c r="H56" s="31">
        <f>[1]consoCURRENT!K1251</f>
        <v>1058347.3599999999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368884.83999999997</v>
      </c>
      <c r="O56" s="31">
        <f>[1]consoCURRENT!R1251</f>
        <v>172884.67</v>
      </c>
      <c r="P56" s="31">
        <f>[1]consoCURRENT!S1251</f>
        <v>1505943.6</v>
      </c>
      <c r="Q56" s="31">
        <f>[1]consoCURRENT!T1251</f>
        <v>357491.82</v>
      </c>
      <c r="R56" s="31">
        <f>[1]consoCURRENT!U1251</f>
        <v>1598159.76</v>
      </c>
      <c r="S56" s="31">
        <f>[1]consoCURRENT!V1251</f>
        <v>1099454.22</v>
      </c>
      <c r="T56" s="31">
        <f>[1]consoCURRENT!W1251</f>
        <v>902556.85000000009</v>
      </c>
      <c r="U56" s="31">
        <f>[1]consoCURRENT!X1251</f>
        <v>548199.38</v>
      </c>
      <c r="V56" s="31">
        <f>[1]consoCURRENT!Y1251</f>
        <v>445407.05</v>
      </c>
      <c r="W56" s="31">
        <f>[1]consoCURRENT!Z1251</f>
        <v>750536.43</v>
      </c>
      <c r="X56" s="31">
        <f>[1]consoCURRENT!AA1251</f>
        <v>307810.92999999993</v>
      </c>
      <c r="Y56" s="31">
        <f>[1]consoCURRENT!AB1251</f>
        <v>0</v>
      </c>
      <c r="Z56" s="31">
        <f t="shared" ref="Z56:Z58" si="27">SUM(M56:Y56)</f>
        <v>8057329.5499999989</v>
      </c>
      <c r="AA56" s="31">
        <f>D56-Z56</f>
        <v>1263670.4500000011</v>
      </c>
      <c r="AB56" s="37">
        <f>Z56/D56</f>
        <v>0.86442758824160482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9321000</v>
      </c>
      <c r="C59" s="39">
        <f t="shared" si="28"/>
        <v>1.1641532182693481E-10</v>
      </c>
      <c r="D59" s="39">
        <f>SUM(D55:D58)</f>
        <v>9321000</v>
      </c>
      <c r="E59" s="39">
        <f t="shared" ref="E59:AA59" si="29">SUM(E55:E58)</f>
        <v>2047713.11</v>
      </c>
      <c r="F59" s="39">
        <f t="shared" si="29"/>
        <v>3055105.8</v>
      </c>
      <c r="G59" s="39">
        <f t="shared" si="29"/>
        <v>1896163.2800000003</v>
      </c>
      <c r="H59" s="39">
        <f t="shared" si="29"/>
        <v>1058347.3599999999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368884.83999999997</v>
      </c>
      <c r="O59" s="39">
        <f t="shared" si="29"/>
        <v>172884.67</v>
      </c>
      <c r="P59" s="39">
        <f t="shared" si="29"/>
        <v>1505943.6</v>
      </c>
      <c r="Q59" s="39">
        <f t="shared" si="29"/>
        <v>357491.82</v>
      </c>
      <c r="R59" s="39">
        <f t="shared" si="29"/>
        <v>1598159.76</v>
      </c>
      <c r="S59" s="39">
        <f t="shared" si="29"/>
        <v>1099454.22</v>
      </c>
      <c r="T59" s="39">
        <f t="shared" si="29"/>
        <v>902556.85000000009</v>
      </c>
      <c r="U59" s="39">
        <f t="shared" si="29"/>
        <v>548199.38</v>
      </c>
      <c r="V59" s="39">
        <f t="shared" si="29"/>
        <v>445407.05</v>
      </c>
      <c r="W59" s="39">
        <f t="shared" si="29"/>
        <v>750536.43</v>
      </c>
      <c r="X59" s="39">
        <f t="shared" si="29"/>
        <v>307810.92999999993</v>
      </c>
      <c r="Y59" s="39">
        <f t="shared" si="29"/>
        <v>0</v>
      </c>
      <c r="Z59" s="39">
        <f t="shared" si="29"/>
        <v>8057329.5499999989</v>
      </c>
      <c r="AA59" s="39">
        <f t="shared" si="29"/>
        <v>1263670.4500000011</v>
      </c>
      <c r="AB59" s="40">
        <f>Z59/D59</f>
        <v>0.86442758824160482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9321000</v>
      </c>
      <c r="C61" s="39">
        <f t="shared" si="31"/>
        <v>1.1641532182693481E-10</v>
      </c>
      <c r="D61" s="39">
        <f>D60+D59</f>
        <v>9321000</v>
      </c>
      <c r="E61" s="39">
        <f t="shared" ref="E61:AA61" si="32">E60+E59</f>
        <v>2047713.11</v>
      </c>
      <c r="F61" s="39">
        <f t="shared" si="32"/>
        <v>3055105.8</v>
      </c>
      <c r="G61" s="39">
        <f t="shared" si="32"/>
        <v>1896163.2800000003</v>
      </c>
      <c r="H61" s="39">
        <f t="shared" si="32"/>
        <v>1058347.3599999999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368884.83999999997</v>
      </c>
      <c r="O61" s="39">
        <f t="shared" si="32"/>
        <v>172884.67</v>
      </c>
      <c r="P61" s="39">
        <f t="shared" si="32"/>
        <v>1505943.6</v>
      </c>
      <c r="Q61" s="39">
        <f t="shared" si="32"/>
        <v>357491.82</v>
      </c>
      <c r="R61" s="39">
        <f t="shared" si="32"/>
        <v>1598159.76</v>
      </c>
      <c r="S61" s="39">
        <f t="shared" si="32"/>
        <v>1099454.22</v>
      </c>
      <c r="T61" s="39">
        <f t="shared" si="32"/>
        <v>902556.85000000009</v>
      </c>
      <c r="U61" s="39">
        <f t="shared" si="32"/>
        <v>548199.38</v>
      </c>
      <c r="V61" s="39">
        <f t="shared" si="32"/>
        <v>445407.05</v>
      </c>
      <c r="W61" s="39">
        <f t="shared" si="32"/>
        <v>750536.43</v>
      </c>
      <c r="X61" s="39">
        <f t="shared" si="32"/>
        <v>307810.92999999993</v>
      </c>
      <c r="Y61" s="39">
        <f t="shared" si="32"/>
        <v>0</v>
      </c>
      <c r="Z61" s="39">
        <f t="shared" si="32"/>
        <v>8057329.5499999989</v>
      </c>
      <c r="AA61" s="39">
        <f t="shared" si="32"/>
        <v>1263670.4500000011</v>
      </c>
      <c r="AB61" s="40">
        <f>Z61/D61</f>
        <v>0.86442758824160482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6474000</v>
      </c>
      <c r="C66" s="48">
        <f>[1]consoCURRENT!F1464</f>
        <v>0</v>
      </c>
      <c r="D66" s="48">
        <f>[1]consoCURRENT!G1464</f>
        <v>6474000</v>
      </c>
      <c r="E66" s="48">
        <f>[1]consoCURRENT!H1464</f>
        <v>1548402.05</v>
      </c>
      <c r="F66" s="48">
        <f>[1]consoCURRENT!I1464</f>
        <v>2317634.6800000002</v>
      </c>
      <c r="G66" s="48">
        <f>[1]consoCURRENT!J1464</f>
        <v>1665665.52</v>
      </c>
      <c r="H66" s="48">
        <f>[1]consoCURRENT!K1464</f>
        <v>299516.75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445549.98999999993</v>
      </c>
      <c r="O66" s="48">
        <f>[1]consoCURRENT!R1464</f>
        <v>751463.02</v>
      </c>
      <c r="P66" s="48">
        <f>[1]consoCURRENT!S1464</f>
        <v>351389.04</v>
      </c>
      <c r="Q66" s="48">
        <f>[1]consoCURRENT!T1464</f>
        <v>1154697.6399999999</v>
      </c>
      <c r="R66" s="48">
        <f>[1]consoCURRENT!U1464</f>
        <v>313299.84999999998</v>
      </c>
      <c r="S66" s="48">
        <f>[1]consoCURRENT!V1464</f>
        <v>849637.19000000006</v>
      </c>
      <c r="T66" s="48">
        <f>[1]consoCURRENT!W1464</f>
        <v>1069336.23</v>
      </c>
      <c r="U66" s="48">
        <f>[1]consoCURRENT!X1464</f>
        <v>176990.91999999998</v>
      </c>
      <c r="V66" s="48">
        <f>[1]consoCURRENT!Y1464</f>
        <v>419338.37</v>
      </c>
      <c r="W66" s="48">
        <f>[1]consoCURRENT!Z1464</f>
        <v>88082.38</v>
      </c>
      <c r="X66" s="48">
        <f>[1]consoCURRENT!AA1464</f>
        <v>211434.37</v>
      </c>
      <c r="Y66" s="48">
        <f>[1]consoCURRENT!AB1464</f>
        <v>0</v>
      </c>
      <c r="Z66" s="48">
        <f t="shared" ref="Z66:Z68" si="33">SUM(M66:Y66)</f>
        <v>5831219</v>
      </c>
      <c r="AA66" s="48">
        <f>D66-Z66</f>
        <v>642781</v>
      </c>
      <c r="AB66" s="49">
        <f>Z66/D66</f>
        <v>0.90071346926166207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1548402.05</v>
      </c>
      <c r="F69" s="39">
        <f t="shared" si="35"/>
        <v>2317634.6800000002</v>
      </c>
      <c r="G69" s="39">
        <f t="shared" si="35"/>
        <v>1665665.52</v>
      </c>
      <c r="H69" s="39">
        <f t="shared" si="35"/>
        <v>299516.75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445549.98999999993</v>
      </c>
      <c r="O69" s="39">
        <f t="shared" si="35"/>
        <v>751463.02</v>
      </c>
      <c r="P69" s="39">
        <f t="shared" si="35"/>
        <v>351389.04</v>
      </c>
      <c r="Q69" s="39">
        <f t="shared" si="35"/>
        <v>1154697.6399999999</v>
      </c>
      <c r="R69" s="39">
        <f t="shared" si="35"/>
        <v>313299.84999999998</v>
      </c>
      <c r="S69" s="39">
        <f t="shared" si="35"/>
        <v>849637.19000000006</v>
      </c>
      <c r="T69" s="39">
        <f t="shared" si="35"/>
        <v>1069336.23</v>
      </c>
      <c r="U69" s="39">
        <f t="shared" si="35"/>
        <v>176990.91999999998</v>
      </c>
      <c r="V69" s="39">
        <f t="shared" si="35"/>
        <v>419338.37</v>
      </c>
      <c r="W69" s="39">
        <f t="shared" si="35"/>
        <v>88082.38</v>
      </c>
      <c r="X69" s="39">
        <f t="shared" si="35"/>
        <v>211434.37</v>
      </c>
      <c r="Y69" s="39">
        <f t="shared" si="35"/>
        <v>0</v>
      </c>
      <c r="Z69" s="39">
        <f t="shared" si="35"/>
        <v>5831219</v>
      </c>
      <c r="AA69" s="39">
        <f t="shared" si="35"/>
        <v>642781</v>
      </c>
      <c r="AB69" s="40">
        <f>Z69/D69</f>
        <v>0.90071346926166207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1548402.05</v>
      </c>
      <c r="F71" s="39">
        <f t="shared" si="38"/>
        <v>2317634.6800000002</v>
      </c>
      <c r="G71" s="39">
        <f t="shared" si="38"/>
        <v>1665665.52</v>
      </c>
      <c r="H71" s="39">
        <f t="shared" si="38"/>
        <v>299516.75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445549.98999999993</v>
      </c>
      <c r="O71" s="39">
        <f t="shared" si="38"/>
        <v>751463.02</v>
      </c>
      <c r="P71" s="39">
        <f t="shared" si="38"/>
        <v>351389.04</v>
      </c>
      <c r="Q71" s="39">
        <f t="shared" si="38"/>
        <v>1154697.6399999999</v>
      </c>
      <c r="R71" s="39">
        <f t="shared" si="38"/>
        <v>313299.84999999998</v>
      </c>
      <c r="S71" s="39">
        <f t="shared" si="38"/>
        <v>849637.19000000006</v>
      </c>
      <c r="T71" s="39">
        <f t="shared" si="38"/>
        <v>1069336.23</v>
      </c>
      <c r="U71" s="39">
        <f t="shared" si="38"/>
        <v>176990.91999999998</v>
      </c>
      <c r="V71" s="39">
        <f t="shared" si="38"/>
        <v>419338.37</v>
      </c>
      <c r="W71" s="39">
        <f t="shared" si="38"/>
        <v>88082.38</v>
      </c>
      <c r="X71" s="39">
        <f t="shared" si="38"/>
        <v>211434.37</v>
      </c>
      <c r="Y71" s="39">
        <f t="shared" si="38"/>
        <v>0</v>
      </c>
      <c r="Z71" s="39">
        <f t="shared" si="38"/>
        <v>5831219</v>
      </c>
      <c r="AA71" s="39">
        <f t="shared" si="38"/>
        <v>642781</v>
      </c>
      <c r="AB71" s="40">
        <f>Z71/D71</f>
        <v>0.90071346926166207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18570000</v>
      </c>
      <c r="C76" s="31">
        <f>[1]consoCURRENT!F1677</f>
        <v>4.6566128730773926E-10</v>
      </c>
      <c r="D76" s="31">
        <f>[1]consoCURRENT!G1677</f>
        <v>18570000</v>
      </c>
      <c r="E76" s="31">
        <f>[1]consoCURRENT!H1677</f>
        <v>6507618.5999999987</v>
      </c>
      <c r="F76" s="31">
        <f>[1]consoCURRENT!I1677</f>
        <v>4657992.9499999993</v>
      </c>
      <c r="G76" s="31">
        <f>[1]consoCURRENT!J1677</f>
        <v>4990970.9799999986</v>
      </c>
      <c r="H76" s="31">
        <f>[1]consoCURRENT!K1677</f>
        <v>721236.33000000007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2144586.3499999996</v>
      </c>
      <c r="O76" s="31">
        <f>[1]consoCURRENT!R1677</f>
        <v>2884863.0100000002</v>
      </c>
      <c r="P76" s="31">
        <f>[1]consoCURRENT!S1677</f>
        <v>1478169.24</v>
      </c>
      <c r="Q76" s="31">
        <f>[1]consoCURRENT!T1677</f>
        <v>1418248.99</v>
      </c>
      <c r="R76" s="31">
        <f>[1]consoCURRENT!U1677</f>
        <v>2141064.6999999997</v>
      </c>
      <c r="S76" s="31">
        <f>[1]consoCURRENT!V1677</f>
        <v>1098679.26</v>
      </c>
      <c r="T76" s="31">
        <f>[1]consoCURRENT!W1677</f>
        <v>527943.42999999993</v>
      </c>
      <c r="U76" s="31">
        <f>[1]consoCURRENT!X1677</f>
        <v>1791471.5499999998</v>
      </c>
      <c r="V76" s="31">
        <f>[1]consoCURRENT!Y1677</f>
        <v>2671556</v>
      </c>
      <c r="W76" s="31">
        <f>[1]consoCURRENT!Z1677</f>
        <v>448008.70999999996</v>
      </c>
      <c r="X76" s="31">
        <f>[1]consoCURRENT!AA1677</f>
        <v>273227.62</v>
      </c>
      <c r="Y76" s="31">
        <f>[1]consoCURRENT!AB1677</f>
        <v>0</v>
      </c>
      <c r="Z76" s="31">
        <f t="shared" ref="Z76:Z78" si="39">SUM(M76:Y76)</f>
        <v>16877818.859999999</v>
      </c>
      <c r="AA76" s="31">
        <f>D76-Z76</f>
        <v>1692181.1400000006</v>
      </c>
      <c r="AB76" s="37">
        <f>Z76/D76</f>
        <v>0.90887554442649432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18570000</v>
      </c>
      <c r="C79" s="39">
        <f t="shared" si="40"/>
        <v>4.6566128730773926E-10</v>
      </c>
      <c r="D79" s="39">
        <f>SUM(D75:D78)</f>
        <v>18570000</v>
      </c>
      <c r="E79" s="39">
        <f t="shared" ref="E79:AA79" si="41">SUM(E75:E78)</f>
        <v>6507618.5999999987</v>
      </c>
      <c r="F79" s="39">
        <f t="shared" si="41"/>
        <v>4657992.9499999993</v>
      </c>
      <c r="G79" s="39">
        <f t="shared" si="41"/>
        <v>4990970.9799999986</v>
      </c>
      <c r="H79" s="39">
        <f t="shared" si="41"/>
        <v>721236.33000000007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2144586.3499999996</v>
      </c>
      <c r="O79" s="39">
        <f t="shared" si="41"/>
        <v>2884863.0100000002</v>
      </c>
      <c r="P79" s="39">
        <f t="shared" si="41"/>
        <v>1478169.24</v>
      </c>
      <c r="Q79" s="39">
        <f t="shared" si="41"/>
        <v>1418248.99</v>
      </c>
      <c r="R79" s="39">
        <f t="shared" si="41"/>
        <v>2141064.6999999997</v>
      </c>
      <c r="S79" s="39">
        <f t="shared" si="41"/>
        <v>1098679.26</v>
      </c>
      <c r="T79" s="39">
        <f t="shared" si="41"/>
        <v>527943.42999999993</v>
      </c>
      <c r="U79" s="39">
        <f t="shared" si="41"/>
        <v>1791471.5499999998</v>
      </c>
      <c r="V79" s="39">
        <f t="shared" si="41"/>
        <v>2671556</v>
      </c>
      <c r="W79" s="39">
        <f t="shared" si="41"/>
        <v>448008.70999999996</v>
      </c>
      <c r="X79" s="39">
        <f t="shared" si="41"/>
        <v>273227.62</v>
      </c>
      <c r="Y79" s="39">
        <f t="shared" si="41"/>
        <v>0</v>
      </c>
      <c r="Z79" s="39">
        <f t="shared" si="41"/>
        <v>16877818.859999999</v>
      </c>
      <c r="AA79" s="39">
        <f t="shared" si="41"/>
        <v>1692181.1400000006</v>
      </c>
      <c r="AB79" s="40">
        <f>Z79/D79</f>
        <v>0.90887554442649432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18570000</v>
      </c>
      <c r="C81" s="39">
        <f t="shared" si="43"/>
        <v>4.6566128730773926E-10</v>
      </c>
      <c r="D81" s="39">
        <f>D80+D79</f>
        <v>18570000</v>
      </c>
      <c r="E81" s="39">
        <f t="shared" ref="E81:AA81" si="44">E80+E79</f>
        <v>6507618.5999999987</v>
      </c>
      <c r="F81" s="39">
        <f t="shared" si="44"/>
        <v>4657992.9499999993</v>
      </c>
      <c r="G81" s="39">
        <f t="shared" si="44"/>
        <v>4990970.9799999986</v>
      </c>
      <c r="H81" s="39">
        <f t="shared" si="44"/>
        <v>721236.33000000007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2144586.3499999996</v>
      </c>
      <c r="O81" s="39">
        <f t="shared" si="44"/>
        <v>2884863.0100000002</v>
      </c>
      <c r="P81" s="39">
        <f t="shared" si="44"/>
        <v>1478169.24</v>
      </c>
      <c r="Q81" s="39">
        <f t="shared" si="44"/>
        <v>1418248.99</v>
      </c>
      <c r="R81" s="39">
        <f t="shared" si="44"/>
        <v>2141064.6999999997</v>
      </c>
      <c r="S81" s="39">
        <f t="shared" si="44"/>
        <v>1098679.26</v>
      </c>
      <c r="T81" s="39">
        <f t="shared" si="44"/>
        <v>527943.42999999993</v>
      </c>
      <c r="U81" s="39">
        <f t="shared" si="44"/>
        <v>1791471.5499999998</v>
      </c>
      <c r="V81" s="39">
        <f t="shared" si="44"/>
        <v>2671556</v>
      </c>
      <c r="W81" s="39">
        <f t="shared" si="44"/>
        <v>448008.70999999996</v>
      </c>
      <c r="X81" s="39">
        <f t="shared" si="44"/>
        <v>273227.62</v>
      </c>
      <c r="Y81" s="39">
        <f t="shared" si="44"/>
        <v>0</v>
      </c>
      <c r="Z81" s="39">
        <f t="shared" si="44"/>
        <v>16877818.859999999</v>
      </c>
      <c r="AA81" s="39">
        <f t="shared" si="44"/>
        <v>1692181.1400000006</v>
      </c>
      <c r="AB81" s="40">
        <f>Z81/D81</f>
        <v>0.90887554442649432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22092000</v>
      </c>
      <c r="C86" s="31">
        <f>[1]consoCURRENT!F1890</f>
        <v>-1.1641532182693481E-9</v>
      </c>
      <c r="D86" s="31">
        <f>[1]consoCURRENT!G1890</f>
        <v>22092000</v>
      </c>
      <c r="E86" s="31">
        <f>[1]consoCURRENT!H1890</f>
        <v>4162043.0900000003</v>
      </c>
      <c r="F86" s="31">
        <f>[1]consoCURRENT!I1890</f>
        <v>3719117.3000000003</v>
      </c>
      <c r="G86" s="31">
        <f>[1]consoCURRENT!J1890</f>
        <v>5328006.34</v>
      </c>
      <c r="H86" s="31">
        <f>[1]consoCURRENT!K1890</f>
        <v>3240451.9099999997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918650.92</v>
      </c>
      <c r="O86" s="31">
        <f>[1]consoCURRENT!R1890</f>
        <v>1388400.8900000001</v>
      </c>
      <c r="P86" s="31">
        <f>[1]consoCURRENT!S1890</f>
        <v>1854991.28</v>
      </c>
      <c r="Q86" s="31">
        <f>[1]consoCURRENT!T1890</f>
        <v>1183627.6200000001</v>
      </c>
      <c r="R86" s="31">
        <f>[1]consoCURRENT!U1890</f>
        <v>1065221.72</v>
      </c>
      <c r="S86" s="31">
        <f>[1]consoCURRENT!V1890</f>
        <v>1470267.9600000002</v>
      </c>
      <c r="T86" s="31">
        <f>[1]consoCURRENT!W1890</f>
        <v>1650798.13</v>
      </c>
      <c r="U86" s="31">
        <f>[1]consoCURRENT!X1890</f>
        <v>1663842.89</v>
      </c>
      <c r="V86" s="31">
        <f>[1]consoCURRENT!Y1890</f>
        <v>2013365.32</v>
      </c>
      <c r="W86" s="31">
        <f>[1]consoCURRENT!Z1890</f>
        <v>1431949.24</v>
      </c>
      <c r="X86" s="31">
        <f>[1]consoCURRENT!AA1890</f>
        <v>1808502.6700000002</v>
      </c>
      <c r="Y86" s="31">
        <f>[1]consoCURRENT!AB1890</f>
        <v>0</v>
      </c>
      <c r="Z86" s="31">
        <f t="shared" ref="Z86:Z88" si="45">SUM(M86:Y86)</f>
        <v>16449618.640000001</v>
      </c>
      <c r="AA86" s="31">
        <f>D86-Z86</f>
        <v>5642381.3599999994</v>
      </c>
      <c r="AB86" s="37">
        <f>Z86/D86</f>
        <v>0.74459617237008879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22092000</v>
      </c>
      <c r="C89" s="39">
        <f t="shared" si="46"/>
        <v>-1.1641532182693481E-9</v>
      </c>
      <c r="D89" s="39">
        <f>SUM(D85:D88)</f>
        <v>22092000</v>
      </c>
      <c r="E89" s="39">
        <f t="shared" ref="E89:AA89" si="47">SUM(E85:E88)</f>
        <v>4162043.0900000003</v>
      </c>
      <c r="F89" s="39">
        <f t="shared" si="47"/>
        <v>3719117.3000000003</v>
      </c>
      <c r="G89" s="39">
        <f t="shared" si="47"/>
        <v>5328006.34</v>
      </c>
      <c r="H89" s="39">
        <f t="shared" si="47"/>
        <v>3240451.9099999997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918650.92</v>
      </c>
      <c r="O89" s="39">
        <f t="shared" si="47"/>
        <v>1388400.8900000001</v>
      </c>
      <c r="P89" s="39">
        <f t="shared" si="47"/>
        <v>1854991.28</v>
      </c>
      <c r="Q89" s="39">
        <f t="shared" si="47"/>
        <v>1183627.6200000001</v>
      </c>
      <c r="R89" s="39">
        <f t="shared" si="47"/>
        <v>1065221.72</v>
      </c>
      <c r="S89" s="39">
        <f t="shared" si="47"/>
        <v>1470267.9600000002</v>
      </c>
      <c r="T89" s="39">
        <f t="shared" si="47"/>
        <v>1650798.13</v>
      </c>
      <c r="U89" s="39">
        <f t="shared" si="47"/>
        <v>1663842.89</v>
      </c>
      <c r="V89" s="39">
        <f t="shared" si="47"/>
        <v>2013365.32</v>
      </c>
      <c r="W89" s="39">
        <f t="shared" si="47"/>
        <v>1431949.24</v>
      </c>
      <c r="X89" s="39">
        <f t="shared" si="47"/>
        <v>1808502.6700000002</v>
      </c>
      <c r="Y89" s="39">
        <f t="shared" si="47"/>
        <v>0</v>
      </c>
      <c r="Z89" s="39">
        <f t="shared" si="47"/>
        <v>16449618.640000001</v>
      </c>
      <c r="AA89" s="39">
        <f t="shared" si="47"/>
        <v>5642381.3599999994</v>
      </c>
      <c r="AB89" s="40">
        <f>Z89/D89</f>
        <v>0.74459617237008879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22092000</v>
      </c>
      <c r="C91" s="39">
        <f t="shared" si="49"/>
        <v>-1.1641532182693481E-9</v>
      </c>
      <c r="D91" s="39">
        <f>D90+D89</f>
        <v>22092000</v>
      </c>
      <c r="E91" s="39">
        <f t="shared" ref="E91:AA91" si="50">E90+E89</f>
        <v>4162043.0900000003</v>
      </c>
      <c r="F91" s="39">
        <f t="shared" si="50"/>
        <v>3719117.3000000003</v>
      </c>
      <c r="G91" s="39">
        <f t="shared" si="50"/>
        <v>5328006.34</v>
      </c>
      <c r="H91" s="39">
        <f t="shared" si="50"/>
        <v>3240451.9099999997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918650.92</v>
      </c>
      <c r="O91" s="39">
        <f t="shared" si="50"/>
        <v>1388400.8900000001</v>
      </c>
      <c r="P91" s="39">
        <f t="shared" si="50"/>
        <v>1854991.28</v>
      </c>
      <c r="Q91" s="39">
        <f t="shared" si="50"/>
        <v>1183627.6200000001</v>
      </c>
      <c r="R91" s="39">
        <f t="shared" si="50"/>
        <v>1065221.72</v>
      </c>
      <c r="S91" s="39">
        <f t="shared" si="50"/>
        <v>1470267.9600000002</v>
      </c>
      <c r="T91" s="39">
        <f t="shared" si="50"/>
        <v>1650798.13</v>
      </c>
      <c r="U91" s="39">
        <f t="shared" si="50"/>
        <v>1663842.89</v>
      </c>
      <c r="V91" s="39">
        <f t="shared" si="50"/>
        <v>2013365.32</v>
      </c>
      <c r="W91" s="39">
        <f t="shared" si="50"/>
        <v>1431949.24</v>
      </c>
      <c r="X91" s="39">
        <f t="shared" si="50"/>
        <v>1808502.6700000002</v>
      </c>
      <c r="Y91" s="39">
        <f t="shared" si="50"/>
        <v>0</v>
      </c>
      <c r="Z91" s="39">
        <f t="shared" si="50"/>
        <v>16449618.640000001</v>
      </c>
      <c r="AA91" s="39">
        <f t="shared" si="50"/>
        <v>5642381.3599999994</v>
      </c>
      <c r="AB91" s="40">
        <f>Z91/D91</f>
        <v>0.74459617237008879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15420000.000000002</v>
      </c>
      <c r="E96" s="31">
        <f>[1]consoCURRENT!H2103</f>
        <v>4699114.03</v>
      </c>
      <c r="F96" s="31">
        <f>[1]consoCURRENT!I2103</f>
        <v>4772599.6500000004</v>
      </c>
      <c r="G96" s="31">
        <f>[1]consoCURRENT!J2103</f>
        <v>3639987.0799999996</v>
      </c>
      <c r="H96" s="31">
        <f>[1]consoCURRENT!K2103</f>
        <v>990792.65999999992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984927.13</v>
      </c>
      <c r="O96" s="31">
        <f>[1]consoCURRENT!R2103</f>
        <v>2469933.8300000005</v>
      </c>
      <c r="P96" s="31">
        <f>[1]consoCURRENT!S2103</f>
        <v>1244253.07</v>
      </c>
      <c r="Q96" s="31">
        <f>[1]consoCURRENT!T2103</f>
        <v>1270054.6500000001</v>
      </c>
      <c r="R96" s="31">
        <f>[1]consoCURRENT!U2103</f>
        <v>2823157.4699999997</v>
      </c>
      <c r="S96" s="31">
        <f>[1]consoCURRENT!V2103</f>
        <v>679387.52999999991</v>
      </c>
      <c r="T96" s="31">
        <f>[1]consoCURRENT!W2103</f>
        <v>2467364.56</v>
      </c>
      <c r="U96" s="31">
        <f>[1]consoCURRENT!X2103</f>
        <v>454100.56999999995</v>
      </c>
      <c r="V96" s="31">
        <f>[1]consoCURRENT!Y2103</f>
        <v>718521.95</v>
      </c>
      <c r="W96" s="31">
        <f>[1]consoCURRENT!Z2103</f>
        <v>791756.82000000007</v>
      </c>
      <c r="X96" s="31">
        <f>[1]consoCURRENT!AA2103</f>
        <v>199035.84</v>
      </c>
      <c r="Y96" s="31">
        <f>[1]consoCURRENT!AB2103</f>
        <v>0</v>
      </c>
      <c r="Z96" s="31">
        <f t="shared" ref="Z96:Z98" si="51">SUM(M96:Y96)</f>
        <v>14102493.42</v>
      </c>
      <c r="AA96" s="31">
        <f>D96-Z96</f>
        <v>1317506.5800000019</v>
      </c>
      <c r="AB96" s="37">
        <f>Z96/D96</f>
        <v>0.91455858754863806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15420000.000000002</v>
      </c>
      <c r="E99" s="39">
        <f t="shared" ref="E99:AA99" si="53">SUM(E95:E98)</f>
        <v>4699114.03</v>
      </c>
      <c r="F99" s="39">
        <f t="shared" si="53"/>
        <v>4772599.6500000004</v>
      </c>
      <c r="G99" s="39">
        <f t="shared" si="53"/>
        <v>3639987.0799999996</v>
      </c>
      <c r="H99" s="39">
        <f t="shared" si="53"/>
        <v>990792.65999999992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984927.13</v>
      </c>
      <c r="O99" s="39">
        <f t="shared" si="53"/>
        <v>2469933.8300000005</v>
      </c>
      <c r="P99" s="39">
        <f t="shared" si="53"/>
        <v>1244253.07</v>
      </c>
      <c r="Q99" s="39">
        <f t="shared" si="53"/>
        <v>1270054.6500000001</v>
      </c>
      <c r="R99" s="39">
        <f t="shared" si="53"/>
        <v>2823157.4699999997</v>
      </c>
      <c r="S99" s="39">
        <f t="shared" si="53"/>
        <v>679387.52999999991</v>
      </c>
      <c r="T99" s="39">
        <f t="shared" si="53"/>
        <v>2467364.56</v>
      </c>
      <c r="U99" s="39">
        <f t="shared" si="53"/>
        <v>454100.56999999995</v>
      </c>
      <c r="V99" s="39">
        <f t="shared" si="53"/>
        <v>718521.95</v>
      </c>
      <c r="W99" s="39">
        <f t="shared" si="53"/>
        <v>791756.82000000007</v>
      </c>
      <c r="X99" s="39">
        <f t="shared" si="53"/>
        <v>199035.84</v>
      </c>
      <c r="Y99" s="39">
        <f t="shared" si="53"/>
        <v>0</v>
      </c>
      <c r="Z99" s="39">
        <f t="shared" si="53"/>
        <v>14102493.42</v>
      </c>
      <c r="AA99" s="39">
        <f t="shared" si="53"/>
        <v>1317506.5800000019</v>
      </c>
      <c r="AB99" s="40">
        <f>Z99/D99</f>
        <v>0.91455858754863806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15420000.000000002</v>
      </c>
      <c r="E101" s="39">
        <f t="shared" ref="E101:AA101" si="56">E100+E99</f>
        <v>4699114.03</v>
      </c>
      <c r="F101" s="39">
        <f t="shared" si="56"/>
        <v>4772599.6500000004</v>
      </c>
      <c r="G101" s="39">
        <f t="shared" si="56"/>
        <v>3639987.0799999996</v>
      </c>
      <c r="H101" s="39">
        <f t="shared" si="56"/>
        <v>990792.65999999992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984927.13</v>
      </c>
      <c r="O101" s="39">
        <f t="shared" si="56"/>
        <v>2469933.8300000005</v>
      </c>
      <c r="P101" s="39">
        <f t="shared" si="56"/>
        <v>1244253.07</v>
      </c>
      <c r="Q101" s="39">
        <f t="shared" si="56"/>
        <v>1270054.6500000001</v>
      </c>
      <c r="R101" s="39">
        <f t="shared" si="56"/>
        <v>2823157.4699999997</v>
      </c>
      <c r="S101" s="39">
        <f t="shared" si="56"/>
        <v>679387.52999999991</v>
      </c>
      <c r="T101" s="39">
        <f t="shared" si="56"/>
        <v>2467364.56</v>
      </c>
      <c r="U101" s="39">
        <f t="shared" si="56"/>
        <v>454100.56999999995</v>
      </c>
      <c r="V101" s="39">
        <f t="shared" si="56"/>
        <v>718521.95</v>
      </c>
      <c r="W101" s="39">
        <f t="shared" si="56"/>
        <v>791756.82000000007</v>
      </c>
      <c r="X101" s="39">
        <f t="shared" si="56"/>
        <v>199035.84</v>
      </c>
      <c r="Y101" s="39">
        <f t="shared" si="56"/>
        <v>0</v>
      </c>
      <c r="Z101" s="39">
        <f t="shared" si="56"/>
        <v>14102493.42</v>
      </c>
      <c r="AA101" s="39">
        <f t="shared" si="56"/>
        <v>1317506.5800000019</v>
      </c>
      <c r="AB101" s="40">
        <f>Z101/D101</f>
        <v>0.91455858754863806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2286715.64</v>
      </c>
      <c r="F106" s="31">
        <f>[1]consoCURRENT!I2316</f>
        <v>3672132.34</v>
      </c>
      <c r="G106" s="31">
        <f>[1]consoCURRENT!J2316</f>
        <v>1975978.08</v>
      </c>
      <c r="H106" s="31">
        <f>[1]consoCURRENT!K2316</f>
        <v>1168002.6799999997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409528.87999999995</v>
      </c>
      <c r="O106" s="31">
        <f>[1]consoCURRENT!R2316</f>
        <v>1099146.1200000001</v>
      </c>
      <c r="P106" s="31">
        <f>[1]consoCURRENT!S2316</f>
        <v>778040.64000000013</v>
      </c>
      <c r="Q106" s="31">
        <f>[1]consoCURRENT!T2316</f>
        <v>1883734.55</v>
      </c>
      <c r="R106" s="31">
        <f>[1]consoCURRENT!U2316</f>
        <v>1022651.99</v>
      </c>
      <c r="S106" s="31">
        <f>[1]consoCURRENT!V2316</f>
        <v>765745.8</v>
      </c>
      <c r="T106" s="31">
        <f>[1]consoCURRENT!W2316</f>
        <v>563710.09</v>
      </c>
      <c r="U106" s="31">
        <f>[1]consoCURRENT!X2316</f>
        <v>523484.73000000021</v>
      </c>
      <c r="V106" s="31">
        <f>[1]consoCURRENT!Y2316</f>
        <v>888783.26</v>
      </c>
      <c r="W106" s="31">
        <f>[1]consoCURRENT!Z2316</f>
        <v>761515.6</v>
      </c>
      <c r="X106" s="31">
        <f>[1]consoCURRENT!AA2316</f>
        <v>406487.0799999999</v>
      </c>
      <c r="Y106" s="31">
        <f>[1]consoCURRENT!AB2316</f>
        <v>0</v>
      </c>
      <c r="Z106" s="31">
        <f t="shared" ref="Z106:Z108" si="57">SUM(M106:Y106)</f>
        <v>9102828.7400000002</v>
      </c>
      <c r="AA106" s="31">
        <f>D106-Z106</f>
        <v>264171.25999999978</v>
      </c>
      <c r="AB106" s="37">
        <f>Z106/D106</f>
        <v>0.97179766627522157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9367000</v>
      </c>
      <c r="C109" s="39">
        <f t="shared" si="58"/>
        <v>0</v>
      </c>
      <c r="D109" s="39">
        <f>SUM(D105:D108)</f>
        <v>9367000</v>
      </c>
      <c r="E109" s="39">
        <f t="shared" ref="E109:AA109" si="59">SUM(E105:E108)</f>
        <v>2286715.64</v>
      </c>
      <c r="F109" s="39">
        <f t="shared" si="59"/>
        <v>3672132.34</v>
      </c>
      <c r="G109" s="39">
        <f t="shared" si="59"/>
        <v>1975978.08</v>
      </c>
      <c r="H109" s="39">
        <f t="shared" si="59"/>
        <v>1168002.6799999997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409528.87999999995</v>
      </c>
      <c r="O109" s="39">
        <f t="shared" si="59"/>
        <v>1099146.1200000001</v>
      </c>
      <c r="P109" s="39">
        <f t="shared" si="59"/>
        <v>778040.64000000013</v>
      </c>
      <c r="Q109" s="39">
        <f t="shared" si="59"/>
        <v>1883734.55</v>
      </c>
      <c r="R109" s="39">
        <f t="shared" si="59"/>
        <v>1022651.99</v>
      </c>
      <c r="S109" s="39">
        <f t="shared" si="59"/>
        <v>765745.8</v>
      </c>
      <c r="T109" s="39">
        <f t="shared" si="59"/>
        <v>563710.09</v>
      </c>
      <c r="U109" s="39">
        <f t="shared" si="59"/>
        <v>523484.73000000021</v>
      </c>
      <c r="V109" s="39">
        <f t="shared" si="59"/>
        <v>888783.26</v>
      </c>
      <c r="W109" s="39">
        <f t="shared" si="59"/>
        <v>761515.6</v>
      </c>
      <c r="X109" s="39">
        <f t="shared" si="59"/>
        <v>406487.0799999999</v>
      </c>
      <c r="Y109" s="39">
        <f t="shared" si="59"/>
        <v>0</v>
      </c>
      <c r="Z109" s="39">
        <f t="shared" si="59"/>
        <v>9102828.7400000002</v>
      </c>
      <c r="AA109" s="39">
        <f t="shared" si="59"/>
        <v>264171.25999999978</v>
      </c>
      <c r="AB109" s="40">
        <f>Z109/D109</f>
        <v>0.97179766627522157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9367000</v>
      </c>
      <c r="C111" s="39">
        <f t="shared" si="61"/>
        <v>0</v>
      </c>
      <c r="D111" s="39">
        <f>D110+D109</f>
        <v>9367000</v>
      </c>
      <c r="E111" s="39">
        <f t="shared" ref="E111:AA111" si="62">E110+E109</f>
        <v>2286715.64</v>
      </c>
      <c r="F111" s="39">
        <f t="shared" si="62"/>
        <v>3672132.34</v>
      </c>
      <c r="G111" s="39">
        <f t="shared" si="62"/>
        <v>1975978.08</v>
      </c>
      <c r="H111" s="39">
        <f t="shared" si="62"/>
        <v>1168002.6799999997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409528.87999999995</v>
      </c>
      <c r="O111" s="39">
        <f t="shared" si="62"/>
        <v>1099146.1200000001</v>
      </c>
      <c r="P111" s="39">
        <f t="shared" si="62"/>
        <v>778040.64000000013</v>
      </c>
      <c r="Q111" s="39">
        <f t="shared" si="62"/>
        <v>1883734.55</v>
      </c>
      <c r="R111" s="39">
        <f t="shared" si="62"/>
        <v>1022651.99</v>
      </c>
      <c r="S111" s="39">
        <f t="shared" si="62"/>
        <v>765745.8</v>
      </c>
      <c r="T111" s="39">
        <f t="shared" si="62"/>
        <v>563710.09</v>
      </c>
      <c r="U111" s="39">
        <f t="shared" si="62"/>
        <v>523484.73000000021</v>
      </c>
      <c r="V111" s="39">
        <f t="shared" si="62"/>
        <v>888783.26</v>
      </c>
      <c r="W111" s="39">
        <f t="shared" si="62"/>
        <v>761515.6</v>
      </c>
      <c r="X111" s="39">
        <f t="shared" si="62"/>
        <v>406487.0799999999</v>
      </c>
      <c r="Y111" s="39">
        <f t="shared" si="62"/>
        <v>0</v>
      </c>
      <c r="Z111" s="39">
        <f t="shared" si="62"/>
        <v>9102828.7400000002</v>
      </c>
      <c r="AA111" s="39">
        <f t="shared" si="62"/>
        <v>264171.25999999978</v>
      </c>
      <c r="AB111" s="40">
        <f>Z111/D111</f>
        <v>0.97179766627522157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1192590.93</v>
      </c>
      <c r="F116" s="31">
        <f>[1]consoCURRENT!I2529</f>
        <v>1243085.43</v>
      </c>
      <c r="G116" s="31">
        <f>[1]consoCURRENT!J2529</f>
        <v>797783.0199999999</v>
      </c>
      <c r="H116" s="31">
        <f>[1]consoCURRENT!K2529</f>
        <v>803738.71000000008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336955.99</v>
      </c>
      <c r="O116" s="31">
        <f>[1]consoCURRENT!R2529</f>
        <v>544047.35</v>
      </c>
      <c r="P116" s="31">
        <f>[1]consoCURRENT!S2529</f>
        <v>311587.58999999997</v>
      </c>
      <c r="Q116" s="31">
        <f>[1]consoCURRENT!T2529</f>
        <v>227500.27</v>
      </c>
      <c r="R116" s="31">
        <f>[1]consoCURRENT!U2529</f>
        <v>414491.17</v>
      </c>
      <c r="S116" s="31">
        <f>[1]consoCURRENT!V2529</f>
        <v>601093.99</v>
      </c>
      <c r="T116" s="31">
        <f>[1]consoCURRENT!W2529</f>
        <v>135994.91999999998</v>
      </c>
      <c r="U116" s="31">
        <f>[1]consoCURRENT!X2529</f>
        <v>446591.84</v>
      </c>
      <c r="V116" s="31">
        <f>[1]consoCURRENT!Y2529</f>
        <v>215196.26</v>
      </c>
      <c r="W116" s="31">
        <f>[1]consoCURRENT!Z2529</f>
        <v>201284.15</v>
      </c>
      <c r="X116" s="31">
        <f>[1]consoCURRENT!AA2529</f>
        <v>602454.56000000017</v>
      </c>
      <c r="Y116" s="31">
        <f>[1]consoCURRENT!AB2529</f>
        <v>0</v>
      </c>
      <c r="Z116" s="31">
        <f t="shared" ref="Z116:Z118" si="63">SUM(M116:Y116)</f>
        <v>4037198.09</v>
      </c>
      <c r="AA116" s="31">
        <f>D116-Z116</f>
        <v>493801.91000000015</v>
      </c>
      <c r="AB116" s="37">
        <f>Z116/D116</f>
        <v>0.89101701390421539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1192590.93</v>
      </c>
      <c r="F119" s="39">
        <f t="shared" si="64"/>
        <v>1243085.43</v>
      </c>
      <c r="G119" s="39">
        <f t="shared" si="64"/>
        <v>797783.0199999999</v>
      </c>
      <c r="H119" s="39">
        <f t="shared" si="64"/>
        <v>803738.71000000008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336955.99</v>
      </c>
      <c r="O119" s="39">
        <f t="shared" si="64"/>
        <v>544047.35</v>
      </c>
      <c r="P119" s="39">
        <f t="shared" si="64"/>
        <v>311587.58999999997</v>
      </c>
      <c r="Q119" s="39">
        <f t="shared" si="64"/>
        <v>227500.27</v>
      </c>
      <c r="R119" s="39">
        <f t="shared" si="64"/>
        <v>414491.17</v>
      </c>
      <c r="S119" s="39">
        <f t="shared" si="64"/>
        <v>601093.99</v>
      </c>
      <c r="T119" s="39">
        <f t="shared" si="64"/>
        <v>135994.91999999998</v>
      </c>
      <c r="U119" s="39">
        <f t="shared" si="64"/>
        <v>446591.84</v>
      </c>
      <c r="V119" s="39">
        <f t="shared" si="64"/>
        <v>215196.26</v>
      </c>
      <c r="W119" s="39">
        <f t="shared" si="64"/>
        <v>201284.15</v>
      </c>
      <c r="X119" s="39">
        <f t="shared" si="64"/>
        <v>602454.56000000017</v>
      </c>
      <c r="Y119" s="39">
        <f t="shared" si="64"/>
        <v>0</v>
      </c>
      <c r="Z119" s="39">
        <f t="shared" si="64"/>
        <v>4037198.09</v>
      </c>
      <c r="AA119" s="39">
        <f t="shared" si="64"/>
        <v>493801.91000000015</v>
      </c>
      <c r="AB119" s="40">
        <f>Z119/D119</f>
        <v>0.89101701390421539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1192590.93</v>
      </c>
      <c r="F121" s="39">
        <f t="shared" si="66"/>
        <v>1243085.43</v>
      </c>
      <c r="G121" s="39">
        <f t="shared" si="66"/>
        <v>797783.0199999999</v>
      </c>
      <c r="H121" s="39">
        <f t="shared" si="66"/>
        <v>803738.71000000008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336955.99</v>
      </c>
      <c r="O121" s="39">
        <f t="shared" si="66"/>
        <v>544047.35</v>
      </c>
      <c r="P121" s="39">
        <f t="shared" si="66"/>
        <v>311587.58999999997</v>
      </c>
      <c r="Q121" s="39">
        <f t="shared" si="66"/>
        <v>227500.27</v>
      </c>
      <c r="R121" s="39">
        <f t="shared" si="66"/>
        <v>414491.17</v>
      </c>
      <c r="S121" s="39">
        <f t="shared" si="66"/>
        <v>601093.99</v>
      </c>
      <c r="T121" s="39">
        <f t="shared" si="66"/>
        <v>135994.91999999998</v>
      </c>
      <c r="U121" s="39">
        <f t="shared" si="66"/>
        <v>446591.84</v>
      </c>
      <c r="V121" s="39">
        <f t="shared" si="66"/>
        <v>215196.26</v>
      </c>
      <c r="W121" s="39">
        <f t="shared" si="66"/>
        <v>201284.15</v>
      </c>
      <c r="X121" s="39">
        <f t="shared" si="66"/>
        <v>602454.56000000017</v>
      </c>
      <c r="Y121" s="39">
        <f t="shared" si="66"/>
        <v>0</v>
      </c>
      <c r="Z121" s="39">
        <f t="shared" si="66"/>
        <v>4037198.09</v>
      </c>
      <c r="AA121" s="39">
        <f t="shared" si="66"/>
        <v>493801.91000000015</v>
      </c>
      <c r="AB121" s="40">
        <f>Z121/D121</f>
        <v>0.89101701390421539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5666000</v>
      </c>
      <c r="C126" s="31">
        <f>[1]consoCURRENT!F2742</f>
        <v>3.637978807091713E-12</v>
      </c>
      <c r="D126" s="31">
        <f>[1]consoCURRENT!G2742</f>
        <v>5666000</v>
      </c>
      <c r="E126" s="31">
        <f>[1]consoCURRENT!H2742</f>
        <v>1077000</v>
      </c>
      <c r="F126" s="31">
        <f>[1]consoCURRENT!I2742</f>
        <v>2119173.2400000002</v>
      </c>
      <c r="G126" s="31">
        <f>[1]consoCURRENT!J2742</f>
        <v>1642482.01</v>
      </c>
      <c r="H126" s="31">
        <f>[1]consoCURRENT!K2742</f>
        <v>558396.56000000006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108933.1</v>
      </c>
      <c r="O126" s="31">
        <f>[1]consoCURRENT!R2742</f>
        <v>921161.85</v>
      </c>
      <c r="P126" s="31">
        <f>[1]consoCURRENT!S2742</f>
        <v>46905.050000000076</v>
      </c>
      <c r="Q126" s="31">
        <f>[1]consoCURRENT!T2742</f>
        <v>404635.13</v>
      </c>
      <c r="R126" s="31">
        <f>[1]consoCURRENT!U2742</f>
        <v>520740.9200000001</v>
      </c>
      <c r="S126" s="31">
        <f>[1]consoCURRENT!V2742</f>
        <v>1193797.19</v>
      </c>
      <c r="T126" s="31">
        <f>[1]consoCURRENT!W2742</f>
        <v>713599.79</v>
      </c>
      <c r="U126" s="31">
        <f>[1]consoCURRENT!X2742</f>
        <v>427115.3800000003</v>
      </c>
      <c r="V126" s="31">
        <f>[1]consoCURRENT!Y2742</f>
        <v>501766.83999999968</v>
      </c>
      <c r="W126" s="31">
        <f>[1]consoCURRENT!Z2742</f>
        <v>426338.13999999996</v>
      </c>
      <c r="X126" s="31">
        <f>[1]consoCURRENT!AA2742</f>
        <v>132058.42000000001</v>
      </c>
      <c r="Y126" s="31">
        <f>[1]consoCURRENT!AB2742</f>
        <v>0</v>
      </c>
      <c r="Z126" s="31">
        <f t="shared" ref="Z126:Z128" si="67">SUM(M126:Y126)</f>
        <v>5397051.8099999996</v>
      </c>
      <c r="AA126" s="31">
        <f>D126-Z126</f>
        <v>268948.19000000041</v>
      </c>
      <c r="AB126" s="37">
        <f>Z126/D126</f>
        <v>0.95253297034945283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5666000</v>
      </c>
      <c r="C129" s="39">
        <f t="shared" si="68"/>
        <v>3.637978807091713E-12</v>
      </c>
      <c r="D129" s="39">
        <f>SUM(D125:D128)</f>
        <v>5666000</v>
      </c>
      <c r="E129" s="39">
        <f t="shared" ref="E129:AA129" si="69">SUM(E125:E128)</f>
        <v>1077000</v>
      </c>
      <c r="F129" s="39">
        <f t="shared" si="69"/>
        <v>2119173.2400000002</v>
      </c>
      <c r="G129" s="39">
        <f t="shared" si="69"/>
        <v>1642482.01</v>
      </c>
      <c r="H129" s="39">
        <f t="shared" si="69"/>
        <v>558396.56000000006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108933.1</v>
      </c>
      <c r="O129" s="39">
        <f t="shared" si="69"/>
        <v>921161.85</v>
      </c>
      <c r="P129" s="39">
        <f t="shared" si="69"/>
        <v>46905.050000000076</v>
      </c>
      <c r="Q129" s="39">
        <f t="shared" si="69"/>
        <v>404635.13</v>
      </c>
      <c r="R129" s="39">
        <f t="shared" si="69"/>
        <v>520740.9200000001</v>
      </c>
      <c r="S129" s="39">
        <f t="shared" si="69"/>
        <v>1193797.19</v>
      </c>
      <c r="T129" s="39">
        <f t="shared" si="69"/>
        <v>713599.79</v>
      </c>
      <c r="U129" s="39">
        <f t="shared" si="69"/>
        <v>427115.3800000003</v>
      </c>
      <c r="V129" s="39">
        <f t="shared" si="69"/>
        <v>501766.83999999968</v>
      </c>
      <c r="W129" s="39">
        <f t="shared" si="69"/>
        <v>426338.13999999996</v>
      </c>
      <c r="X129" s="39">
        <f t="shared" si="69"/>
        <v>132058.42000000001</v>
      </c>
      <c r="Y129" s="39">
        <f t="shared" si="69"/>
        <v>0</v>
      </c>
      <c r="Z129" s="39">
        <f t="shared" si="69"/>
        <v>5397051.8099999996</v>
      </c>
      <c r="AA129" s="39">
        <f t="shared" si="69"/>
        <v>268948.19000000041</v>
      </c>
      <c r="AB129" s="40">
        <f>Z129/D129</f>
        <v>0.95253297034945283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5666000</v>
      </c>
      <c r="C131" s="39">
        <f t="shared" si="71"/>
        <v>3.637978807091713E-12</v>
      </c>
      <c r="D131" s="39">
        <f>D130+D129</f>
        <v>5666000</v>
      </c>
      <c r="E131" s="39">
        <f t="shared" ref="E131:AA131" si="72">E130+E129</f>
        <v>1077000</v>
      </c>
      <c r="F131" s="39">
        <f t="shared" si="72"/>
        <v>2119173.2400000002</v>
      </c>
      <c r="G131" s="39">
        <f t="shared" si="72"/>
        <v>1642482.01</v>
      </c>
      <c r="H131" s="39">
        <f t="shared" si="72"/>
        <v>558396.56000000006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108933.1</v>
      </c>
      <c r="O131" s="39">
        <f t="shared" si="72"/>
        <v>921161.85</v>
      </c>
      <c r="P131" s="39">
        <f t="shared" si="72"/>
        <v>46905.050000000076</v>
      </c>
      <c r="Q131" s="39">
        <f t="shared" si="72"/>
        <v>404635.13</v>
      </c>
      <c r="R131" s="39">
        <f t="shared" si="72"/>
        <v>520740.9200000001</v>
      </c>
      <c r="S131" s="39">
        <f t="shared" si="72"/>
        <v>1193797.19</v>
      </c>
      <c r="T131" s="39">
        <f t="shared" si="72"/>
        <v>713599.79</v>
      </c>
      <c r="U131" s="39">
        <f t="shared" si="72"/>
        <v>427115.3800000003</v>
      </c>
      <c r="V131" s="39">
        <f t="shared" si="72"/>
        <v>501766.83999999968</v>
      </c>
      <c r="W131" s="39">
        <f t="shared" si="72"/>
        <v>426338.13999999996</v>
      </c>
      <c r="X131" s="39">
        <f t="shared" si="72"/>
        <v>132058.42000000001</v>
      </c>
      <c r="Y131" s="39">
        <f t="shared" si="72"/>
        <v>0</v>
      </c>
      <c r="Z131" s="39">
        <f t="shared" si="72"/>
        <v>5397051.8099999996</v>
      </c>
      <c r="AA131" s="39">
        <f t="shared" si="72"/>
        <v>268948.19000000041</v>
      </c>
      <c r="AB131" s="40">
        <f>Z131/D131</f>
        <v>0.95253297034945283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29394000</v>
      </c>
      <c r="C136" s="31">
        <f>[1]consoCURRENT!F2955</f>
        <v>-1.280568540096283E-9</v>
      </c>
      <c r="D136" s="31">
        <f>[1]consoCURRENT!G2955</f>
        <v>29394000</v>
      </c>
      <c r="E136" s="31">
        <f>[1]consoCURRENT!H2955</f>
        <v>6752247.1699999999</v>
      </c>
      <c r="F136" s="31">
        <f>[1]consoCURRENT!I2955</f>
        <v>5017717.13</v>
      </c>
      <c r="G136" s="31">
        <f>[1]consoCURRENT!J2955</f>
        <v>6249448.1699999999</v>
      </c>
      <c r="H136" s="31">
        <f>[1]consoCURRENT!K2955</f>
        <v>4026183.1899999995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658433.40999999992</v>
      </c>
      <c r="O136" s="31">
        <f>[1]consoCURRENT!R2955</f>
        <v>2054125.3699999996</v>
      </c>
      <c r="P136" s="31">
        <f>[1]consoCURRENT!S2955</f>
        <v>4039688.39</v>
      </c>
      <c r="Q136" s="31">
        <f>[1]consoCURRENT!T2955</f>
        <v>841929.84000000008</v>
      </c>
      <c r="R136" s="31">
        <f>[1]consoCURRENT!U2955</f>
        <v>1842965.29</v>
      </c>
      <c r="S136" s="31">
        <f>[1]consoCURRENT!V2955</f>
        <v>2332822</v>
      </c>
      <c r="T136" s="31">
        <f>[1]consoCURRENT!W2955</f>
        <v>1919026.6600000001</v>
      </c>
      <c r="U136" s="31">
        <f>[1]consoCURRENT!X2955</f>
        <v>2358014.94</v>
      </c>
      <c r="V136" s="31">
        <f>[1]consoCURRENT!Y2955</f>
        <v>1972406.5699999998</v>
      </c>
      <c r="W136" s="31">
        <f>[1]consoCURRENT!Z2955</f>
        <v>1770060.93</v>
      </c>
      <c r="X136" s="31">
        <f>[1]consoCURRENT!AA2955</f>
        <v>2256122.2599999998</v>
      </c>
      <c r="Y136" s="31">
        <f>[1]consoCURRENT!AB2955</f>
        <v>0</v>
      </c>
      <c r="Z136" s="31">
        <f t="shared" ref="Z136:Z138" si="73">SUM(M136:Y136)</f>
        <v>22045595.659999996</v>
      </c>
      <c r="AA136" s="31">
        <f>D136-Z136</f>
        <v>7348404.3400000036</v>
      </c>
      <c r="AB136" s="37">
        <f>Z136/D136</f>
        <v>0.75000325440566085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29394000</v>
      </c>
      <c r="C139" s="39">
        <f t="shared" si="74"/>
        <v>-1.280568540096283E-9</v>
      </c>
      <c r="D139" s="39">
        <f>SUM(D135:D138)</f>
        <v>29394000</v>
      </c>
      <c r="E139" s="39">
        <f t="shared" ref="E139:AA139" si="75">SUM(E135:E138)</f>
        <v>6752247.1699999999</v>
      </c>
      <c r="F139" s="39">
        <f t="shared" si="75"/>
        <v>5017717.13</v>
      </c>
      <c r="G139" s="39">
        <f t="shared" si="75"/>
        <v>6249448.1699999999</v>
      </c>
      <c r="H139" s="39">
        <f t="shared" si="75"/>
        <v>4026183.1899999995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658433.40999999992</v>
      </c>
      <c r="O139" s="39">
        <f t="shared" si="75"/>
        <v>2054125.3699999996</v>
      </c>
      <c r="P139" s="39">
        <f t="shared" si="75"/>
        <v>4039688.39</v>
      </c>
      <c r="Q139" s="39">
        <f t="shared" si="75"/>
        <v>841929.84000000008</v>
      </c>
      <c r="R139" s="39">
        <f t="shared" si="75"/>
        <v>1842965.29</v>
      </c>
      <c r="S139" s="39">
        <f t="shared" si="75"/>
        <v>2332822</v>
      </c>
      <c r="T139" s="39">
        <f t="shared" si="75"/>
        <v>1919026.6600000001</v>
      </c>
      <c r="U139" s="39">
        <f t="shared" si="75"/>
        <v>2358014.94</v>
      </c>
      <c r="V139" s="39">
        <f t="shared" si="75"/>
        <v>1972406.5699999998</v>
      </c>
      <c r="W139" s="39">
        <f t="shared" si="75"/>
        <v>1770060.93</v>
      </c>
      <c r="X139" s="39">
        <f t="shared" si="75"/>
        <v>2256122.2599999998</v>
      </c>
      <c r="Y139" s="39">
        <f t="shared" si="75"/>
        <v>0</v>
      </c>
      <c r="Z139" s="39">
        <f t="shared" si="75"/>
        <v>22045595.659999996</v>
      </c>
      <c r="AA139" s="39">
        <f t="shared" si="75"/>
        <v>7348404.3400000036</v>
      </c>
      <c r="AB139" s="40">
        <f>Z139/D139</f>
        <v>0.75000325440566085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29394000</v>
      </c>
      <c r="C141" s="39">
        <f t="shared" si="77"/>
        <v>-1.280568540096283E-9</v>
      </c>
      <c r="D141" s="39">
        <f>D140+D139</f>
        <v>29394000</v>
      </c>
      <c r="E141" s="39">
        <f t="shared" ref="E141:AA141" si="78">E140+E139</f>
        <v>6752247.1699999999</v>
      </c>
      <c r="F141" s="39">
        <f t="shared" si="78"/>
        <v>5017717.13</v>
      </c>
      <c r="G141" s="39">
        <f t="shared" si="78"/>
        <v>6249448.1699999999</v>
      </c>
      <c r="H141" s="39">
        <f t="shared" si="78"/>
        <v>4026183.1899999995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658433.40999999992</v>
      </c>
      <c r="O141" s="39">
        <f t="shared" si="78"/>
        <v>2054125.3699999996</v>
      </c>
      <c r="P141" s="39">
        <f t="shared" si="78"/>
        <v>4039688.39</v>
      </c>
      <c r="Q141" s="39">
        <f t="shared" si="78"/>
        <v>841929.84000000008</v>
      </c>
      <c r="R141" s="39">
        <f t="shared" si="78"/>
        <v>1842965.29</v>
      </c>
      <c r="S141" s="39">
        <f t="shared" si="78"/>
        <v>2332822</v>
      </c>
      <c r="T141" s="39">
        <f t="shared" si="78"/>
        <v>1919026.6600000001</v>
      </c>
      <c r="U141" s="39">
        <f t="shared" si="78"/>
        <v>2358014.94</v>
      </c>
      <c r="V141" s="39">
        <f t="shared" si="78"/>
        <v>1972406.5699999998</v>
      </c>
      <c r="W141" s="39">
        <f t="shared" si="78"/>
        <v>1770060.93</v>
      </c>
      <c r="X141" s="39">
        <f t="shared" si="78"/>
        <v>2256122.2599999998</v>
      </c>
      <c r="Y141" s="39">
        <f t="shared" si="78"/>
        <v>0</v>
      </c>
      <c r="Z141" s="39">
        <f t="shared" si="78"/>
        <v>22045595.659999996</v>
      </c>
      <c r="AA141" s="39">
        <f t="shared" si="78"/>
        <v>7348404.3400000036</v>
      </c>
      <c r="AB141" s="40">
        <f>Z141/D141</f>
        <v>0.75000325440566085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</v>
      </c>
      <c r="E146" s="31">
        <f>[1]consoCURRENT!H3168</f>
        <v>2955281.2</v>
      </c>
      <c r="F146" s="31">
        <f>[1]consoCURRENT!I3168</f>
        <v>4259363.78</v>
      </c>
      <c r="G146" s="31">
        <f>[1]consoCURRENT!J3168</f>
        <v>2467944.8800000004</v>
      </c>
      <c r="H146" s="31">
        <f>[1]consoCURRENT!K3168</f>
        <v>297513.08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927198.48</v>
      </c>
      <c r="O146" s="31">
        <f>[1]consoCURRENT!R3168</f>
        <v>544511.76</v>
      </c>
      <c r="P146" s="31">
        <f>[1]consoCURRENT!S3168</f>
        <v>1483570.9599999997</v>
      </c>
      <c r="Q146" s="31">
        <f>[1]consoCURRENT!T3168</f>
        <v>1207887.54</v>
      </c>
      <c r="R146" s="31">
        <f>[1]consoCURRENT!U3168</f>
        <v>1735449.81</v>
      </c>
      <c r="S146" s="31">
        <f>[1]consoCURRENT!V3168</f>
        <v>1316026.43</v>
      </c>
      <c r="T146" s="31">
        <f>[1]consoCURRENT!W3168</f>
        <v>1460634.78</v>
      </c>
      <c r="U146" s="31">
        <f>[1]consoCURRENT!X3168</f>
        <v>432937.4800000001</v>
      </c>
      <c r="V146" s="31">
        <f>[1]consoCURRENT!Y3168</f>
        <v>574372.62</v>
      </c>
      <c r="W146" s="31">
        <f>[1]consoCURRENT!Z3168</f>
        <v>288514.90000000002</v>
      </c>
      <c r="X146" s="31">
        <f>[1]consoCURRENT!AA3168</f>
        <v>8998.18</v>
      </c>
      <c r="Y146" s="31">
        <f>[1]consoCURRENT!AB3168</f>
        <v>0</v>
      </c>
      <c r="Z146" s="31">
        <f t="shared" ref="Z146:Z148" si="79">SUM(M146:Y146)</f>
        <v>9980102.9399999995</v>
      </c>
      <c r="AA146" s="31">
        <f>D146-Z146</f>
        <v>32897.060000000522</v>
      </c>
      <c r="AB146" s="37">
        <f>Z146/D146</f>
        <v>0.99671456506541489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</v>
      </c>
      <c r="E149" s="39">
        <f t="shared" ref="E149:AA149" si="81">SUM(E145:E148)</f>
        <v>2955281.2</v>
      </c>
      <c r="F149" s="39">
        <f t="shared" si="81"/>
        <v>4259363.78</v>
      </c>
      <c r="G149" s="39">
        <f t="shared" si="81"/>
        <v>2467944.8800000004</v>
      </c>
      <c r="H149" s="39">
        <f t="shared" si="81"/>
        <v>297513.08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927198.48</v>
      </c>
      <c r="O149" s="39">
        <f t="shared" si="81"/>
        <v>544511.76</v>
      </c>
      <c r="P149" s="39">
        <f t="shared" si="81"/>
        <v>1483570.9599999997</v>
      </c>
      <c r="Q149" s="39">
        <f t="shared" si="81"/>
        <v>1207887.54</v>
      </c>
      <c r="R149" s="39">
        <f t="shared" si="81"/>
        <v>1735449.81</v>
      </c>
      <c r="S149" s="39">
        <f t="shared" si="81"/>
        <v>1316026.43</v>
      </c>
      <c r="T149" s="39">
        <f t="shared" si="81"/>
        <v>1460634.78</v>
      </c>
      <c r="U149" s="39">
        <f t="shared" si="81"/>
        <v>432937.4800000001</v>
      </c>
      <c r="V149" s="39">
        <f t="shared" si="81"/>
        <v>574372.62</v>
      </c>
      <c r="W149" s="39">
        <f t="shared" si="81"/>
        <v>288514.90000000002</v>
      </c>
      <c r="X149" s="39">
        <f t="shared" si="81"/>
        <v>8998.18</v>
      </c>
      <c r="Y149" s="39">
        <f t="shared" si="81"/>
        <v>0</v>
      </c>
      <c r="Z149" s="39">
        <f t="shared" si="81"/>
        <v>9980102.9399999995</v>
      </c>
      <c r="AA149" s="39">
        <f t="shared" si="81"/>
        <v>32897.060000000522</v>
      </c>
      <c r="AB149" s="40">
        <f>Z149/D149</f>
        <v>0.99671456506541489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</v>
      </c>
      <c r="E151" s="39">
        <f t="shared" ref="E151:AA151" si="84">E150+E149</f>
        <v>2955281.2</v>
      </c>
      <c r="F151" s="39">
        <f t="shared" si="84"/>
        <v>4259363.78</v>
      </c>
      <c r="G151" s="39">
        <f t="shared" si="84"/>
        <v>2467944.8800000004</v>
      </c>
      <c r="H151" s="39">
        <f t="shared" si="84"/>
        <v>297513.08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927198.48</v>
      </c>
      <c r="O151" s="39">
        <f t="shared" si="84"/>
        <v>544511.76</v>
      </c>
      <c r="P151" s="39">
        <f t="shared" si="84"/>
        <v>1483570.9599999997</v>
      </c>
      <c r="Q151" s="39">
        <f t="shared" si="84"/>
        <v>1207887.54</v>
      </c>
      <c r="R151" s="39">
        <f t="shared" si="84"/>
        <v>1735449.81</v>
      </c>
      <c r="S151" s="39">
        <f t="shared" si="84"/>
        <v>1316026.43</v>
      </c>
      <c r="T151" s="39">
        <f t="shared" si="84"/>
        <v>1460634.78</v>
      </c>
      <c r="U151" s="39">
        <f t="shared" si="84"/>
        <v>432937.4800000001</v>
      </c>
      <c r="V151" s="39">
        <f t="shared" si="84"/>
        <v>574372.62</v>
      </c>
      <c r="W151" s="39">
        <f t="shared" si="84"/>
        <v>288514.90000000002</v>
      </c>
      <c r="X151" s="39">
        <f t="shared" si="84"/>
        <v>8998.18</v>
      </c>
      <c r="Y151" s="39">
        <f t="shared" si="84"/>
        <v>0</v>
      </c>
      <c r="Z151" s="39">
        <f t="shared" si="84"/>
        <v>9980102.9399999995</v>
      </c>
      <c r="AA151" s="39">
        <f t="shared" si="84"/>
        <v>32897.060000000522</v>
      </c>
      <c r="AB151" s="40">
        <f>Z151/D151</f>
        <v>0.99671456506541489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858585.35000000009</v>
      </c>
      <c r="F156" s="31">
        <f>[1]consoCURRENT!I3381</f>
        <v>4710727.57</v>
      </c>
      <c r="G156" s="31">
        <f>[1]consoCURRENT!J3381</f>
        <v>2681396.2600000002</v>
      </c>
      <c r="H156" s="31">
        <f>[1]consoCURRENT!K3381</f>
        <v>1931917.59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119415.94999999998</v>
      </c>
      <c r="O156" s="31">
        <f>[1]consoCURRENT!R3381</f>
        <v>326019.46999999997</v>
      </c>
      <c r="P156" s="31">
        <f>[1]consoCURRENT!S3381</f>
        <v>413149.93</v>
      </c>
      <c r="Q156" s="31">
        <f>[1]consoCURRENT!T3381</f>
        <v>1021496.1699999999</v>
      </c>
      <c r="R156" s="31">
        <f>[1]consoCURRENT!U3381</f>
        <v>2708892.88</v>
      </c>
      <c r="S156" s="31">
        <f>[1]consoCURRENT!V3381</f>
        <v>980338.52</v>
      </c>
      <c r="T156" s="31">
        <f>[1]consoCURRENT!W3381</f>
        <v>776146.55</v>
      </c>
      <c r="U156" s="31">
        <f>[1]consoCURRENT!X3381</f>
        <v>583583.29</v>
      </c>
      <c r="V156" s="31">
        <f>[1]consoCURRENT!Y3381</f>
        <v>1321666.42</v>
      </c>
      <c r="W156" s="31">
        <f>[1]consoCURRENT!Z3381</f>
        <v>859101.95</v>
      </c>
      <c r="X156" s="31">
        <f>[1]consoCURRENT!AA3381</f>
        <v>1072815.6400000001</v>
      </c>
      <c r="Y156" s="31">
        <f>[1]consoCURRENT!AB3381</f>
        <v>0</v>
      </c>
      <c r="Z156" s="31">
        <f t="shared" ref="Z156:Z158" si="85">SUM(M156:Y156)</f>
        <v>10182626.77</v>
      </c>
      <c r="AA156" s="31">
        <f>D156-Z156</f>
        <v>2304373.2300000004</v>
      </c>
      <c r="AB156" s="37">
        <f>Z156/D156</f>
        <v>0.81545821814687269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858585.35000000009</v>
      </c>
      <c r="F159" s="39">
        <f t="shared" si="87"/>
        <v>4710727.57</v>
      </c>
      <c r="G159" s="39">
        <f t="shared" si="87"/>
        <v>2681396.2600000002</v>
      </c>
      <c r="H159" s="39">
        <f t="shared" si="87"/>
        <v>1931917.59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119415.94999999998</v>
      </c>
      <c r="O159" s="39">
        <f t="shared" si="87"/>
        <v>326019.46999999997</v>
      </c>
      <c r="P159" s="39">
        <f t="shared" si="87"/>
        <v>413149.93</v>
      </c>
      <c r="Q159" s="39">
        <f t="shared" si="87"/>
        <v>1021496.1699999999</v>
      </c>
      <c r="R159" s="39">
        <f t="shared" si="87"/>
        <v>2708892.88</v>
      </c>
      <c r="S159" s="39">
        <f t="shared" si="87"/>
        <v>980338.52</v>
      </c>
      <c r="T159" s="39">
        <f t="shared" si="87"/>
        <v>776146.55</v>
      </c>
      <c r="U159" s="39">
        <f t="shared" si="87"/>
        <v>583583.29</v>
      </c>
      <c r="V159" s="39">
        <f t="shared" si="87"/>
        <v>1321666.42</v>
      </c>
      <c r="W159" s="39">
        <f t="shared" si="87"/>
        <v>859101.95</v>
      </c>
      <c r="X159" s="39">
        <f t="shared" si="87"/>
        <v>1072815.6400000001</v>
      </c>
      <c r="Y159" s="39">
        <f t="shared" si="87"/>
        <v>0</v>
      </c>
      <c r="Z159" s="39">
        <f t="shared" si="87"/>
        <v>10182626.77</v>
      </c>
      <c r="AA159" s="39">
        <f t="shared" si="87"/>
        <v>2304373.2300000004</v>
      </c>
      <c r="AB159" s="40">
        <f>Z159/D159</f>
        <v>0.81545821814687269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858585.35000000009</v>
      </c>
      <c r="F161" s="39">
        <f t="shared" si="90"/>
        <v>4710727.57</v>
      </c>
      <c r="G161" s="39">
        <f t="shared" si="90"/>
        <v>2681396.2600000002</v>
      </c>
      <c r="H161" s="39">
        <f t="shared" si="90"/>
        <v>1931917.59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119415.94999999998</v>
      </c>
      <c r="O161" s="39">
        <f t="shared" si="90"/>
        <v>326019.46999999997</v>
      </c>
      <c r="P161" s="39">
        <f t="shared" si="90"/>
        <v>413149.93</v>
      </c>
      <c r="Q161" s="39">
        <f t="shared" si="90"/>
        <v>1021496.1699999999</v>
      </c>
      <c r="R161" s="39">
        <f t="shared" si="90"/>
        <v>2708892.88</v>
      </c>
      <c r="S161" s="39">
        <f t="shared" si="90"/>
        <v>980338.52</v>
      </c>
      <c r="T161" s="39">
        <f t="shared" si="90"/>
        <v>776146.55</v>
      </c>
      <c r="U161" s="39">
        <f t="shared" si="90"/>
        <v>583583.29</v>
      </c>
      <c r="V161" s="39">
        <f t="shared" si="90"/>
        <v>1321666.42</v>
      </c>
      <c r="W161" s="39">
        <f t="shared" si="90"/>
        <v>859101.95</v>
      </c>
      <c r="X161" s="39">
        <f t="shared" si="90"/>
        <v>1072815.6400000001</v>
      </c>
      <c r="Y161" s="39">
        <f t="shared" si="90"/>
        <v>0</v>
      </c>
      <c r="Z161" s="39">
        <f t="shared" si="90"/>
        <v>10182626.77</v>
      </c>
      <c r="AA161" s="39">
        <f t="shared" si="90"/>
        <v>2304373.2300000004</v>
      </c>
      <c r="AB161" s="40">
        <f>Z161/D161</f>
        <v>0.81545821814687269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1010000</v>
      </c>
      <c r="F166" s="31">
        <f>[1]consoCURRENT!I3594</f>
        <v>1327723.3699999999</v>
      </c>
      <c r="G166" s="31">
        <f>[1]consoCURRENT!J3594</f>
        <v>863459.29999999993</v>
      </c>
      <c r="H166" s="31">
        <f>[1]consoCURRENT!K3594</f>
        <v>548519.61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361089.25</v>
      </c>
      <c r="O166" s="31">
        <f>[1]consoCURRENT!R3594</f>
        <v>278090.88</v>
      </c>
      <c r="P166" s="31">
        <f>[1]consoCURRENT!S3594</f>
        <v>370819.87</v>
      </c>
      <c r="Q166" s="31">
        <f>[1]consoCURRENT!T3594</f>
        <v>430824.41</v>
      </c>
      <c r="R166" s="31">
        <f>[1]consoCURRENT!U3594</f>
        <v>605360.13</v>
      </c>
      <c r="S166" s="31">
        <f>[1]consoCURRENT!V3594</f>
        <v>291538.83</v>
      </c>
      <c r="T166" s="31">
        <f>[1]consoCURRENT!W3594</f>
        <v>500269.38</v>
      </c>
      <c r="U166" s="31">
        <f>[1]consoCURRENT!X3594</f>
        <v>116834.3</v>
      </c>
      <c r="V166" s="31">
        <f>[1]consoCURRENT!Y3594</f>
        <v>246355.62</v>
      </c>
      <c r="W166" s="31">
        <f>[1]consoCURRENT!Z3594</f>
        <v>528055.34</v>
      </c>
      <c r="X166" s="31">
        <f>[1]consoCURRENT!AA3594</f>
        <v>20464.269999999997</v>
      </c>
      <c r="Y166" s="31">
        <f>[1]consoCURRENT!AB3594</f>
        <v>0</v>
      </c>
      <c r="Z166" s="31">
        <f t="shared" ref="Z166:Z168" si="91">SUM(M166:Y166)</f>
        <v>3749702.28</v>
      </c>
      <c r="AA166" s="31">
        <f>D166-Z166</f>
        <v>1113297.7200000002</v>
      </c>
      <c r="AB166" s="37">
        <f>Z166/D166</f>
        <v>0.7710677112893275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4863000</v>
      </c>
      <c r="C169" s="39">
        <f t="shared" si="92"/>
        <v>0</v>
      </c>
      <c r="D169" s="39">
        <f>SUM(D165:D168)</f>
        <v>4863000</v>
      </c>
      <c r="E169" s="39">
        <f t="shared" ref="E169:AA169" si="93">SUM(E165:E168)</f>
        <v>1010000</v>
      </c>
      <c r="F169" s="39">
        <f t="shared" si="93"/>
        <v>1327723.3699999999</v>
      </c>
      <c r="G169" s="39">
        <f t="shared" si="93"/>
        <v>863459.29999999993</v>
      </c>
      <c r="H169" s="39">
        <f t="shared" si="93"/>
        <v>548519.61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361089.25</v>
      </c>
      <c r="O169" s="39">
        <f t="shared" si="93"/>
        <v>278090.88</v>
      </c>
      <c r="P169" s="39">
        <f t="shared" si="93"/>
        <v>370819.87</v>
      </c>
      <c r="Q169" s="39">
        <f t="shared" si="93"/>
        <v>430824.41</v>
      </c>
      <c r="R169" s="39">
        <f t="shared" si="93"/>
        <v>605360.13</v>
      </c>
      <c r="S169" s="39">
        <f t="shared" si="93"/>
        <v>291538.83</v>
      </c>
      <c r="T169" s="39">
        <f t="shared" si="93"/>
        <v>500269.38</v>
      </c>
      <c r="U169" s="39">
        <f t="shared" si="93"/>
        <v>116834.3</v>
      </c>
      <c r="V169" s="39">
        <f t="shared" si="93"/>
        <v>246355.62</v>
      </c>
      <c r="W169" s="39">
        <f t="shared" si="93"/>
        <v>528055.34</v>
      </c>
      <c r="X169" s="39">
        <f t="shared" si="93"/>
        <v>20464.269999999997</v>
      </c>
      <c r="Y169" s="39">
        <f t="shared" si="93"/>
        <v>0</v>
      </c>
      <c r="Z169" s="39">
        <f t="shared" si="93"/>
        <v>3749702.28</v>
      </c>
      <c r="AA169" s="39">
        <f t="shared" si="93"/>
        <v>1113297.7200000002</v>
      </c>
      <c r="AB169" s="40">
        <f>Z169/D169</f>
        <v>0.7710677112893275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4863000</v>
      </c>
      <c r="C171" s="39">
        <f t="shared" si="95"/>
        <v>0</v>
      </c>
      <c r="D171" s="39">
        <f>D170+D169</f>
        <v>4863000</v>
      </c>
      <c r="E171" s="39">
        <f t="shared" ref="E171:AA171" si="96">E170+E169</f>
        <v>1010000</v>
      </c>
      <c r="F171" s="39">
        <f t="shared" si="96"/>
        <v>1327723.3699999999</v>
      </c>
      <c r="G171" s="39">
        <f t="shared" si="96"/>
        <v>863459.29999999993</v>
      </c>
      <c r="H171" s="39">
        <f t="shared" si="96"/>
        <v>548519.61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361089.25</v>
      </c>
      <c r="O171" s="39">
        <f t="shared" si="96"/>
        <v>278090.88</v>
      </c>
      <c r="P171" s="39">
        <f t="shared" si="96"/>
        <v>370819.87</v>
      </c>
      <c r="Q171" s="39">
        <f t="shared" si="96"/>
        <v>430824.41</v>
      </c>
      <c r="R171" s="39">
        <f t="shared" si="96"/>
        <v>605360.13</v>
      </c>
      <c r="S171" s="39">
        <f t="shared" si="96"/>
        <v>291538.83</v>
      </c>
      <c r="T171" s="39">
        <f t="shared" si="96"/>
        <v>500269.38</v>
      </c>
      <c r="U171" s="39">
        <f t="shared" si="96"/>
        <v>116834.3</v>
      </c>
      <c r="V171" s="39">
        <f t="shared" si="96"/>
        <v>246355.62</v>
      </c>
      <c r="W171" s="39">
        <f t="shared" si="96"/>
        <v>528055.34</v>
      </c>
      <c r="X171" s="39">
        <f t="shared" si="96"/>
        <v>20464.269999999997</v>
      </c>
      <c r="Y171" s="39">
        <f t="shared" si="96"/>
        <v>0</v>
      </c>
      <c r="Z171" s="39">
        <f t="shared" si="96"/>
        <v>3749702.28</v>
      </c>
      <c r="AA171" s="39">
        <f t="shared" si="96"/>
        <v>1113297.7200000002</v>
      </c>
      <c r="AB171" s="40">
        <f>Z171/D171</f>
        <v>0.7710677112893275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1699743.5</v>
      </c>
      <c r="F176" s="31">
        <f>[1]consoCURRENT!I3807</f>
        <v>1899914.6099999999</v>
      </c>
      <c r="G176" s="31">
        <f>[1]consoCURRENT!J3807</f>
        <v>2196396.3000000003</v>
      </c>
      <c r="H176" s="31">
        <f>[1]consoCURRENT!K3807</f>
        <v>1389185.4199999997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153264.64000000001</v>
      </c>
      <c r="O176" s="31">
        <f>[1]consoCURRENT!R3807</f>
        <v>577761.9800000001</v>
      </c>
      <c r="P176" s="31">
        <f>[1]consoCURRENT!S3807</f>
        <v>968716.87999999989</v>
      </c>
      <c r="Q176" s="31">
        <f>[1]consoCURRENT!T3807</f>
        <v>823070.03</v>
      </c>
      <c r="R176" s="31">
        <f>[1]consoCURRENT!U3807</f>
        <v>436421.75</v>
      </c>
      <c r="S176" s="31">
        <f>[1]consoCURRENT!V3807</f>
        <v>640422.82999999984</v>
      </c>
      <c r="T176" s="31">
        <f>[1]consoCURRENT!W3807</f>
        <v>734951.87</v>
      </c>
      <c r="U176" s="31">
        <f>[1]consoCURRENT!X3807</f>
        <v>325150.91000000015</v>
      </c>
      <c r="V176" s="31">
        <f>[1]consoCURRENT!Y3807</f>
        <v>1136293.52</v>
      </c>
      <c r="W176" s="31">
        <f>[1]consoCURRENT!Z3807</f>
        <v>533537.79</v>
      </c>
      <c r="X176" s="31">
        <f>[1]consoCURRENT!AA3807</f>
        <v>855647.63</v>
      </c>
      <c r="Y176" s="31">
        <f>[1]consoCURRENT!AB3807</f>
        <v>0</v>
      </c>
      <c r="Z176" s="31">
        <f t="shared" ref="Z176:Z178" si="97">SUM(M176:Y176)</f>
        <v>7185239.8300000001</v>
      </c>
      <c r="AA176" s="31">
        <f>D176-Z176</f>
        <v>1692760.17</v>
      </c>
      <c r="AB176" s="37">
        <f>Z176/D176</f>
        <v>0.80933091124127055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</v>
      </c>
      <c r="E179" s="39">
        <f t="shared" ref="E179:AA179" si="99">SUM(E175:E178)</f>
        <v>1699743.5</v>
      </c>
      <c r="F179" s="39">
        <f t="shared" si="99"/>
        <v>1899914.6099999999</v>
      </c>
      <c r="G179" s="39">
        <f t="shared" si="99"/>
        <v>2196396.3000000003</v>
      </c>
      <c r="H179" s="39">
        <f t="shared" si="99"/>
        <v>1389185.4199999997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153264.64000000001</v>
      </c>
      <c r="O179" s="39">
        <f t="shared" si="99"/>
        <v>577761.9800000001</v>
      </c>
      <c r="P179" s="39">
        <f t="shared" si="99"/>
        <v>968716.87999999989</v>
      </c>
      <c r="Q179" s="39">
        <f t="shared" si="99"/>
        <v>823070.03</v>
      </c>
      <c r="R179" s="39">
        <f t="shared" si="99"/>
        <v>436421.75</v>
      </c>
      <c r="S179" s="39">
        <f t="shared" si="99"/>
        <v>640422.82999999984</v>
      </c>
      <c r="T179" s="39">
        <f t="shared" si="99"/>
        <v>734951.87</v>
      </c>
      <c r="U179" s="39">
        <f t="shared" si="99"/>
        <v>325150.91000000015</v>
      </c>
      <c r="V179" s="39">
        <f t="shared" si="99"/>
        <v>1136293.52</v>
      </c>
      <c r="W179" s="39">
        <f t="shared" si="99"/>
        <v>533537.79</v>
      </c>
      <c r="X179" s="39">
        <f t="shared" si="99"/>
        <v>855647.63</v>
      </c>
      <c r="Y179" s="39">
        <f t="shared" si="99"/>
        <v>0</v>
      </c>
      <c r="Z179" s="39">
        <f t="shared" si="99"/>
        <v>7185239.8300000001</v>
      </c>
      <c r="AA179" s="39">
        <f t="shared" si="99"/>
        <v>1692760.17</v>
      </c>
      <c r="AB179" s="40">
        <f>Z179/D179</f>
        <v>0.80933091124127055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</v>
      </c>
      <c r="E181" s="39">
        <f t="shared" ref="E181:AA181" si="102">E180+E179</f>
        <v>1699743.5</v>
      </c>
      <c r="F181" s="39">
        <f t="shared" si="102"/>
        <v>1899914.6099999999</v>
      </c>
      <c r="G181" s="39">
        <f t="shared" si="102"/>
        <v>2196396.3000000003</v>
      </c>
      <c r="H181" s="39">
        <f t="shared" si="102"/>
        <v>1389185.4199999997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153264.64000000001</v>
      </c>
      <c r="O181" s="39">
        <f t="shared" si="102"/>
        <v>577761.9800000001</v>
      </c>
      <c r="P181" s="39">
        <f t="shared" si="102"/>
        <v>968716.87999999989</v>
      </c>
      <c r="Q181" s="39">
        <f t="shared" si="102"/>
        <v>823070.03</v>
      </c>
      <c r="R181" s="39">
        <f t="shared" si="102"/>
        <v>436421.75</v>
      </c>
      <c r="S181" s="39">
        <f t="shared" si="102"/>
        <v>640422.82999999984</v>
      </c>
      <c r="T181" s="39">
        <f t="shared" si="102"/>
        <v>734951.87</v>
      </c>
      <c r="U181" s="39">
        <f t="shared" si="102"/>
        <v>325150.91000000015</v>
      </c>
      <c r="V181" s="39">
        <f t="shared" si="102"/>
        <v>1136293.52</v>
      </c>
      <c r="W181" s="39">
        <f t="shared" si="102"/>
        <v>533537.79</v>
      </c>
      <c r="X181" s="39">
        <f t="shared" si="102"/>
        <v>855647.63</v>
      </c>
      <c r="Y181" s="39">
        <f t="shared" si="102"/>
        <v>0</v>
      </c>
      <c r="Z181" s="39">
        <f t="shared" si="102"/>
        <v>7185239.8300000001</v>
      </c>
      <c r="AA181" s="39">
        <f t="shared" si="102"/>
        <v>1692760.17</v>
      </c>
      <c r="AB181" s="40">
        <f>Z181/D181</f>
        <v>0.80933091124127055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4592000</v>
      </c>
      <c r="C186" s="31">
        <f>[1]consoCURRENT!F4020</f>
        <v>0</v>
      </c>
      <c r="D186" s="31">
        <f>[1]consoCURRENT!G4020</f>
        <v>4592000</v>
      </c>
      <c r="E186" s="31">
        <f>[1]consoCURRENT!H4020</f>
        <v>1787083.9000000001</v>
      </c>
      <c r="F186" s="31">
        <f>[1]consoCURRENT!I4020</f>
        <v>1855324.2899999998</v>
      </c>
      <c r="G186" s="31">
        <f>[1]consoCURRENT!J4020</f>
        <v>306111.64</v>
      </c>
      <c r="H186" s="31">
        <f>[1]consoCURRENT!K4020</f>
        <v>319051.59999999998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369416.99</v>
      </c>
      <c r="O186" s="31">
        <f>[1]consoCURRENT!R4020</f>
        <v>449078.37</v>
      </c>
      <c r="P186" s="31">
        <f>[1]consoCURRENT!S4020</f>
        <v>968588.54</v>
      </c>
      <c r="Q186" s="31">
        <f>[1]consoCURRENT!T4020</f>
        <v>86990.010000000097</v>
      </c>
      <c r="R186" s="31">
        <f>[1]consoCURRENT!U4020</f>
        <v>1888306.77</v>
      </c>
      <c r="S186" s="31">
        <f>[1]consoCURRENT!V4020</f>
        <v>-119972.48999999999</v>
      </c>
      <c r="T186" s="31">
        <f>[1]consoCURRENT!W4020</f>
        <v>88648</v>
      </c>
      <c r="U186" s="31">
        <f>[1]consoCURRENT!X4020</f>
        <v>138052.41999999998</v>
      </c>
      <c r="V186" s="31">
        <f>[1]consoCURRENT!Y4020</f>
        <v>79411.219999999987</v>
      </c>
      <c r="W186" s="31">
        <f>[1]consoCURRENT!Z4020</f>
        <v>161525.85</v>
      </c>
      <c r="X186" s="31">
        <f>[1]consoCURRENT!AA4020</f>
        <v>157525.75</v>
      </c>
      <c r="Y186" s="31">
        <f>[1]consoCURRENT!AB4020</f>
        <v>0</v>
      </c>
      <c r="Z186" s="31">
        <f t="shared" ref="Z186:Z188" si="103">SUM(M186:Y186)</f>
        <v>4267571.43</v>
      </c>
      <c r="AA186" s="31">
        <f>D186-Z186</f>
        <v>324428.5700000003</v>
      </c>
      <c r="AB186" s="37">
        <f>Z186/D186</f>
        <v>0.92934917900696856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4592000</v>
      </c>
      <c r="C189" s="39">
        <f t="shared" si="104"/>
        <v>0</v>
      </c>
      <c r="D189" s="39">
        <f>SUM(D185:D188)</f>
        <v>4592000</v>
      </c>
      <c r="E189" s="39">
        <f t="shared" ref="E189:AA189" si="105">SUM(E185:E188)</f>
        <v>1787083.9000000001</v>
      </c>
      <c r="F189" s="39">
        <f t="shared" si="105"/>
        <v>1855324.2899999998</v>
      </c>
      <c r="G189" s="39">
        <f t="shared" si="105"/>
        <v>306111.64</v>
      </c>
      <c r="H189" s="39">
        <f t="shared" si="105"/>
        <v>319051.59999999998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369416.99</v>
      </c>
      <c r="O189" s="39">
        <f t="shared" si="105"/>
        <v>449078.37</v>
      </c>
      <c r="P189" s="39">
        <f t="shared" si="105"/>
        <v>968588.54</v>
      </c>
      <c r="Q189" s="39">
        <f t="shared" si="105"/>
        <v>86990.010000000097</v>
      </c>
      <c r="R189" s="39">
        <f t="shared" si="105"/>
        <v>1888306.77</v>
      </c>
      <c r="S189" s="39">
        <f t="shared" si="105"/>
        <v>-119972.48999999999</v>
      </c>
      <c r="T189" s="39">
        <f t="shared" si="105"/>
        <v>88648</v>
      </c>
      <c r="U189" s="39">
        <f t="shared" si="105"/>
        <v>138052.41999999998</v>
      </c>
      <c r="V189" s="39">
        <f t="shared" si="105"/>
        <v>79411.219999999987</v>
      </c>
      <c r="W189" s="39">
        <f t="shared" si="105"/>
        <v>161525.85</v>
      </c>
      <c r="X189" s="39">
        <f t="shared" si="105"/>
        <v>157525.75</v>
      </c>
      <c r="Y189" s="39">
        <f t="shared" si="105"/>
        <v>0</v>
      </c>
      <c r="Z189" s="39">
        <f t="shared" si="105"/>
        <v>4267571.43</v>
      </c>
      <c r="AA189" s="39">
        <f t="shared" si="105"/>
        <v>324428.5700000003</v>
      </c>
      <c r="AB189" s="40">
        <f>Z189/D189</f>
        <v>0.92934917900696856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4592000</v>
      </c>
      <c r="C191" s="39">
        <f t="shared" si="107"/>
        <v>0</v>
      </c>
      <c r="D191" s="39">
        <f>D190+D189</f>
        <v>4592000</v>
      </c>
      <c r="E191" s="39">
        <f t="shared" ref="E191:AA191" si="108">E190+E189</f>
        <v>1787083.9000000001</v>
      </c>
      <c r="F191" s="39">
        <f t="shared" si="108"/>
        <v>1855324.2899999998</v>
      </c>
      <c r="G191" s="39">
        <f t="shared" si="108"/>
        <v>306111.64</v>
      </c>
      <c r="H191" s="39">
        <f t="shared" si="108"/>
        <v>319051.59999999998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369416.99</v>
      </c>
      <c r="O191" s="39">
        <f t="shared" si="108"/>
        <v>449078.37</v>
      </c>
      <c r="P191" s="39">
        <f t="shared" si="108"/>
        <v>968588.54</v>
      </c>
      <c r="Q191" s="39">
        <f t="shared" si="108"/>
        <v>86990.010000000097</v>
      </c>
      <c r="R191" s="39">
        <f t="shared" si="108"/>
        <v>1888306.77</v>
      </c>
      <c r="S191" s="39">
        <f t="shared" si="108"/>
        <v>-119972.48999999999</v>
      </c>
      <c r="T191" s="39">
        <f t="shared" si="108"/>
        <v>88648</v>
      </c>
      <c r="U191" s="39">
        <f t="shared" si="108"/>
        <v>138052.41999999998</v>
      </c>
      <c r="V191" s="39">
        <f t="shared" si="108"/>
        <v>79411.219999999987</v>
      </c>
      <c r="W191" s="39">
        <f t="shared" si="108"/>
        <v>161525.85</v>
      </c>
      <c r="X191" s="39">
        <f t="shared" si="108"/>
        <v>157525.75</v>
      </c>
      <c r="Y191" s="39">
        <f t="shared" si="108"/>
        <v>0</v>
      </c>
      <c r="Z191" s="39">
        <f t="shared" si="108"/>
        <v>4267571.43</v>
      </c>
      <c r="AA191" s="39">
        <f t="shared" si="108"/>
        <v>324428.5700000003</v>
      </c>
      <c r="AB191" s="40">
        <f>Z191/D191</f>
        <v>0.92934917900696856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22201211</v>
      </c>
      <c r="C195" s="31">
        <f>[1]consoCURRENT!F4120</f>
        <v>0</v>
      </c>
      <c r="D195" s="31">
        <f>[1]consoCURRENT!G4120</f>
        <v>22201211</v>
      </c>
      <c r="E195" s="31">
        <f>[1]consoCURRENT!H4120</f>
        <v>0</v>
      </c>
      <c r="F195" s="31">
        <f>[1]consoCURRENT!I4120</f>
        <v>836433.22</v>
      </c>
      <c r="G195" s="31">
        <f>[1]consoCURRENT!J4120</f>
        <v>2981200.33</v>
      </c>
      <c r="H195" s="31">
        <f>[1]consoCURRENT!K4120</f>
        <v>17365981.07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397015.49</v>
      </c>
      <c r="S195" s="31">
        <f>[1]consoCURRENT!V4120</f>
        <v>439417.73</v>
      </c>
      <c r="T195" s="31">
        <f>[1]consoCURRENT!W4120</f>
        <v>186489.81</v>
      </c>
      <c r="U195" s="31">
        <f>[1]consoCURRENT!X4120</f>
        <v>1731618.89</v>
      </c>
      <c r="V195" s="31">
        <f>[1]consoCURRENT!Y4120</f>
        <v>1063091.6299999999</v>
      </c>
      <c r="W195" s="31">
        <f>[1]consoCURRENT!Z4120</f>
        <v>14687961.550000001</v>
      </c>
      <c r="X195" s="31">
        <f>[1]consoCURRENT!AA4120</f>
        <v>2678019.52</v>
      </c>
      <c r="Y195" s="31">
        <f>[1]consoCURRENT!AB4120</f>
        <v>0</v>
      </c>
      <c r="Z195" s="31">
        <f>SUM(M195:Y195)</f>
        <v>21183614.620000001</v>
      </c>
      <c r="AA195" s="31">
        <f>D195-Z195</f>
        <v>1017596.379999999</v>
      </c>
      <c r="AB195" s="37">
        <f>Z195/D195</f>
        <v>0.95416482551334703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22201211</v>
      </c>
      <c r="C199" s="39">
        <f t="shared" si="110"/>
        <v>0</v>
      </c>
      <c r="D199" s="39">
        <f t="shared" si="110"/>
        <v>22201211</v>
      </c>
      <c r="E199" s="39">
        <f t="shared" si="110"/>
        <v>0</v>
      </c>
      <c r="F199" s="39">
        <f t="shared" si="110"/>
        <v>836433.22</v>
      </c>
      <c r="G199" s="39">
        <f t="shared" si="110"/>
        <v>2981200.33</v>
      </c>
      <c r="H199" s="39">
        <f t="shared" si="110"/>
        <v>17365981.07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397015.49</v>
      </c>
      <c r="S199" s="39">
        <f t="shared" si="110"/>
        <v>439417.73</v>
      </c>
      <c r="T199" s="39">
        <f t="shared" si="110"/>
        <v>186489.81</v>
      </c>
      <c r="U199" s="39">
        <f t="shared" si="110"/>
        <v>1731618.89</v>
      </c>
      <c r="V199" s="39">
        <f t="shared" si="110"/>
        <v>1063091.6299999999</v>
      </c>
      <c r="W199" s="39">
        <f t="shared" si="110"/>
        <v>14687961.550000001</v>
      </c>
      <c r="X199" s="39">
        <f t="shared" si="110"/>
        <v>2678019.52</v>
      </c>
      <c r="Y199" s="39">
        <f t="shared" si="110"/>
        <v>0</v>
      </c>
      <c r="Z199" s="39">
        <f t="shared" si="110"/>
        <v>21183614.620000001</v>
      </c>
      <c r="AA199" s="39">
        <f t="shared" si="110"/>
        <v>1017596.379999999</v>
      </c>
      <c r="AB199" s="40">
        <f>Z199/D199</f>
        <v>0.95416482551334703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22201211</v>
      </c>
      <c r="C201" s="39">
        <f t="shared" si="112"/>
        <v>0</v>
      </c>
      <c r="D201" s="39">
        <f t="shared" si="112"/>
        <v>22201211</v>
      </c>
      <c r="E201" s="39">
        <f t="shared" si="112"/>
        <v>0</v>
      </c>
      <c r="F201" s="39">
        <f t="shared" si="112"/>
        <v>836433.22</v>
      </c>
      <c r="G201" s="39">
        <f t="shared" si="112"/>
        <v>2981200.33</v>
      </c>
      <c r="H201" s="39">
        <f t="shared" si="112"/>
        <v>17365981.07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397015.49</v>
      </c>
      <c r="S201" s="39">
        <f t="shared" si="112"/>
        <v>439417.73</v>
      </c>
      <c r="T201" s="39">
        <f t="shared" si="112"/>
        <v>186489.81</v>
      </c>
      <c r="U201" s="39">
        <f t="shared" si="112"/>
        <v>1731618.89</v>
      </c>
      <c r="V201" s="39">
        <f t="shared" si="112"/>
        <v>1063091.6299999999</v>
      </c>
      <c r="W201" s="39">
        <f t="shared" si="112"/>
        <v>14687961.550000001</v>
      </c>
      <c r="X201" s="39">
        <f t="shared" si="112"/>
        <v>2678019.52</v>
      </c>
      <c r="Y201" s="39">
        <f t="shared" si="112"/>
        <v>0</v>
      </c>
      <c r="Z201" s="39">
        <f t="shared" si="112"/>
        <v>21183614.620000001</v>
      </c>
      <c r="AA201" s="39">
        <f t="shared" si="112"/>
        <v>1017596.379999999</v>
      </c>
      <c r="AB201" s="40">
        <f>Z201/D201</f>
        <v>0.95416482551334703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203933211</v>
      </c>
      <c r="C205" s="31">
        <f t="shared" si="113"/>
        <v>0</v>
      </c>
      <c r="D205" s="31">
        <f>D195+D15</f>
        <v>203933211</v>
      </c>
      <c r="E205" s="31">
        <f t="shared" ref="E205:Y210" si="114">E195+E15</f>
        <v>48159774.299999997</v>
      </c>
      <c r="F205" s="31">
        <f t="shared" si="114"/>
        <v>51557506.20000001</v>
      </c>
      <c r="G205" s="31">
        <f t="shared" si="114"/>
        <v>49812118.260000005</v>
      </c>
      <c r="H205" s="31">
        <f t="shared" si="114"/>
        <v>49278335.890000001</v>
      </c>
      <c r="I205" s="31">
        <f t="shared" si="114"/>
        <v>758096.69</v>
      </c>
      <c r="J205" s="31">
        <f t="shared" si="114"/>
        <v>944973.76</v>
      </c>
      <c r="K205" s="31">
        <f t="shared" si="114"/>
        <v>995907.38000000012</v>
      </c>
      <c r="L205" s="31">
        <f t="shared" si="114"/>
        <v>820709.76000000013</v>
      </c>
      <c r="M205" s="31">
        <f t="shared" si="114"/>
        <v>3519687.5900000003</v>
      </c>
      <c r="N205" s="31">
        <f t="shared" si="114"/>
        <v>10970842.799999999</v>
      </c>
      <c r="O205" s="31">
        <f t="shared" si="114"/>
        <v>11839268.77</v>
      </c>
      <c r="P205" s="31">
        <f t="shared" si="114"/>
        <v>24591566.039999995</v>
      </c>
      <c r="Q205" s="31">
        <f t="shared" si="114"/>
        <v>20248097.510000002</v>
      </c>
      <c r="R205" s="31">
        <f t="shared" si="114"/>
        <v>12626717.470000001</v>
      </c>
      <c r="S205" s="31">
        <f t="shared" si="114"/>
        <v>17737717.460000001</v>
      </c>
      <c r="T205" s="31">
        <f t="shared" si="114"/>
        <v>14597704.970000001</v>
      </c>
      <c r="U205" s="31">
        <f t="shared" si="114"/>
        <v>31772633.220000003</v>
      </c>
      <c r="V205" s="31">
        <f t="shared" si="114"/>
        <v>2445872.6900000004</v>
      </c>
      <c r="W205" s="31">
        <f t="shared" si="114"/>
        <v>29826758.25</v>
      </c>
      <c r="X205" s="31">
        <f t="shared" si="114"/>
        <v>18630867.879999995</v>
      </c>
      <c r="Y205" s="31">
        <f t="shared" si="114"/>
        <v>0</v>
      </c>
      <c r="Z205" s="31">
        <f>SUM(M205:Y205)</f>
        <v>198807734.64999998</v>
      </c>
      <c r="AA205" s="31">
        <f>D205-Z205</f>
        <v>5125476.3500000238</v>
      </c>
      <c r="AB205" s="37">
        <f>Z205/D205</f>
        <v>0.97486688742423599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511926000</v>
      </c>
      <c r="C206" s="31">
        <f t="shared" si="113"/>
        <v>4.194589564576745E-9</v>
      </c>
      <c r="D206" s="31">
        <f t="shared" si="113"/>
        <v>511926000</v>
      </c>
      <c r="E206" s="31">
        <f t="shared" si="113"/>
        <v>144075049.77999997</v>
      </c>
      <c r="F206" s="31">
        <f t="shared" si="113"/>
        <v>176397883.45000002</v>
      </c>
      <c r="G206" s="31">
        <f t="shared" si="113"/>
        <v>83490442.539999992</v>
      </c>
      <c r="H206" s="31">
        <f t="shared" si="113"/>
        <v>38757303.020000018</v>
      </c>
      <c r="I206" s="31">
        <f t="shared" si="113"/>
        <v>1792289.25</v>
      </c>
      <c r="J206" s="31">
        <f t="shared" si="113"/>
        <v>612083.15</v>
      </c>
      <c r="K206" s="31">
        <f t="shared" si="113"/>
        <v>707501.69</v>
      </c>
      <c r="L206" s="31">
        <f t="shared" si="113"/>
        <v>284883.09999999998</v>
      </c>
      <c r="M206" s="31">
        <f t="shared" si="113"/>
        <v>3396757.19</v>
      </c>
      <c r="N206" s="31">
        <f t="shared" si="113"/>
        <v>43312583.640000015</v>
      </c>
      <c r="O206" s="31">
        <f t="shared" si="113"/>
        <v>52505332.189999998</v>
      </c>
      <c r="P206" s="31">
        <f t="shared" si="113"/>
        <v>46464844.700000003</v>
      </c>
      <c r="Q206" s="31">
        <f t="shared" si="113"/>
        <v>52255281.769999996</v>
      </c>
      <c r="R206" s="31">
        <f t="shared" si="114"/>
        <v>88553876.029999986</v>
      </c>
      <c r="S206" s="31">
        <f t="shared" si="114"/>
        <v>34976642.5</v>
      </c>
      <c r="T206" s="31">
        <f t="shared" si="114"/>
        <v>43337672.610000014</v>
      </c>
      <c r="U206" s="31">
        <f t="shared" si="114"/>
        <v>19505846.600000005</v>
      </c>
      <c r="V206" s="31">
        <f t="shared" si="114"/>
        <v>19939421.640000001</v>
      </c>
      <c r="W206" s="31">
        <f t="shared" si="114"/>
        <v>20026665.360000011</v>
      </c>
      <c r="X206" s="31">
        <f t="shared" si="114"/>
        <v>18445754.559999999</v>
      </c>
      <c r="Y206" s="31">
        <f t="shared" si="114"/>
        <v>0</v>
      </c>
      <c r="Z206" s="31">
        <f t="shared" ref="Z206:Z208" si="115">SUM(M206:Y206)</f>
        <v>442720678.79000002</v>
      </c>
      <c r="AA206" s="31">
        <f>D206-Z206</f>
        <v>69205321.209999979</v>
      </c>
      <c r="AB206" s="37">
        <f>Z206/D206</f>
        <v>0.86481381838390714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715859211</v>
      </c>
      <c r="C209" s="39">
        <f t="shared" si="116"/>
        <v>4.194589564576745E-9</v>
      </c>
      <c r="D209" s="39">
        <f>SUM(D205:D208)</f>
        <v>715859211</v>
      </c>
      <c r="E209" s="39">
        <f t="shared" ref="E209:AA209" si="117">SUM(E205:E208)</f>
        <v>192234824.07999998</v>
      </c>
      <c r="F209" s="39">
        <f t="shared" si="117"/>
        <v>227955389.65000004</v>
      </c>
      <c r="G209" s="39">
        <f t="shared" si="117"/>
        <v>133302560.8</v>
      </c>
      <c r="H209" s="39">
        <f t="shared" si="117"/>
        <v>88035638.910000026</v>
      </c>
      <c r="I209" s="39">
        <f t="shared" si="117"/>
        <v>2550385.94</v>
      </c>
      <c r="J209" s="39">
        <f t="shared" si="117"/>
        <v>1557056.9100000001</v>
      </c>
      <c r="K209" s="39">
        <f t="shared" si="117"/>
        <v>1703409.07</v>
      </c>
      <c r="L209" s="39">
        <f t="shared" si="117"/>
        <v>1105592.8600000001</v>
      </c>
      <c r="M209" s="39">
        <f t="shared" si="117"/>
        <v>6916444.7800000003</v>
      </c>
      <c r="N209" s="39">
        <f t="shared" si="117"/>
        <v>54283426.440000013</v>
      </c>
      <c r="O209" s="39">
        <f t="shared" si="117"/>
        <v>64344600.959999993</v>
      </c>
      <c r="P209" s="39">
        <f t="shared" si="117"/>
        <v>71056410.739999995</v>
      </c>
      <c r="Q209" s="39">
        <f t="shared" si="117"/>
        <v>72503379.280000001</v>
      </c>
      <c r="R209" s="39">
        <f t="shared" si="117"/>
        <v>101180593.49999999</v>
      </c>
      <c r="S209" s="39">
        <f t="shared" si="117"/>
        <v>52714359.960000001</v>
      </c>
      <c r="T209" s="39">
        <f t="shared" si="117"/>
        <v>57935377.580000013</v>
      </c>
      <c r="U209" s="39">
        <f t="shared" si="117"/>
        <v>51278479.820000008</v>
      </c>
      <c r="V209" s="39">
        <f t="shared" si="117"/>
        <v>22385294.330000002</v>
      </c>
      <c r="W209" s="39">
        <f t="shared" si="117"/>
        <v>49853423.610000014</v>
      </c>
      <c r="X209" s="39">
        <f t="shared" si="117"/>
        <v>37076622.439999998</v>
      </c>
      <c r="Y209" s="39">
        <f t="shared" si="117"/>
        <v>0</v>
      </c>
      <c r="Z209" s="39">
        <f t="shared" si="117"/>
        <v>641528413.44000006</v>
      </c>
      <c r="AA209" s="39">
        <f t="shared" si="117"/>
        <v>74330797.560000002</v>
      </c>
      <c r="AB209" s="40">
        <f>Z209/D209</f>
        <v>0.8961656196947364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15309000</v>
      </c>
      <c r="C210" s="31">
        <f t="shared" si="118"/>
        <v>0</v>
      </c>
      <c r="D210" s="31">
        <f t="shared" si="113"/>
        <v>15309000</v>
      </c>
      <c r="E210" s="31">
        <f t="shared" si="114"/>
        <v>3549874.3999999994</v>
      </c>
      <c r="F210" s="31">
        <f t="shared" si="114"/>
        <v>4682783.4800000004</v>
      </c>
      <c r="G210" s="31">
        <f t="shared" si="114"/>
        <v>3214767.41</v>
      </c>
      <c r="H210" s="31">
        <f t="shared" si="114"/>
        <v>3014951.77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1084075.8400000001</v>
      </c>
      <c r="O210" s="31">
        <f t="shared" si="114"/>
        <v>1260562.1299999999</v>
      </c>
      <c r="P210" s="31">
        <f t="shared" si="114"/>
        <v>1205236.43</v>
      </c>
      <c r="Q210" s="31">
        <f t="shared" si="114"/>
        <v>1209205.73</v>
      </c>
      <c r="R210" s="31">
        <f t="shared" si="114"/>
        <v>2052149.9</v>
      </c>
      <c r="S210" s="31">
        <f t="shared" si="114"/>
        <v>1421427.85</v>
      </c>
      <c r="T210" s="31">
        <f t="shared" si="114"/>
        <v>0</v>
      </c>
      <c r="U210" s="31">
        <f t="shared" si="114"/>
        <v>1569639.99</v>
      </c>
      <c r="V210" s="31">
        <f t="shared" si="114"/>
        <v>1645127.42</v>
      </c>
      <c r="W210" s="31">
        <f t="shared" si="114"/>
        <v>3014951.77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14462377.059999999</v>
      </c>
      <c r="AA210" s="31">
        <f>D210-Z210</f>
        <v>846622.94000000134</v>
      </c>
      <c r="AB210" s="37">
        <f>Z210/D210</f>
        <v>0.94469769808609305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731168211</v>
      </c>
      <c r="C211" s="39">
        <f t="shared" si="120"/>
        <v>4.194589564576745E-9</v>
      </c>
      <c r="D211" s="39">
        <f>D210+D209</f>
        <v>731168211</v>
      </c>
      <c r="E211" s="39">
        <f t="shared" ref="E211:AA211" si="121">E210+E209</f>
        <v>195784698.47999999</v>
      </c>
      <c r="F211" s="39">
        <f t="shared" si="121"/>
        <v>232638173.13000003</v>
      </c>
      <c r="G211" s="39">
        <f t="shared" si="121"/>
        <v>136517328.21000001</v>
      </c>
      <c r="H211" s="39">
        <f t="shared" si="121"/>
        <v>91050590.680000022</v>
      </c>
      <c r="I211" s="39">
        <f t="shared" si="121"/>
        <v>2550385.94</v>
      </c>
      <c r="J211" s="39">
        <f t="shared" si="121"/>
        <v>1557056.9100000001</v>
      </c>
      <c r="K211" s="39">
        <f t="shared" si="121"/>
        <v>1703409.07</v>
      </c>
      <c r="L211" s="39">
        <f t="shared" si="121"/>
        <v>1105592.8600000001</v>
      </c>
      <c r="M211" s="39">
        <f t="shared" si="121"/>
        <v>6916444.7800000003</v>
      </c>
      <c r="N211" s="39">
        <f t="shared" si="121"/>
        <v>55367502.280000016</v>
      </c>
      <c r="O211" s="39">
        <f t="shared" si="121"/>
        <v>65605163.089999996</v>
      </c>
      <c r="P211" s="39">
        <f t="shared" si="121"/>
        <v>72261647.170000002</v>
      </c>
      <c r="Q211" s="39">
        <f t="shared" si="121"/>
        <v>73712585.010000005</v>
      </c>
      <c r="R211" s="39">
        <f t="shared" si="121"/>
        <v>103232743.39999999</v>
      </c>
      <c r="S211" s="39">
        <f t="shared" si="121"/>
        <v>54135787.810000002</v>
      </c>
      <c r="T211" s="39">
        <f t="shared" si="121"/>
        <v>57935377.580000013</v>
      </c>
      <c r="U211" s="39">
        <f t="shared" si="121"/>
        <v>52848119.81000001</v>
      </c>
      <c r="V211" s="39">
        <f t="shared" si="121"/>
        <v>24030421.75</v>
      </c>
      <c r="W211" s="39">
        <f t="shared" si="121"/>
        <v>52868375.380000018</v>
      </c>
      <c r="X211" s="39">
        <f t="shared" si="121"/>
        <v>37076622.439999998</v>
      </c>
      <c r="Y211" s="39">
        <f t="shared" si="121"/>
        <v>0</v>
      </c>
      <c r="Z211" s="39">
        <f t="shared" si="121"/>
        <v>655990790.5</v>
      </c>
      <c r="AA211" s="39">
        <f t="shared" si="121"/>
        <v>75177420.5</v>
      </c>
      <c r="AB211" s="40">
        <f>Z211/D211</f>
        <v>0.89718177107675157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9011000</v>
      </c>
      <c r="C216" s="31">
        <f>[1]consoCURRENT!F4548</f>
        <v>0</v>
      </c>
      <c r="D216" s="31">
        <f>[1]consoCURRENT!G4548</f>
        <v>9011000</v>
      </c>
      <c r="E216" s="31">
        <f>[1]consoCURRENT!H4548</f>
        <v>2291830.0300000003</v>
      </c>
      <c r="F216" s="31">
        <f>[1]consoCURRENT!I4548</f>
        <v>2305625.3099999996</v>
      </c>
      <c r="G216" s="31">
        <f>[1]consoCURRENT!J4548</f>
        <v>2197713.39</v>
      </c>
      <c r="H216" s="31">
        <f>[1]consoCURRENT!K4548</f>
        <v>2067135.74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73015.790000000008</v>
      </c>
      <c r="O216" s="31">
        <f>[1]consoCURRENT!R4548</f>
        <v>997825.78999999992</v>
      </c>
      <c r="P216" s="31">
        <f>[1]consoCURRENT!S4548</f>
        <v>1220988.45</v>
      </c>
      <c r="Q216" s="31">
        <f>[1]consoCURRENT!T4548</f>
        <v>944099.79</v>
      </c>
      <c r="R216" s="31">
        <f>[1]consoCURRENT!U4548</f>
        <v>510831.52</v>
      </c>
      <c r="S216" s="31">
        <f>[1]consoCURRENT!V4548</f>
        <v>850694</v>
      </c>
      <c r="T216" s="31">
        <f>[1]consoCURRENT!W4548</f>
        <v>676857.56</v>
      </c>
      <c r="U216" s="31">
        <f>[1]consoCURRENT!X4548</f>
        <v>1410884.52</v>
      </c>
      <c r="V216" s="31">
        <f>[1]consoCURRENT!Y4548</f>
        <v>109971.31</v>
      </c>
      <c r="W216" s="31">
        <f>[1]consoCURRENT!Z4548</f>
        <v>619158</v>
      </c>
      <c r="X216" s="31">
        <f>[1]consoCURRENT!AA4548</f>
        <v>1447977.74</v>
      </c>
      <c r="Y216" s="31">
        <f>[1]consoCURRENT!AB4548</f>
        <v>0</v>
      </c>
      <c r="Z216" s="31">
        <f>SUM(M216:Y216)</f>
        <v>8862304.4699999988</v>
      </c>
      <c r="AA216" s="31">
        <f>D216-Z216</f>
        <v>148695.53000000119</v>
      </c>
      <c r="AB216" s="37">
        <f>Z216/D216</f>
        <v>0.98349844301409373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741818000</v>
      </c>
      <c r="C217" s="31">
        <f>[1]consoCURRENT!F4661</f>
        <v>0</v>
      </c>
      <c r="D217" s="31">
        <f>[1]consoCURRENT!G4661</f>
        <v>741818000.00000012</v>
      </c>
      <c r="E217" s="31">
        <f>[1]consoCURRENT!H4661</f>
        <v>11836513.519999998</v>
      </c>
      <c r="F217" s="31">
        <f>[1]consoCURRENT!I4661</f>
        <v>71362664.359999999</v>
      </c>
      <c r="G217" s="31">
        <f>[1]consoCURRENT!J4661</f>
        <v>83534223.039999992</v>
      </c>
      <c r="H217" s="31">
        <f>[1]consoCURRENT!K4661</f>
        <v>29038535.559999999</v>
      </c>
      <c r="I217" s="31">
        <f>[1]consoCURRENT!L4661</f>
        <v>3840416.1399999997</v>
      </c>
      <c r="J217" s="31">
        <f>[1]consoCURRENT!M4661</f>
        <v>4682435.0200000005</v>
      </c>
      <c r="K217" s="31">
        <f>[1]consoCURRENT!N4661</f>
        <v>14836385.34</v>
      </c>
      <c r="L217" s="31">
        <f>[1]consoCURRENT!O4661</f>
        <v>21737627.850000001</v>
      </c>
      <c r="M217" s="31">
        <f>[1]consoCURRENT!P4661</f>
        <v>45096864.350000001</v>
      </c>
      <c r="N217" s="31">
        <f>[1]consoCURRENT!Q4661</f>
        <v>1060353.2400000002</v>
      </c>
      <c r="O217" s="31">
        <f>[1]consoCURRENT!R4661</f>
        <v>5385412.8200000003</v>
      </c>
      <c r="P217" s="31">
        <f>[1]consoCURRENT!S4661</f>
        <v>1550331.3199999998</v>
      </c>
      <c r="Q217" s="31">
        <f>[1]consoCURRENT!T4661</f>
        <v>27559601.039999999</v>
      </c>
      <c r="R217" s="31">
        <f>[1]consoCURRENT!U4661</f>
        <v>51669496.000000007</v>
      </c>
      <c r="S217" s="31">
        <f>[1]consoCURRENT!V4661</f>
        <v>-12548867.699999999</v>
      </c>
      <c r="T217" s="31">
        <f>[1]consoCURRENT!W4661</f>
        <v>52924810.470000006</v>
      </c>
      <c r="U217" s="31">
        <f>[1]consoCURRENT!X4661</f>
        <v>824432.51</v>
      </c>
      <c r="V217" s="31">
        <f>[1]consoCURRENT!Y4661</f>
        <v>14948594.719999999</v>
      </c>
      <c r="W217" s="31">
        <f>[1]consoCURRENT!Z4661</f>
        <v>5703738.3799999999</v>
      </c>
      <c r="X217" s="31">
        <f>[1]consoCURRENT!AA4661</f>
        <v>1597169.3299999998</v>
      </c>
      <c r="Y217" s="31">
        <f>[1]consoCURRENT!AB4661</f>
        <v>0</v>
      </c>
      <c r="Z217" s="31">
        <f t="shared" ref="Z217:Z219" si="122">SUM(M217:Y217)</f>
        <v>195771936.48000002</v>
      </c>
      <c r="AA217" s="31">
        <f>D217-Z217</f>
        <v>546046063.5200001</v>
      </c>
      <c r="AB217" s="37">
        <f>Z217/D217</f>
        <v>0.26390831238929224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0</v>
      </c>
      <c r="D219" s="31">
        <f>[1]consoCURRENT!G4696</f>
        <v>0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0</v>
      </c>
      <c r="AA219" s="31">
        <f>D219-Z219</f>
        <v>0</v>
      </c>
      <c r="AB219" s="37" t="e">
        <f>Z219/D219</f>
        <v>#DIV/0!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750829000</v>
      </c>
      <c r="C220" s="39">
        <f t="shared" si="123"/>
        <v>0</v>
      </c>
      <c r="D220" s="39">
        <f>SUM(D216:D219)</f>
        <v>750829000.00000012</v>
      </c>
      <c r="E220" s="39">
        <f t="shared" ref="E220:AA220" si="124">SUM(E216:E219)</f>
        <v>14128343.549999997</v>
      </c>
      <c r="F220" s="39">
        <f t="shared" si="124"/>
        <v>73668289.670000002</v>
      </c>
      <c r="G220" s="39">
        <f t="shared" si="124"/>
        <v>85731936.429999992</v>
      </c>
      <c r="H220" s="39">
        <f t="shared" si="124"/>
        <v>31105671.299999997</v>
      </c>
      <c r="I220" s="39">
        <f t="shared" si="124"/>
        <v>3840416.1399999997</v>
      </c>
      <c r="J220" s="39">
        <f t="shared" si="124"/>
        <v>4682435.0200000005</v>
      </c>
      <c r="K220" s="39">
        <f t="shared" si="124"/>
        <v>14836385.34</v>
      </c>
      <c r="L220" s="39">
        <f t="shared" si="124"/>
        <v>21737627.850000001</v>
      </c>
      <c r="M220" s="39">
        <f t="shared" si="124"/>
        <v>45096864.350000001</v>
      </c>
      <c r="N220" s="39">
        <f t="shared" si="124"/>
        <v>1133369.0300000003</v>
      </c>
      <c r="O220" s="39">
        <f t="shared" si="124"/>
        <v>6383238.6100000003</v>
      </c>
      <c r="P220" s="39">
        <f t="shared" si="124"/>
        <v>2771319.7699999996</v>
      </c>
      <c r="Q220" s="39">
        <f t="shared" si="124"/>
        <v>28503700.829999998</v>
      </c>
      <c r="R220" s="39">
        <f t="shared" si="124"/>
        <v>52180327.520000011</v>
      </c>
      <c r="S220" s="39">
        <f t="shared" si="124"/>
        <v>-11698173.699999999</v>
      </c>
      <c r="T220" s="39">
        <f t="shared" si="124"/>
        <v>53601668.030000009</v>
      </c>
      <c r="U220" s="39">
        <f t="shared" si="124"/>
        <v>2235317.0300000003</v>
      </c>
      <c r="V220" s="39">
        <f t="shared" si="124"/>
        <v>15058566.029999999</v>
      </c>
      <c r="W220" s="39">
        <f t="shared" si="124"/>
        <v>6322896.3799999999</v>
      </c>
      <c r="X220" s="39">
        <f t="shared" si="124"/>
        <v>3045147.07</v>
      </c>
      <c r="Y220" s="39">
        <f t="shared" si="124"/>
        <v>0</v>
      </c>
      <c r="Z220" s="39">
        <f t="shared" si="124"/>
        <v>204634240.95000002</v>
      </c>
      <c r="AA220" s="39">
        <f t="shared" si="124"/>
        <v>546194759.05000007</v>
      </c>
      <c r="AB220" s="40">
        <f>Z220/D220</f>
        <v>0.2725444021874488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739000</v>
      </c>
      <c r="C221" s="31">
        <f>[1]consoCURRENT!F4700</f>
        <v>0</v>
      </c>
      <c r="D221" s="31">
        <f>[1]consoCURRENT!G4700</f>
        <v>739000</v>
      </c>
      <c r="E221" s="31">
        <f>[1]consoCURRENT!H4700</f>
        <v>160710.84</v>
      </c>
      <c r="F221" s="31">
        <f>[1]consoCURRENT!I4700</f>
        <v>179152.71</v>
      </c>
      <c r="G221" s="31">
        <f>[1]consoCURRENT!J4700</f>
        <v>0</v>
      </c>
      <c r="H221" s="31">
        <f>[1]consoCURRENT!K4700</f>
        <v>371494.80000000005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54485.52</v>
      </c>
      <c r="O221" s="31">
        <f>[1]consoCURRENT!R4700</f>
        <v>53570.28</v>
      </c>
      <c r="P221" s="31">
        <f>[1]consoCURRENT!S4700</f>
        <v>52655.040000000001</v>
      </c>
      <c r="Q221" s="31">
        <f>[1]consoCURRENT!T4700</f>
        <v>52655.040000000001</v>
      </c>
      <c r="R221" s="31">
        <f>[1]consoCURRENT!U4700</f>
        <v>126497.67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222896.88</v>
      </c>
      <c r="X221" s="31">
        <f>[1]consoCURRENT!AA4700</f>
        <v>148597.92000000001</v>
      </c>
      <c r="Y221" s="31">
        <f>[1]consoCURRENT!AB4700</f>
        <v>0</v>
      </c>
      <c r="Z221" s="31">
        <f t="shared" ref="Z221" si="125">SUM(M221:Y221)</f>
        <v>711358.35</v>
      </c>
      <c r="AA221" s="31">
        <f>D221-Z221</f>
        <v>27641.650000000023</v>
      </c>
      <c r="AB221" s="37">
        <f>Z221/D221</f>
        <v>0.9625958728010825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751568000</v>
      </c>
      <c r="C222" s="39">
        <f t="shared" si="126"/>
        <v>0</v>
      </c>
      <c r="D222" s="39">
        <f>D221+D220</f>
        <v>751568000.00000012</v>
      </c>
      <c r="E222" s="39">
        <f t="shared" ref="E222:AA222" si="127">E221+E220</f>
        <v>14289054.389999997</v>
      </c>
      <c r="F222" s="39">
        <f t="shared" si="127"/>
        <v>73847442.379999995</v>
      </c>
      <c r="G222" s="39">
        <f t="shared" si="127"/>
        <v>85731936.429999992</v>
      </c>
      <c r="H222" s="39">
        <f t="shared" si="127"/>
        <v>31477166.099999998</v>
      </c>
      <c r="I222" s="39">
        <f t="shared" si="127"/>
        <v>3840416.1399999997</v>
      </c>
      <c r="J222" s="39">
        <f t="shared" si="127"/>
        <v>4682435.0200000005</v>
      </c>
      <c r="K222" s="39">
        <f t="shared" si="127"/>
        <v>14836385.34</v>
      </c>
      <c r="L222" s="39">
        <f t="shared" si="127"/>
        <v>21737627.850000001</v>
      </c>
      <c r="M222" s="39">
        <f t="shared" si="127"/>
        <v>45096864.350000001</v>
      </c>
      <c r="N222" s="39">
        <f t="shared" si="127"/>
        <v>1187854.5500000003</v>
      </c>
      <c r="O222" s="39">
        <f t="shared" si="127"/>
        <v>6436808.8900000006</v>
      </c>
      <c r="P222" s="39">
        <f t="shared" si="127"/>
        <v>2823974.8099999996</v>
      </c>
      <c r="Q222" s="39">
        <f t="shared" si="127"/>
        <v>28556355.869999997</v>
      </c>
      <c r="R222" s="39">
        <f t="shared" si="127"/>
        <v>52306825.190000013</v>
      </c>
      <c r="S222" s="39">
        <f t="shared" si="127"/>
        <v>-11698173.699999999</v>
      </c>
      <c r="T222" s="39">
        <f t="shared" si="127"/>
        <v>53601668.030000009</v>
      </c>
      <c r="U222" s="39">
        <f t="shared" si="127"/>
        <v>2235317.0300000003</v>
      </c>
      <c r="V222" s="39">
        <f t="shared" si="127"/>
        <v>15058566.029999999</v>
      </c>
      <c r="W222" s="39">
        <f t="shared" si="127"/>
        <v>6545793.2599999998</v>
      </c>
      <c r="X222" s="39">
        <f t="shared" si="127"/>
        <v>3193744.9899999998</v>
      </c>
      <c r="Y222" s="39">
        <f t="shared" si="127"/>
        <v>0</v>
      </c>
      <c r="Z222" s="39">
        <f t="shared" si="127"/>
        <v>205345599.30000001</v>
      </c>
      <c r="AA222" s="39">
        <f t="shared" si="127"/>
        <v>546222400.70000005</v>
      </c>
      <c r="AB222" s="40">
        <f>Z222/D222</f>
        <v>0.27322291436037721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11696000</v>
      </c>
      <c r="C226" s="31">
        <f>[1]consoCURRENT!F4761</f>
        <v>0</v>
      </c>
      <c r="D226" s="31">
        <f>[1]consoCURRENT!G4761</f>
        <v>11696000</v>
      </c>
      <c r="E226" s="31">
        <f>[1]consoCURRENT!H4761</f>
        <v>2926680.37</v>
      </c>
      <c r="F226" s="31">
        <f>[1]consoCURRENT!I4761</f>
        <v>2659499.89</v>
      </c>
      <c r="G226" s="31">
        <f>[1]consoCURRENT!J4761</f>
        <v>2538512.1</v>
      </c>
      <c r="H226" s="31">
        <f>[1]consoCURRENT!K4761</f>
        <v>1774214.02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739873.79</v>
      </c>
      <c r="O226" s="31">
        <f>[1]consoCURRENT!R4761</f>
        <v>732973.79</v>
      </c>
      <c r="P226" s="31">
        <f>[1]consoCURRENT!S4761</f>
        <v>1453832.79</v>
      </c>
      <c r="Q226" s="31">
        <f>[1]consoCURRENT!T4761</f>
        <v>1109632.5900000001</v>
      </c>
      <c r="R226" s="31">
        <f>[1]consoCURRENT!U4761</f>
        <v>601741</v>
      </c>
      <c r="S226" s="31">
        <f>[1]consoCURRENT!V4761</f>
        <v>948126.3</v>
      </c>
      <c r="T226" s="31">
        <f>[1]consoCURRENT!W4761</f>
        <v>812970.7</v>
      </c>
      <c r="U226" s="31">
        <f>[1]consoCURRENT!X4761</f>
        <v>1685921.7</v>
      </c>
      <c r="V226" s="31">
        <f>[1]consoCURRENT!Y4761</f>
        <v>39619.699999999997</v>
      </c>
      <c r="W226" s="31">
        <f>[1]consoCURRENT!Z4761</f>
        <v>74669.7</v>
      </c>
      <c r="X226" s="31">
        <f>[1]consoCURRENT!AA4761</f>
        <v>1699544.3199999998</v>
      </c>
      <c r="Y226" s="31">
        <f>[1]consoCURRENT!AB4761</f>
        <v>0</v>
      </c>
      <c r="Z226" s="31">
        <f>SUM(M226:Y226)</f>
        <v>9898906.3800000008</v>
      </c>
      <c r="AA226" s="31">
        <f>D226-Z226</f>
        <v>1797093.6199999992</v>
      </c>
      <c r="AB226" s="37">
        <f>Z226/D226</f>
        <v>0.84634972469220249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6796000</v>
      </c>
      <c r="C227" s="31">
        <f>[1]consoCURRENT!F4874</f>
        <v>0</v>
      </c>
      <c r="D227" s="31">
        <f>[1]consoCURRENT!G4874</f>
        <v>6796000</v>
      </c>
      <c r="E227" s="31">
        <f>[1]consoCURRENT!H4874</f>
        <v>1030934.19</v>
      </c>
      <c r="F227" s="31">
        <f>[1]consoCURRENT!I4874</f>
        <v>3112303.6599999997</v>
      </c>
      <c r="G227" s="31">
        <f>[1]consoCURRENT!J4874</f>
        <v>478870.15</v>
      </c>
      <c r="H227" s="31">
        <f>[1]consoCURRENT!K4874</f>
        <v>189680.26000000004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295136.68</v>
      </c>
      <c r="O227" s="31">
        <f>[1]consoCURRENT!R4874</f>
        <v>271682.94</v>
      </c>
      <c r="P227" s="31">
        <f>[1]consoCURRENT!S4874</f>
        <v>464114.57</v>
      </c>
      <c r="Q227" s="31">
        <f>[1]consoCURRENT!T4874</f>
        <v>1062536.17</v>
      </c>
      <c r="R227" s="31">
        <f>[1]consoCURRENT!U4874</f>
        <v>1968029.94</v>
      </c>
      <c r="S227" s="31">
        <f>[1]consoCURRENT!V4874</f>
        <v>81737.55</v>
      </c>
      <c r="T227" s="31">
        <f>[1]consoCURRENT!W4874</f>
        <v>236468.37</v>
      </c>
      <c r="U227" s="31">
        <f>[1]consoCURRENT!X4874</f>
        <v>205294.80000000002</v>
      </c>
      <c r="V227" s="31">
        <f>[1]consoCURRENT!Y4874</f>
        <v>37106.980000000003</v>
      </c>
      <c r="W227" s="31">
        <f>[1]consoCURRENT!Z4874</f>
        <v>8943.15</v>
      </c>
      <c r="X227" s="31">
        <f>[1]consoCURRENT!AA4874</f>
        <v>180737.11000000002</v>
      </c>
      <c r="Y227" s="31">
        <f>[1]consoCURRENT!AB4874</f>
        <v>0</v>
      </c>
      <c r="Z227" s="31">
        <f t="shared" ref="Z227:Z229" si="128">SUM(M227:Y227)</f>
        <v>4811788.2600000007</v>
      </c>
      <c r="AA227" s="31">
        <f>D227-Z227</f>
        <v>1984211.7399999993</v>
      </c>
      <c r="AB227" s="37">
        <f>Z227/D227</f>
        <v>0.70803241024131858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18492000</v>
      </c>
      <c r="C230" s="39">
        <f t="shared" si="129"/>
        <v>0</v>
      </c>
      <c r="D230" s="39">
        <f>SUM(D226:D229)</f>
        <v>18492000</v>
      </c>
      <c r="E230" s="39">
        <f t="shared" ref="E230:AA230" si="130">SUM(E226:E229)</f>
        <v>3957614.56</v>
      </c>
      <c r="F230" s="39">
        <f t="shared" si="130"/>
        <v>5771803.5499999998</v>
      </c>
      <c r="G230" s="39">
        <f t="shared" si="130"/>
        <v>3017382.25</v>
      </c>
      <c r="H230" s="39">
        <f t="shared" si="130"/>
        <v>1963894.28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1035010.47</v>
      </c>
      <c r="O230" s="39">
        <f t="shared" si="130"/>
        <v>1004656.73</v>
      </c>
      <c r="P230" s="39">
        <f t="shared" si="130"/>
        <v>1917947.36</v>
      </c>
      <c r="Q230" s="39">
        <f t="shared" si="130"/>
        <v>2172168.7599999998</v>
      </c>
      <c r="R230" s="39">
        <f t="shared" si="130"/>
        <v>2569770.94</v>
      </c>
      <c r="S230" s="39">
        <f t="shared" si="130"/>
        <v>1029863.8500000001</v>
      </c>
      <c r="T230" s="39">
        <f t="shared" si="130"/>
        <v>1049439.0699999998</v>
      </c>
      <c r="U230" s="39">
        <f t="shared" si="130"/>
        <v>1891216.5</v>
      </c>
      <c r="V230" s="39">
        <f t="shared" si="130"/>
        <v>76726.679999999993</v>
      </c>
      <c r="W230" s="39">
        <f t="shared" si="130"/>
        <v>83612.849999999991</v>
      </c>
      <c r="X230" s="39">
        <f t="shared" si="130"/>
        <v>1880281.43</v>
      </c>
      <c r="Y230" s="39">
        <f t="shared" si="130"/>
        <v>0</v>
      </c>
      <c r="Z230" s="39">
        <f t="shared" si="130"/>
        <v>14710694.640000001</v>
      </c>
      <c r="AA230" s="39">
        <f t="shared" si="130"/>
        <v>3781305.3599999985</v>
      </c>
      <c r="AB230" s="40">
        <f>Z230/D230</f>
        <v>0.79551669046073981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1062000</v>
      </c>
      <c r="C231" s="31">
        <f>[1]consoCURRENT!F4913</f>
        <v>0</v>
      </c>
      <c r="D231" s="31">
        <f>[1]consoCURRENT!G4913</f>
        <v>1062000</v>
      </c>
      <c r="E231" s="31">
        <f>[1]consoCURRENT!H4913</f>
        <v>234489.24</v>
      </c>
      <c r="F231" s="31">
        <f>[1]consoCURRENT!I4913</f>
        <v>288162.36</v>
      </c>
      <c r="G231" s="31">
        <f>[1]consoCURRENT!J4913</f>
        <v>89034.12</v>
      </c>
      <c r="H231" s="31">
        <f>[1]consoCURRENT!K4913</f>
        <v>359317.26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156326.16</v>
      </c>
      <c r="P231" s="31">
        <f>[1]consoCURRENT!S4913</f>
        <v>78163.08</v>
      </c>
      <c r="Q231" s="31">
        <f>[1]consoCURRENT!T4913</f>
        <v>78163.08</v>
      </c>
      <c r="R231" s="31">
        <f>[1]consoCURRENT!U4913</f>
        <v>122853.72</v>
      </c>
      <c r="S231" s="31">
        <f>[1]consoCURRENT!V4913</f>
        <v>87145.56</v>
      </c>
      <c r="T231" s="31">
        <f>[1]consoCURRENT!W4913</f>
        <v>0</v>
      </c>
      <c r="U231" s="31">
        <f>[1]consoCURRENT!X4913</f>
        <v>0</v>
      </c>
      <c r="V231" s="31">
        <f>[1]consoCURRENT!Y4913</f>
        <v>89034.12</v>
      </c>
      <c r="W231" s="31">
        <f>[1]consoCURRENT!Z4913</f>
        <v>178068.24</v>
      </c>
      <c r="X231" s="31">
        <f>[1]consoCURRENT!AA4913</f>
        <v>181249.02</v>
      </c>
      <c r="Y231" s="31">
        <f>[1]consoCURRENT!AB4913</f>
        <v>0</v>
      </c>
      <c r="Z231" s="31">
        <f t="shared" ref="Z231" si="131">SUM(M231:Y231)</f>
        <v>971002.98</v>
      </c>
      <c r="AA231" s="31">
        <f>D231-Z231</f>
        <v>90997.020000000019</v>
      </c>
      <c r="AB231" s="37">
        <f>Z231/D231</f>
        <v>0.91431542372881358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19554000</v>
      </c>
      <c r="C232" s="39">
        <f t="shared" si="132"/>
        <v>0</v>
      </c>
      <c r="D232" s="39">
        <f>D231+D230</f>
        <v>19554000</v>
      </c>
      <c r="E232" s="39">
        <f t="shared" ref="E232:AA232" si="133">E231+E230</f>
        <v>4192103.8</v>
      </c>
      <c r="F232" s="39">
        <f t="shared" si="133"/>
        <v>6059965.9100000001</v>
      </c>
      <c r="G232" s="39">
        <f t="shared" si="133"/>
        <v>3106416.37</v>
      </c>
      <c r="H232" s="39">
        <f t="shared" si="133"/>
        <v>2323211.54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1035010.47</v>
      </c>
      <c r="O232" s="39">
        <f t="shared" si="133"/>
        <v>1160982.8899999999</v>
      </c>
      <c r="P232" s="39">
        <f t="shared" si="133"/>
        <v>1996110.4400000002</v>
      </c>
      <c r="Q232" s="39">
        <f t="shared" si="133"/>
        <v>2250331.84</v>
      </c>
      <c r="R232" s="39">
        <f t="shared" si="133"/>
        <v>2692624.66</v>
      </c>
      <c r="S232" s="39">
        <f t="shared" si="133"/>
        <v>1117009.4100000001</v>
      </c>
      <c r="T232" s="39">
        <f t="shared" si="133"/>
        <v>1049439.0699999998</v>
      </c>
      <c r="U232" s="39">
        <f t="shared" si="133"/>
        <v>1891216.5</v>
      </c>
      <c r="V232" s="39">
        <f t="shared" si="133"/>
        <v>165760.79999999999</v>
      </c>
      <c r="W232" s="39">
        <f t="shared" si="133"/>
        <v>261681.08999999997</v>
      </c>
      <c r="X232" s="39">
        <f t="shared" si="133"/>
        <v>2061530.45</v>
      </c>
      <c r="Y232" s="39">
        <f t="shared" si="133"/>
        <v>0</v>
      </c>
      <c r="Z232" s="39">
        <f t="shared" si="133"/>
        <v>15681697.620000001</v>
      </c>
      <c r="AA232" s="39">
        <f t="shared" si="133"/>
        <v>3872302.3799999985</v>
      </c>
      <c r="AB232" s="40">
        <f>Z232/D232</f>
        <v>0.80196878490334467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26117000</v>
      </c>
      <c r="C236" s="31">
        <f>[1]consoCURRENT!F4974</f>
        <v>0</v>
      </c>
      <c r="D236" s="31">
        <f>[1]consoCURRENT!G4974</f>
        <v>26117000</v>
      </c>
      <c r="E236" s="31">
        <f>[1]consoCURRENT!H4974</f>
        <v>6322438.4300000006</v>
      </c>
      <c r="F236" s="31">
        <f>[1]consoCURRENT!I4974</f>
        <v>5875192.1699999999</v>
      </c>
      <c r="G236" s="31">
        <f>[1]consoCURRENT!J4974</f>
        <v>5265451.7399999993</v>
      </c>
      <c r="H236" s="31">
        <f>[1]consoCURRENT!K4974</f>
        <v>5244039.4899999984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1602202.55</v>
      </c>
      <c r="O236" s="31">
        <f>[1]consoCURRENT!R4974</f>
        <v>1557251.57</v>
      </c>
      <c r="P236" s="31">
        <f>[1]consoCURRENT!S4974</f>
        <v>3162984.31</v>
      </c>
      <c r="Q236" s="31">
        <f>[1]consoCURRENT!T4974</f>
        <v>2494837.54</v>
      </c>
      <c r="R236" s="31">
        <f>[1]consoCURRENT!U4974</f>
        <v>1483448.27</v>
      </c>
      <c r="S236" s="31">
        <f>[1]consoCURRENT!V4974</f>
        <v>1896906.36</v>
      </c>
      <c r="T236" s="31">
        <f>[1]consoCURRENT!W4974</f>
        <v>1626310.56</v>
      </c>
      <c r="U236" s="31">
        <f>[1]consoCURRENT!X4974</f>
        <v>3496155.6299999994</v>
      </c>
      <c r="V236" s="31">
        <f>[1]consoCURRENT!Y4974</f>
        <v>142985.54999999999</v>
      </c>
      <c r="W236" s="31">
        <f>[1]consoCURRENT!Z4974</f>
        <v>3193603.8199999984</v>
      </c>
      <c r="X236" s="31">
        <f>[1]consoCURRENT!AA4974</f>
        <v>2050435.67</v>
      </c>
      <c r="Y236" s="31">
        <f>[1]consoCURRENT!AB4974</f>
        <v>0</v>
      </c>
      <c r="Z236" s="31">
        <f>SUM(M236:Y236)</f>
        <v>22707121.829999998</v>
      </c>
      <c r="AA236" s="31">
        <f>D236-Z236</f>
        <v>3409878.1700000018</v>
      </c>
      <c r="AB236" s="37">
        <f t="shared" ref="AB236" si="134">Z236/D236</f>
        <v>0.86943836696404631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42368000</v>
      </c>
      <c r="C237" s="31">
        <f>[1]consoCURRENT!F5087</f>
        <v>-1.3969838619232178E-9</v>
      </c>
      <c r="D237" s="31">
        <f>[1]consoCURRENT!G5087</f>
        <v>42368000</v>
      </c>
      <c r="E237" s="31">
        <f>[1]consoCURRENT!H5087</f>
        <v>4468926.6099999994</v>
      </c>
      <c r="F237" s="31">
        <f>[1]consoCURRENT!I5087</f>
        <v>5628323.9199999999</v>
      </c>
      <c r="G237" s="31">
        <f>[1]consoCURRENT!J5087</f>
        <v>8398391.1099999994</v>
      </c>
      <c r="H237" s="31">
        <f>[1]consoCURRENT!K5087</f>
        <v>8810413.8599999994</v>
      </c>
      <c r="I237" s="31">
        <f>[1]consoCURRENT!L5087</f>
        <v>1827265.1</v>
      </c>
      <c r="J237" s="31">
        <f>[1]consoCURRENT!M5087</f>
        <v>1523612.19</v>
      </c>
      <c r="K237" s="31">
        <f>[1]consoCURRENT!N5087</f>
        <v>5990662.9100000001</v>
      </c>
      <c r="L237" s="31">
        <f>[1]consoCURRENT!O5087</f>
        <v>6903292.2000000002</v>
      </c>
      <c r="M237" s="31">
        <f>[1]consoCURRENT!P5087</f>
        <v>16244832.4</v>
      </c>
      <c r="N237" s="31">
        <f>[1]consoCURRENT!Q5087</f>
        <v>615846.65</v>
      </c>
      <c r="O237" s="31">
        <f>[1]consoCURRENT!R5087</f>
        <v>1183392.23</v>
      </c>
      <c r="P237" s="31">
        <f>[1]consoCURRENT!S5087</f>
        <v>842422.63000000012</v>
      </c>
      <c r="Q237" s="31">
        <f>[1]consoCURRENT!T5087</f>
        <v>719151.54</v>
      </c>
      <c r="R237" s="31">
        <f>[1]consoCURRENT!U5087</f>
        <v>1957798.38</v>
      </c>
      <c r="S237" s="31">
        <f>[1]consoCURRENT!V5087</f>
        <v>1427761.8099999998</v>
      </c>
      <c r="T237" s="31">
        <f>[1]consoCURRENT!W5087</f>
        <v>1564738.0300000003</v>
      </c>
      <c r="U237" s="31">
        <f>[1]consoCURRENT!X5087</f>
        <v>419478.94999999995</v>
      </c>
      <c r="V237" s="31">
        <f>[1]consoCURRENT!Y5087</f>
        <v>423511.22000000009</v>
      </c>
      <c r="W237" s="31">
        <f>[1]consoCURRENT!Z5087</f>
        <v>1106859.68</v>
      </c>
      <c r="X237" s="31">
        <f>[1]consoCURRENT!AA5087</f>
        <v>800261.98</v>
      </c>
      <c r="Y237" s="31">
        <f>[1]consoCURRENT!AB5087</f>
        <v>0</v>
      </c>
      <c r="Z237" s="31">
        <f t="shared" ref="Z237:Z239" si="135">SUM(M237:Y237)</f>
        <v>27306055.499999996</v>
      </c>
      <c r="AA237" s="31">
        <f>D237-Z237</f>
        <v>15061944.500000004</v>
      </c>
      <c r="AB237" s="37">
        <f>Z237/D237</f>
        <v>0.64449715587235645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68485000</v>
      </c>
      <c r="C240" s="39">
        <f t="shared" si="136"/>
        <v>-1.3969838619232178E-9</v>
      </c>
      <c r="D240" s="39">
        <f>SUM(D236:D239)</f>
        <v>68485000</v>
      </c>
      <c r="E240" s="39">
        <f t="shared" ref="E240:AA240" si="137">SUM(E236:E239)</f>
        <v>10791365.039999999</v>
      </c>
      <c r="F240" s="39">
        <f t="shared" si="137"/>
        <v>11503516.09</v>
      </c>
      <c r="G240" s="39">
        <f t="shared" si="137"/>
        <v>13663842.849999998</v>
      </c>
      <c r="H240" s="39">
        <f t="shared" si="137"/>
        <v>14054453.349999998</v>
      </c>
      <c r="I240" s="39">
        <f t="shared" si="137"/>
        <v>1827265.1</v>
      </c>
      <c r="J240" s="39">
        <f t="shared" si="137"/>
        <v>1523612.19</v>
      </c>
      <c r="K240" s="39">
        <f t="shared" si="137"/>
        <v>5990662.9100000001</v>
      </c>
      <c r="L240" s="39">
        <f t="shared" si="137"/>
        <v>6903292.2000000002</v>
      </c>
      <c r="M240" s="39">
        <f t="shared" si="137"/>
        <v>16244832.4</v>
      </c>
      <c r="N240" s="39">
        <f t="shared" si="137"/>
        <v>2218049.2000000002</v>
      </c>
      <c r="O240" s="39">
        <f t="shared" si="137"/>
        <v>2740643.8</v>
      </c>
      <c r="P240" s="39">
        <f t="shared" si="137"/>
        <v>4005406.9400000004</v>
      </c>
      <c r="Q240" s="39">
        <f t="shared" si="137"/>
        <v>3213989.08</v>
      </c>
      <c r="R240" s="39">
        <f t="shared" si="137"/>
        <v>3441246.65</v>
      </c>
      <c r="S240" s="39">
        <f t="shared" si="137"/>
        <v>3324668.17</v>
      </c>
      <c r="T240" s="39">
        <f t="shared" si="137"/>
        <v>3191048.5900000003</v>
      </c>
      <c r="U240" s="39">
        <f t="shared" si="137"/>
        <v>3915634.5799999991</v>
      </c>
      <c r="V240" s="39">
        <f t="shared" si="137"/>
        <v>566496.77</v>
      </c>
      <c r="W240" s="39">
        <f t="shared" si="137"/>
        <v>4300463.4999999981</v>
      </c>
      <c r="X240" s="39">
        <f t="shared" si="137"/>
        <v>2850697.65</v>
      </c>
      <c r="Y240" s="39">
        <f t="shared" si="137"/>
        <v>0</v>
      </c>
      <c r="Z240" s="39">
        <f t="shared" si="137"/>
        <v>50013177.329999998</v>
      </c>
      <c r="AA240" s="39">
        <f t="shared" si="137"/>
        <v>18471822.670000006</v>
      </c>
      <c r="AB240" s="40">
        <f>Z240/D240</f>
        <v>0.73027929225377819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2144000</v>
      </c>
      <c r="C241" s="31">
        <f>[1]consoCURRENT!F5126</f>
        <v>0</v>
      </c>
      <c r="D241" s="31">
        <f>[1]consoCURRENT!G5126</f>
        <v>2144000</v>
      </c>
      <c r="E241" s="31">
        <f>[1]consoCURRENT!H5126</f>
        <v>510253.09</v>
      </c>
      <c r="F241" s="31">
        <f>[1]consoCURRENT!I5126</f>
        <v>630317.04</v>
      </c>
      <c r="G241" s="31">
        <f>[1]consoCURRENT!J5126</f>
        <v>553691.28</v>
      </c>
      <c r="H241" s="31">
        <f>[1]consoCURRENT!K5126</f>
        <v>363582.99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341947.45</v>
      </c>
      <c r="P241" s="31">
        <f>[1]consoCURRENT!S5126</f>
        <v>168305.64</v>
      </c>
      <c r="Q241" s="31">
        <f>[1]consoCURRENT!T5126</f>
        <v>168305.64</v>
      </c>
      <c r="R241" s="31">
        <f>[1]consoCURRENT!U5126</f>
        <v>266129.28000000003</v>
      </c>
      <c r="S241" s="31">
        <f>[1]consoCURRENT!V5126</f>
        <v>195882.12</v>
      </c>
      <c r="T241" s="31">
        <f>[1]consoCURRENT!W5126</f>
        <v>0</v>
      </c>
      <c r="U241" s="31">
        <f>[1]consoCURRENT!X5126</f>
        <v>181312.8</v>
      </c>
      <c r="V241" s="31">
        <f>[1]consoCURRENT!Y5126</f>
        <v>372378.48</v>
      </c>
      <c r="W241" s="31">
        <f>[1]consoCURRENT!Z5126</f>
        <v>187075.87</v>
      </c>
      <c r="X241" s="31">
        <f>[1]consoCURRENT!AA5126</f>
        <v>176507.12</v>
      </c>
      <c r="Y241" s="31">
        <f>[1]consoCURRENT!AB5126</f>
        <v>0</v>
      </c>
      <c r="Z241" s="31">
        <f>[1]consoCURRENT!AC5126</f>
        <v>2057844.4</v>
      </c>
      <c r="AA241" s="31">
        <f>D241-Z241</f>
        <v>86155.600000000093</v>
      </c>
      <c r="AB241" s="37">
        <f>Z241/D241</f>
        <v>0.95981548507462677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70629000</v>
      </c>
      <c r="C242" s="39">
        <f t="shared" si="138"/>
        <v>-1.3969838619232178E-9</v>
      </c>
      <c r="D242" s="39">
        <f>D241+D240</f>
        <v>70629000</v>
      </c>
      <c r="E242" s="39">
        <f t="shared" ref="E242:AA242" si="139">E241+E240</f>
        <v>11301618.129999999</v>
      </c>
      <c r="F242" s="39">
        <f t="shared" si="139"/>
        <v>12133833.129999999</v>
      </c>
      <c r="G242" s="39">
        <f t="shared" si="139"/>
        <v>14217534.129999997</v>
      </c>
      <c r="H242" s="39">
        <f t="shared" si="139"/>
        <v>14418036.339999998</v>
      </c>
      <c r="I242" s="39">
        <f t="shared" si="139"/>
        <v>1827265.1</v>
      </c>
      <c r="J242" s="39">
        <f t="shared" si="139"/>
        <v>1523612.19</v>
      </c>
      <c r="K242" s="39">
        <f t="shared" si="139"/>
        <v>5990662.9100000001</v>
      </c>
      <c r="L242" s="39">
        <f t="shared" si="139"/>
        <v>6903292.2000000002</v>
      </c>
      <c r="M242" s="39">
        <f t="shared" si="139"/>
        <v>16244832.4</v>
      </c>
      <c r="N242" s="39">
        <f t="shared" si="139"/>
        <v>2218049.2000000002</v>
      </c>
      <c r="O242" s="39">
        <f t="shared" si="139"/>
        <v>3082591.25</v>
      </c>
      <c r="P242" s="39">
        <f t="shared" si="139"/>
        <v>4173712.5800000005</v>
      </c>
      <c r="Q242" s="39">
        <f t="shared" si="139"/>
        <v>3382294.72</v>
      </c>
      <c r="R242" s="39">
        <f t="shared" si="139"/>
        <v>3707375.9299999997</v>
      </c>
      <c r="S242" s="39">
        <f t="shared" si="139"/>
        <v>3520550.29</v>
      </c>
      <c r="T242" s="39">
        <f t="shared" si="139"/>
        <v>3191048.5900000003</v>
      </c>
      <c r="U242" s="39">
        <f t="shared" si="139"/>
        <v>4096947.379999999</v>
      </c>
      <c r="V242" s="39">
        <f t="shared" si="139"/>
        <v>938875.25</v>
      </c>
      <c r="W242" s="39">
        <f t="shared" si="139"/>
        <v>4487539.3699999982</v>
      </c>
      <c r="X242" s="39">
        <f t="shared" si="139"/>
        <v>3027204.77</v>
      </c>
      <c r="Y242" s="39">
        <f t="shared" si="139"/>
        <v>0</v>
      </c>
      <c r="Z242" s="39">
        <f t="shared" si="139"/>
        <v>52071021.729999997</v>
      </c>
      <c r="AA242" s="39">
        <f t="shared" si="139"/>
        <v>18557978.270000007</v>
      </c>
      <c r="AB242" s="40">
        <f>Z242/D242</f>
        <v>0.73724704767163629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33992000</v>
      </c>
      <c r="C246" s="31">
        <f>[1]consoCURRENT!F5187</f>
        <v>0</v>
      </c>
      <c r="D246" s="31">
        <f>[1]consoCURRENT!G5187</f>
        <v>33992000</v>
      </c>
      <c r="E246" s="31">
        <f>[1]consoCURRENT!H5187</f>
        <v>8375854.1900000004</v>
      </c>
      <c r="F246" s="31">
        <f>[1]consoCURRENT!I5187</f>
        <v>7556471.0699999994</v>
      </c>
      <c r="G246" s="31">
        <f>[1]consoCURRENT!J5187</f>
        <v>7691015.1399999997</v>
      </c>
      <c r="H246" s="31">
        <f>[1]consoCURRENT!K5187</f>
        <v>7684908.21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2028560.56</v>
      </c>
      <c r="O246" s="31">
        <f>[1]consoCURRENT!R5187</f>
        <v>2199269.5700000003</v>
      </c>
      <c r="P246" s="31">
        <f>[1]consoCURRENT!S5187</f>
        <v>4148024.06</v>
      </c>
      <c r="Q246" s="31">
        <f>[1]consoCURRENT!T5187</f>
        <v>3105331.07</v>
      </c>
      <c r="R246" s="31">
        <f>[1]consoCURRENT!U5187</f>
        <v>3965750.11</v>
      </c>
      <c r="S246" s="31">
        <f>[1]consoCURRENT!V5187</f>
        <v>485389.89</v>
      </c>
      <c r="T246" s="31">
        <f>[1]consoCURRENT!W5187</f>
        <v>2485112.46</v>
      </c>
      <c r="U246" s="31">
        <f>[1]consoCURRENT!X5187</f>
        <v>5004007.8600000003</v>
      </c>
      <c r="V246" s="31">
        <f>[1]consoCURRENT!Y5187</f>
        <v>201894.81999999998</v>
      </c>
      <c r="W246" s="31">
        <f>[1]consoCURRENT!Z5187</f>
        <v>2620209.2100000004</v>
      </c>
      <c r="X246" s="31">
        <f>[1]consoCURRENT!AA5187</f>
        <v>5064699</v>
      </c>
      <c r="Y246" s="31">
        <f>[1]consoCURRENT!AB5187</f>
        <v>0</v>
      </c>
      <c r="Z246" s="31">
        <f>SUM(M246:Y246)</f>
        <v>31308248.610000003</v>
      </c>
      <c r="AA246" s="31">
        <f>D246-Z246</f>
        <v>2683751.3899999969</v>
      </c>
      <c r="AB246" s="37">
        <f>Z246/D246</f>
        <v>0.92104755854318676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25293000</v>
      </c>
      <c r="C247" s="31">
        <f>[1]consoCURRENT!F5300</f>
        <v>1.6298145055770874E-9</v>
      </c>
      <c r="D247" s="31">
        <f>[1]consoCURRENT!G5300</f>
        <v>25293000</v>
      </c>
      <c r="E247" s="31">
        <f>[1]consoCURRENT!H5300</f>
        <v>4783582.59</v>
      </c>
      <c r="F247" s="31">
        <f>[1]consoCURRENT!I5300</f>
        <v>6285010.1999999993</v>
      </c>
      <c r="G247" s="31">
        <f>[1]consoCURRENT!J5300</f>
        <v>3333338.4600000004</v>
      </c>
      <c r="H247" s="31">
        <f>[1]consoCURRENT!K5300</f>
        <v>3492314.3</v>
      </c>
      <c r="I247" s="31">
        <f>[1]consoCURRENT!L5300</f>
        <v>1109968.8299999998</v>
      </c>
      <c r="J247" s="31">
        <f>[1]consoCURRENT!M5300</f>
        <v>1241321.1699999997</v>
      </c>
      <c r="K247" s="31">
        <f>[1]consoCURRENT!N5300</f>
        <v>905956.01000000013</v>
      </c>
      <c r="L247" s="31">
        <f>[1]consoCURRENT!O5300</f>
        <v>1412189.97</v>
      </c>
      <c r="M247" s="31">
        <f>[1]consoCURRENT!P5300</f>
        <v>4669435.9800000004</v>
      </c>
      <c r="N247" s="31">
        <f>[1]consoCURRENT!Q5300</f>
        <v>63717.47</v>
      </c>
      <c r="O247" s="31">
        <f>[1]consoCURRENT!R5300</f>
        <v>1727420.8599999999</v>
      </c>
      <c r="P247" s="31">
        <f>[1]consoCURRENT!S5300</f>
        <v>1882475.4300000002</v>
      </c>
      <c r="Q247" s="31">
        <f>[1]consoCURRENT!T5300</f>
        <v>671637.24</v>
      </c>
      <c r="R247" s="31">
        <f>[1]consoCURRENT!U5300</f>
        <v>3488125.62</v>
      </c>
      <c r="S247" s="31">
        <f>[1]consoCURRENT!V5300</f>
        <v>883926.16999999993</v>
      </c>
      <c r="T247" s="31">
        <f>[1]consoCURRENT!W5300</f>
        <v>850713</v>
      </c>
      <c r="U247" s="31">
        <f>[1]consoCURRENT!X5300</f>
        <v>891281.74999999988</v>
      </c>
      <c r="V247" s="31">
        <f>[1]consoCURRENT!Y5300</f>
        <v>685387.70000000007</v>
      </c>
      <c r="W247" s="31">
        <f>[1]consoCURRENT!Z5300</f>
        <v>780085.75</v>
      </c>
      <c r="X247" s="31">
        <f>[1]consoCURRENT!AA5300</f>
        <v>1300038.58</v>
      </c>
      <c r="Y247" s="31">
        <f>[1]consoCURRENT!AB5300</f>
        <v>0</v>
      </c>
      <c r="Z247" s="31">
        <f t="shared" ref="Z247:Z249" si="140">SUM(M247:Y247)</f>
        <v>17894245.550000001</v>
      </c>
      <c r="AA247" s="31">
        <f>D247-Z247</f>
        <v>7398754.4499999993</v>
      </c>
      <c r="AB247" s="37">
        <f>Z247/D247</f>
        <v>0.70747817775669164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59285000</v>
      </c>
      <c r="C250" s="39">
        <f t="shared" si="141"/>
        <v>1.6298145055770874E-9</v>
      </c>
      <c r="D250" s="39">
        <f t="shared" si="141"/>
        <v>59285000</v>
      </c>
      <c r="E250" s="39">
        <f t="shared" si="141"/>
        <v>13159436.780000001</v>
      </c>
      <c r="F250" s="39">
        <f t="shared" si="141"/>
        <v>13841481.27</v>
      </c>
      <c r="G250" s="39">
        <f t="shared" si="141"/>
        <v>11024353.6</v>
      </c>
      <c r="H250" s="39">
        <f t="shared" si="141"/>
        <v>11177222.51</v>
      </c>
      <c r="I250" s="39">
        <f t="shared" si="141"/>
        <v>1109968.8299999998</v>
      </c>
      <c r="J250" s="39">
        <f t="shared" si="141"/>
        <v>1241321.1699999997</v>
      </c>
      <c r="K250" s="39">
        <f t="shared" si="141"/>
        <v>905956.01000000013</v>
      </c>
      <c r="L250" s="39">
        <f t="shared" si="141"/>
        <v>1412189.97</v>
      </c>
      <c r="M250" s="39">
        <f t="shared" si="141"/>
        <v>4669435.9800000004</v>
      </c>
      <c r="N250" s="39">
        <f t="shared" si="141"/>
        <v>2092278.03</v>
      </c>
      <c r="O250" s="39">
        <f t="shared" si="141"/>
        <v>3926690.43</v>
      </c>
      <c r="P250" s="39">
        <f t="shared" si="141"/>
        <v>6030499.4900000002</v>
      </c>
      <c r="Q250" s="39">
        <f t="shared" si="141"/>
        <v>3776968.3099999996</v>
      </c>
      <c r="R250" s="39">
        <f t="shared" si="141"/>
        <v>7453875.7300000004</v>
      </c>
      <c r="S250" s="39">
        <f t="shared" si="141"/>
        <v>1369316.06</v>
      </c>
      <c r="T250" s="39">
        <f t="shared" si="141"/>
        <v>3335825.46</v>
      </c>
      <c r="U250" s="39">
        <f t="shared" si="141"/>
        <v>5895289.6100000003</v>
      </c>
      <c r="V250" s="39">
        <f t="shared" si="141"/>
        <v>887282.52</v>
      </c>
      <c r="W250" s="39">
        <f t="shared" si="141"/>
        <v>3400294.9600000004</v>
      </c>
      <c r="X250" s="39">
        <f t="shared" si="141"/>
        <v>6364737.5800000001</v>
      </c>
      <c r="Y250" s="39">
        <f t="shared" si="141"/>
        <v>0</v>
      </c>
      <c r="Z250" s="39">
        <f t="shared" si="141"/>
        <v>49202494.160000004</v>
      </c>
      <c r="AA250" s="39">
        <f t="shared" si="141"/>
        <v>10082505.839999996</v>
      </c>
      <c r="AB250" s="40">
        <f>Z250/D250</f>
        <v>0.82993158741671591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3065000</v>
      </c>
      <c r="C251" s="31">
        <f>[1]consoCURRENT!F5339</f>
        <v>0</v>
      </c>
      <c r="D251" s="31">
        <f>[1]consoCURRENT!G5339</f>
        <v>3065000</v>
      </c>
      <c r="E251" s="31">
        <f>[1]consoCURRENT!H5339</f>
        <v>693971.76</v>
      </c>
      <c r="F251" s="31">
        <f>[1]consoCURRENT!I5339</f>
        <v>848473.32000000007</v>
      </c>
      <c r="G251" s="31">
        <f>[1]consoCURRENT!J5339</f>
        <v>533296.58000000007</v>
      </c>
      <c r="H251" s="31">
        <f>[1]consoCURRENT!K5339</f>
        <v>825005.99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468690.66000000003</v>
      </c>
      <c r="P251" s="31">
        <f>[1]consoCURRENT!S5339</f>
        <v>225281.1</v>
      </c>
      <c r="Q251" s="31">
        <f>[1]consoCURRENT!T5339</f>
        <v>219728.16</v>
      </c>
      <c r="R251" s="31">
        <f>[1]consoCURRENT!U5339</f>
        <v>377631.84</v>
      </c>
      <c r="S251" s="31">
        <f>[1]consoCURRENT!V5339</f>
        <v>251113.32</v>
      </c>
      <c r="T251" s="31">
        <f>[1]consoCURRENT!W5339</f>
        <v>0</v>
      </c>
      <c r="U251" s="31">
        <f>[1]consoCURRENT!X5339</f>
        <v>267246.14</v>
      </c>
      <c r="V251" s="31">
        <f>[1]consoCURRENT!Y5339</f>
        <v>266050.44</v>
      </c>
      <c r="W251" s="31">
        <f>[1]consoCURRENT!Z5339</f>
        <v>535363.75</v>
      </c>
      <c r="X251" s="31">
        <f>[1]consoCURRENT!AA5339</f>
        <v>289642.23999999999</v>
      </c>
      <c r="Y251" s="31">
        <f>[1]consoCURRENT!AB5339</f>
        <v>0</v>
      </c>
      <c r="Z251" s="31">
        <f t="shared" ref="Z251" si="142">SUM(M251:Y251)</f>
        <v>2900747.6500000004</v>
      </c>
      <c r="AA251" s="31">
        <f>D251-Z251</f>
        <v>164252.34999999963</v>
      </c>
      <c r="AB251" s="37">
        <f>Z251/D251</f>
        <v>0.94641032626427424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62350000</v>
      </c>
      <c r="C252" s="39">
        <f t="shared" si="143"/>
        <v>1.6298145055770874E-9</v>
      </c>
      <c r="D252" s="39">
        <f t="shared" si="143"/>
        <v>62350000</v>
      </c>
      <c r="E252" s="39">
        <f t="shared" si="143"/>
        <v>13853408.540000001</v>
      </c>
      <c r="F252" s="39">
        <f t="shared" si="143"/>
        <v>14689954.59</v>
      </c>
      <c r="G252" s="39">
        <f t="shared" si="143"/>
        <v>11557650.18</v>
      </c>
      <c r="H252" s="39">
        <f t="shared" si="143"/>
        <v>12002228.5</v>
      </c>
      <c r="I252" s="39">
        <f t="shared" si="143"/>
        <v>1109968.8299999998</v>
      </c>
      <c r="J252" s="39">
        <f t="shared" si="143"/>
        <v>1241321.1699999997</v>
      </c>
      <c r="K252" s="39">
        <f t="shared" si="143"/>
        <v>905956.01000000013</v>
      </c>
      <c r="L252" s="39">
        <f t="shared" si="143"/>
        <v>1412189.97</v>
      </c>
      <c r="M252" s="39">
        <f t="shared" si="143"/>
        <v>4669435.9800000004</v>
      </c>
      <c r="N252" s="39">
        <f t="shared" si="143"/>
        <v>2092278.03</v>
      </c>
      <c r="O252" s="39">
        <f t="shared" si="143"/>
        <v>4395381.09</v>
      </c>
      <c r="P252" s="39">
        <f t="shared" si="143"/>
        <v>6255780.5899999999</v>
      </c>
      <c r="Q252" s="39">
        <f t="shared" si="143"/>
        <v>3996696.4699999997</v>
      </c>
      <c r="R252" s="39">
        <f t="shared" si="143"/>
        <v>7831507.5700000003</v>
      </c>
      <c r="S252" s="39">
        <f t="shared" si="143"/>
        <v>1620429.3800000001</v>
      </c>
      <c r="T252" s="39">
        <f t="shared" si="143"/>
        <v>3335825.46</v>
      </c>
      <c r="U252" s="39">
        <f t="shared" si="143"/>
        <v>6162535.75</v>
      </c>
      <c r="V252" s="39">
        <f t="shared" si="143"/>
        <v>1153332.96</v>
      </c>
      <c r="W252" s="39">
        <f t="shared" si="143"/>
        <v>3935658.7100000004</v>
      </c>
      <c r="X252" s="39">
        <f t="shared" si="143"/>
        <v>6654379.8200000003</v>
      </c>
      <c r="Y252" s="39">
        <f t="shared" si="143"/>
        <v>0</v>
      </c>
      <c r="Z252" s="39">
        <f t="shared" si="143"/>
        <v>52103241.810000002</v>
      </c>
      <c r="AA252" s="39">
        <f t="shared" si="143"/>
        <v>10246758.189999996</v>
      </c>
      <c r="AB252" s="40">
        <f>Z252/D252</f>
        <v>0.83565744683239784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 t="shared" ref="B256:Q259" si="144">B266+B276+B286+B296+B306+B316+B326+B336+B346+B356+B366+B376+B386+B396+B406+B416+B426</f>
        <v>98931000</v>
      </c>
      <c r="C256" s="31">
        <f t="shared" si="144"/>
        <v>0</v>
      </c>
      <c r="D256" s="31">
        <f>D266+D276+D286+D296+D306+D316+D326+D336+D346+D356+D366+D376+D386+D396+D406+D416+D426</f>
        <v>98931000</v>
      </c>
      <c r="E256" s="31">
        <f t="shared" ref="E256:Y259" si="145">E266+E276+E286+E296+E306+E316+E326+E336+E346+E356+E366+E376+E386+E396+E406+E416+E426</f>
        <v>18167036.57</v>
      </c>
      <c r="F256" s="31">
        <f t="shared" si="145"/>
        <v>26447792.569999997</v>
      </c>
      <c r="G256" s="31">
        <f t="shared" si="145"/>
        <v>19344942.579999998</v>
      </c>
      <c r="H256" s="31">
        <f t="shared" si="145"/>
        <v>20426987.079999998</v>
      </c>
      <c r="I256" s="31">
        <f t="shared" si="145"/>
        <v>0</v>
      </c>
      <c r="J256" s="31">
        <f t="shared" si="145"/>
        <v>0</v>
      </c>
      <c r="K256" s="31">
        <f t="shared" si="145"/>
        <v>0</v>
      </c>
      <c r="L256" s="31">
        <f t="shared" si="145"/>
        <v>0</v>
      </c>
      <c r="M256" s="31">
        <f t="shared" si="145"/>
        <v>0</v>
      </c>
      <c r="N256" s="31">
        <f t="shared" si="145"/>
        <v>5932779.1299999999</v>
      </c>
      <c r="O256" s="31">
        <f t="shared" si="145"/>
        <v>6400168.4500000011</v>
      </c>
      <c r="P256" s="31">
        <f t="shared" si="145"/>
        <v>5834088.9899999993</v>
      </c>
      <c r="Q256" s="31">
        <f t="shared" si="145"/>
        <v>7362197.8699999992</v>
      </c>
      <c r="R256" s="31">
        <f t="shared" si="145"/>
        <v>12133772.649999993</v>
      </c>
      <c r="S256" s="31">
        <f t="shared" si="145"/>
        <v>6951822.0499999998</v>
      </c>
      <c r="T256" s="31">
        <f t="shared" si="145"/>
        <v>5951041.8499999978</v>
      </c>
      <c r="U256" s="31">
        <f t="shared" si="145"/>
        <v>8285655.2999999989</v>
      </c>
      <c r="V256" s="31">
        <f t="shared" si="145"/>
        <v>5108245.43</v>
      </c>
      <c r="W256" s="31">
        <f t="shared" si="145"/>
        <v>7922774.5699999994</v>
      </c>
      <c r="X256" s="31">
        <f t="shared" si="145"/>
        <v>12504212.51</v>
      </c>
      <c r="Y256" s="31">
        <f t="shared" si="145"/>
        <v>0</v>
      </c>
      <c r="Z256" s="31">
        <f>SUM(M256:Y256)</f>
        <v>84386758.799999982</v>
      </c>
      <c r="AA256" s="31">
        <f>D256-Z256</f>
        <v>14544241.200000018</v>
      </c>
      <c r="AB256" s="37">
        <f>Z256/D256</f>
        <v>0.85298600843011774</v>
      </c>
      <c r="AC256" s="32"/>
    </row>
    <row r="257" spans="1:29" s="33" customFormat="1" ht="18" customHeight="1" x14ac:dyDescent="0.2">
      <c r="A257" s="36" t="s">
        <v>35</v>
      </c>
      <c r="B257" s="31">
        <f t="shared" si="144"/>
        <v>2796774000</v>
      </c>
      <c r="C257" s="31">
        <f t="shared" si="144"/>
        <v>-154240000</v>
      </c>
      <c r="D257" s="31">
        <f t="shared" si="144"/>
        <v>2642534000</v>
      </c>
      <c r="E257" s="31">
        <f t="shared" si="144"/>
        <v>1978947.46</v>
      </c>
      <c r="F257" s="31">
        <f t="shared" si="144"/>
        <v>2483539.2299999995</v>
      </c>
      <c r="G257" s="31">
        <f t="shared" si="144"/>
        <v>110710801.26000002</v>
      </c>
      <c r="H257" s="31">
        <f t="shared" si="144"/>
        <v>554207250.10000002</v>
      </c>
      <c r="I257" s="31">
        <f t="shared" si="144"/>
        <v>1432724.01</v>
      </c>
      <c r="J257" s="31">
        <f t="shared" si="144"/>
        <v>668671.82000000007</v>
      </c>
      <c r="K257" s="31">
        <f t="shared" si="144"/>
        <v>109809788.11000001</v>
      </c>
      <c r="L257" s="31">
        <f t="shared" si="144"/>
        <v>353774402.06999999</v>
      </c>
      <c r="M257" s="31">
        <f t="shared" si="144"/>
        <v>465685586.01000005</v>
      </c>
      <c r="N257" s="31">
        <f t="shared" si="144"/>
        <v>2538.89</v>
      </c>
      <c r="O257" s="31">
        <f t="shared" si="144"/>
        <v>202486.84</v>
      </c>
      <c r="P257" s="31">
        <f t="shared" si="144"/>
        <v>341197.72000000003</v>
      </c>
      <c r="Q257" s="31">
        <f t="shared" si="144"/>
        <v>302879.98</v>
      </c>
      <c r="R257" s="31">
        <f t="shared" si="145"/>
        <v>1159797.24</v>
      </c>
      <c r="S257" s="31">
        <f t="shared" si="145"/>
        <v>352190.18999999994</v>
      </c>
      <c r="T257" s="31">
        <f t="shared" si="145"/>
        <v>291649.12</v>
      </c>
      <c r="U257" s="31">
        <f t="shared" si="145"/>
        <v>189456.13</v>
      </c>
      <c r="V257" s="31">
        <f t="shared" si="145"/>
        <v>419907.9</v>
      </c>
      <c r="W257" s="31">
        <f t="shared" si="145"/>
        <v>200074131.53</v>
      </c>
      <c r="X257" s="31">
        <f t="shared" si="145"/>
        <v>358716.5</v>
      </c>
      <c r="Y257" s="31">
        <f t="shared" si="145"/>
        <v>0</v>
      </c>
      <c r="Z257" s="31">
        <f t="shared" ref="Z257:Z259" si="146">SUM(M257:Y257)</f>
        <v>669380538.05000007</v>
      </c>
      <c r="AA257" s="31">
        <f>D257-Z257</f>
        <v>1973153461.9499998</v>
      </c>
      <c r="AB257" s="37">
        <f>Z257/D257</f>
        <v>0.25331009479915872</v>
      </c>
      <c r="AC257" s="32"/>
    </row>
    <row r="258" spans="1:29" s="33" customFormat="1" ht="18" customHeight="1" x14ac:dyDescent="0.2">
      <c r="A258" s="36" t="s">
        <v>36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37</v>
      </c>
      <c r="B259" s="31">
        <f t="shared" si="144"/>
        <v>37475000</v>
      </c>
      <c r="C259" s="31">
        <f t="shared" si="144"/>
        <v>154240000</v>
      </c>
      <c r="D259" s="31">
        <f t="shared" si="144"/>
        <v>191715000</v>
      </c>
      <c r="E259" s="31">
        <f t="shared" si="144"/>
        <v>0</v>
      </c>
      <c r="F259" s="31">
        <f t="shared" si="144"/>
        <v>0</v>
      </c>
      <c r="G259" s="31">
        <f t="shared" si="144"/>
        <v>8521596</v>
      </c>
      <c r="H259" s="31">
        <f t="shared" si="144"/>
        <v>82813450.75999999</v>
      </c>
      <c r="I259" s="31">
        <f t="shared" si="144"/>
        <v>0</v>
      </c>
      <c r="J259" s="31">
        <f t="shared" si="144"/>
        <v>0</v>
      </c>
      <c r="K259" s="31">
        <f t="shared" si="144"/>
        <v>7756452</v>
      </c>
      <c r="L259" s="31">
        <f t="shared" si="144"/>
        <v>68074023.75999999</v>
      </c>
      <c r="M259" s="31">
        <f t="shared" si="144"/>
        <v>75830475.75999999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118260</v>
      </c>
      <c r="U259" s="31">
        <f t="shared" si="145"/>
        <v>646884</v>
      </c>
      <c r="V259" s="31">
        <f t="shared" si="145"/>
        <v>0</v>
      </c>
      <c r="W259" s="31">
        <f t="shared" si="145"/>
        <v>12609075</v>
      </c>
      <c r="X259" s="31">
        <f t="shared" si="145"/>
        <v>2130352</v>
      </c>
      <c r="Y259" s="31">
        <f t="shared" si="145"/>
        <v>0</v>
      </c>
      <c r="Z259" s="31">
        <f t="shared" si="146"/>
        <v>91335046.75999999</v>
      </c>
      <c r="AA259" s="31">
        <f>D259-Z259</f>
        <v>100379953.24000001</v>
      </c>
      <c r="AB259" s="37"/>
      <c r="AC259" s="32"/>
    </row>
    <row r="260" spans="1:29" s="33" customFormat="1" ht="18" hidden="1" customHeight="1" x14ac:dyDescent="0.25">
      <c r="A260" s="38" t="s">
        <v>38</v>
      </c>
      <c r="B260" s="39">
        <f t="shared" ref="B260:C260" si="147">SUM(B256:B259)</f>
        <v>2933180000</v>
      </c>
      <c r="C260" s="39">
        <f t="shared" si="147"/>
        <v>0</v>
      </c>
      <c r="D260" s="39">
        <f>SUM(D256:D259)</f>
        <v>2933180000</v>
      </c>
      <c r="E260" s="39">
        <f t="shared" ref="E260:AA260" si="148">SUM(E256:E259)</f>
        <v>20145984.030000001</v>
      </c>
      <c r="F260" s="39">
        <f t="shared" si="148"/>
        <v>28931331.799999997</v>
      </c>
      <c r="G260" s="39">
        <f t="shared" si="148"/>
        <v>138577339.84000003</v>
      </c>
      <c r="H260" s="39">
        <f t="shared" si="148"/>
        <v>657447687.94000006</v>
      </c>
      <c r="I260" s="39">
        <f t="shared" si="148"/>
        <v>1432724.01</v>
      </c>
      <c r="J260" s="39">
        <f t="shared" si="148"/>
        <v>668671.82000000007</v>
      </c>
      <c r="K260" s="39">
        <f t="shared" si="148"/>
        <v>117566240.11000001</v>
      </c>
      <c r="L260" s="39">
        <f t="shared" si="148"/>
        <v>421848425.82999998</v>
      </c>
      <c r="M260" s="39">
        <f t="shared" si="148"/>
        <v>541516061.76999998</v>
      </c>
      <c r="N260" s="39">
        <f t="shared" si="148"/>
        <v>5935318.0199999996</v>
      </c>
      <c r="O260" s="39">
        <f t="shared" si="148"/>
        <v>6602655.290000001</v>
      </c>
      <c r="P260" s="39">
        <f t="shared" si="148"/>
        <v>6175286.709999999</v>
      </c>
      <c r="Q260" s="39">
        <f t="shared" si="148"/>
        <v>7665077.8499999996</v>
      </c>
      <c r="R260" s="39">
        <f t="shared" si="148"/>
        <v>13293569.889999993</v>
      </c>
      <c r="S260" s="39">
        <f t="shared" si="148"/>
        <v>7304012.2400000002</v>
      </c>
      <c r="T260" s="39">
        <f t="shared" si="148"/>
        <v>6360950.9699999979</v>
      </c>
      <c r="U260" s="39">
        <f t="shared" si="148"/>
        <v>9121995.4299999997</v>
      </c>
      <c r="V260" s="39">
        <f t="shared" si="148"/>
        <v>5528153.3300000001</v>
      </c>
      <c r="W260" s="39">
        <f t="shared" si="148"/>
        <v>220605981.09999999</v>
      </c>
      <c r="X260" s="39">
        <f t="shared" si="148"/>
        <v>14993281.01</v>
      </c>
      <c r="Y260" s="39">
        <f t="shared" si="148"/>
        <v>0</v>
      </c>
      <c r="Z260" s="39">
        <f t="shared" si="148"/>
        <v>845102343.61000001</v>
      </c>
      <c r="AA260" s="39">
        <f t="shared" si="148"/>
        <v>2088077656.3899999</v>
      </c>
      <c r="AB260" s="40">
        <f>Z260/D260</f>
        <v>0.28811813240578488</v>
      </c>
      <c r="AC260" s="32"/>
    </row>
    <row r="261" spans="1:29" s="33" customFormat="1" ht="18" hidden="1" customHeight="1" x14ac:dyDescent="0.25">
      <c r="A261" s="41" t="s">
        <v>39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40</v>
      </c>
      <c r="B262" s="39">
        <f t="shared" ref="B262:C262" si="151">B261+B260</f>
        <v>2933180000</v>
      </c>
      <c r="C262" s="39">
        <f t="shared" si="151"/>
        <v>0</v>
      </c>
      <c r="D262" s="39">
        <f>D261+D260</f>
        <v>2933180000</v>
      </c>
      <c r="E262" s="39">
        <f t="shared" ref="E262:AA262" si="152">E261+E260</f>
        <v>20145984.030000001</v>
      </c>
      <c r="F262" s="39">
        <f t="shared" si="152"/>
        <v>28931331.799999997</v>
      </c>
      <c r="G262" s="39">
        <f t="shared" si="152"/>
        <v>138577339.84000003</v>
      </c>
      <c r="H262" s="39">
        <f t="shared" si="152"/>
        <v>657447687.94000006</v>
      </c>
      <c r="I262" s="39">
        <f t="shared" si="152"/>
        <v>1432724.01</v>
      </c>
      <c r="J262" s="39">
        <f t="shared" si="152"/>
        <v>668671.82000000007</v>
      </c>
      <c r="K262" s="39">
        <f t="shared" si="152"/>
        <v>117566240.11000001</v>
      </c>
      <c r="L262" s="39">
        <f t="shared" si="152"/>
        <v>421848425.82999998</v>
      </c>
      <c r="M262" s="39">
        <f t="shared" si="152"/>
        <v>541516061.76999998</v>
      </c>
      <c r="N262" s="39">
        <f t="shared" si="152"/>
        <v>5935318.0199999996</v>
      </c>
      <c r="O262" s="39">
        <f t="shared" si="152"/>
        <v>6602655.290000001</v>
      </c>
      <c r="P262" s="39">
        <f t="shared" si="152"/>
        <v>6175286.709999999</v>
      </c>
      <c r="Q262" s="39">
        <f t="shared" si="152"/>
        <v>7665077.8499999996</v>
      </c>
      <c r="R262" s="39">
        <f t="shared" si="152"/>
        <v>13293569.889999993</v>
      </c>
      <c r="S262" s="39">
        <f t="shared" si="152"/>
        <v>7304012.2400000002</v>
      </c>
      <c r="T262" s="39">
        <f t="shared" si="152"/>
        <v>6360950.9699999979</v>
      </c>
      <c r="U262" s="39">
        <f t="shared" si="152"/>
        <v>9121995.4299999997</v>
      </c>
      <c r="V262" s="39">
        <f t="shared" si="152"/>
        <v>5528153.3300000001</v>
      </c>
      <c r="W262" s="39">
        <f t="shared" si="152"/>
        <v>220605981.09999999</v>
      </c>
      <c r="X262" s="39">
        <f t="shared" si="152"/>
        <v>14993281.01</v>
      </c>
      <c r="Y262" s="39">
        <f t="shared" si="152"/>
        <v>0</v>
      </c>
      <c r="Z262" s="39">
        <f t="shared" si="152"/>
        <v>845102343.61000001</v>
      </c>
      <c r="AA262" s="39">
        <f t="shared" si="152"/>
        <v>2088077656.3899999</v>
      </c>
      <c r="AB262" s="40">
        <f>Z262/D262</f>
        <v>0.28811813240578488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>[1]consoCURRENT!E5613</f>
        <v>30424000</v>
      </c>
      <c r="C266" s="31">
        <f>[1]consoCURRENT!F5613</f>
        <v>0</v>
      </c>
      <c r="D266" s="31">
        <f>[1]consoCURRENT!G5613</f>
        <v>30424000</v>
      </c>
      <c r="E266" s="31">
        <f>[1]consoCURRENT!H5613</f>
        <v>5445709.7200000007</v>
      </c>
      <c r="F266" s="31">
        <f>[1]consoCURRENT!I5613</f>
        <v>5423523.0200000005</v>
      </c>
      <c r="G266" s="31">
        <f>[1]consoCURRENT!J5613</f>
        <v>5818976.8499999996</v>
      </c>
      <c r="H266" s="31">
        <f>[1]consoCURRENT!K5613</f>
        <v>7380793.0999999996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2534775.2800000003</v>
      </c>
      <c r="O266" s="31">
        <f>[1]consoCURRENT!R5613</f>
        <v>1384580.03</v>
      </c>
      <c r="P266" s="31">
        <f>[1]consoCURRENT!S5613</f>
        <v>1526354.4100000001</v>
      </c>
      <c r="Q266" s="31">
        <f>[1]consoCURRENT!T5613</f>
        <v>2047316</v>
      </c>
      <c r="R266" s="31">
        <f>[1]consoCURRENT!U5613</f>
        <v>3001079.81</v>
      </c>
      <c r="S266" s="31">
        <f>[1]consoCURRENT!V5613</f>
        <v>375127.21</v>
      </c>
      <c r="T266" s="31">
        <f>[1]consoCURRENT!W5613</f>
        <v>1660541.79</v>
      </c>
      <c r="U266" s="31">
        <f>[1]consoCURRENT!X5613</f>
        <v>3798343.13</v>
      </c>
      <c r="V266" s="31">
        <f>[1]consoCURRENT!Y5613</f>
        <v>360091.92999999993</v>
      </c>
      <c r="W266" s="31">
        <f>[1]consoCURRENT!Z5613</f>
        <v>3772964.26</v>
      </c>
      <c r="X266" s="31">
        <f>[1]consoCURRENT!AA5613</f>
        <v>3607828.84</v>
      </c>
      <c r="Y266" s="31">
        <f>[1]consoCURRENT!AB5613</f>
        <v>0</v>
      </c>
      <c r="Z266" s="31">
        <f>SUM(M266:Y266)</f>
        <v>24069002.690000001</v>
      </c>
      <c r="AA266" s="31">
        <f>D266-Z266</f>
        <v>6354997.3099999987</v>
      </c>
      <c r="AB266" s="37">
        <f>Z266/D266</f>
        <v>0.79111894195372079</v>
      </c>
      <c r="AC266" s="32"/>
    </row>
    <row r="267" spans="1:29" s="33" customFormat="1" ht="18" customHeight="1" x14ac:dyDescent="0.2">
      <c r="A267" s="36" t="s">
        <v>35</v>
      </c>
      <c r="B267" s="31">
        <f>[1]consoCURRENT!E5726</f>
        <v>2796774000</v>
      </c>
      <c r="C267" s="31">
        <f>[1]consoCURRENT!F5726</f>
        <v>-154240000</v>
      </c>
      <c r="D267" s="31">
        <f>[1]consoCURRENT!G5726</f>
        <v>2642534000</v>
      </c>
      <c r="E267" s="31">
        <f>[1]consoCURRENT!H5726</f>
        <v>1978947.46</v>
      </c>
      <c r="F267" s="31">
        <f>[1]consoCURRENT!I5726</f>
        <v>2483539.2299999995</v>
      </c>
      <c r="G267" s="31">
        <f>[1]consoCURRENT!J5726</f>
        <v>110710801.26000002</v>
      </c>
      <c r="H267" s="31">
        <f>[1]consoCURRENT!K5726</f>
        <v>554207250.10000002</v>
      </c>
      <c r="I267" s="31">
        <f>[1]consoCURRENT!L5726</f>
        <v>1432724.01</v>
      </c>
      <c r="J267" s="31">
        <f>[1]consoCURRENT!M5726</f>
        <v>668671.82000000007</v>
      </c>
      <c r="K267" s="31">
        <f>[1]consoCURRENT!N5726</f>
        <v>109809788.11000001</v>
      </c>
      <c r="L267" s="31">
        <f>[1]consoCURRENT!O5726</f>
        <v>353774402.06999999</v>
      </c>
      <c r="M267" s="31">
        <f>[1]consoCURRENT!P5726</f>
        <v>465685586.01000005</v>
      </c>
      <c r="N267" s="31">
        <f>[1]consoCURRENT!Q5726</f>
        <v>2538.89</v>
      </c>
      <c r="O267" s="31">
        <f>[1]consoCURRENT!R5726</f>
        <v>195803.3</v>
      </c>
      <c r="P267" s="31">
        <f>[1]consoCURRENT!S5726</f>
        <v>347881.26</v>
      </c>
      <c r="Q267" s="31">
        <f>[1]consoCURRENT!T5726</f>
        <v>302879.98</v>
      </c>
      <c r="R267" s="31">
        <f>[1]consoCURRENT!U5726</f>
        <v>1159797.24</v>
      </c>
      <c r="S267" s="31">
        <f>[1]consoCURRENT!V5726</f>
        <v>352190.18999999994</v>
      </c>
      <c r="T267" s="31">
        <f>[1]consoCURRENT!W5726</f>
        <v>291649.12</v>
      </c>
      <c r="U267" s="31">
        <f>[1]consoCURRENT!X5726</f>
        <v>189456.13</v>
      </c>
      <c r="V267" s="31">
        <f>[1]consoCURRENT!Y5726</f>
        <v>419907.9</v>
      </c>
      <c r="W267" s="31">
        <f>[1]consoCURRENT!Z5726</f>
        <v>200074131.53</v>
      </c>
      <c r="X267" s="31">
        <f>[1]consoCURRENT!AA5726</f>
        <v>358716.5</v>
      </c>
      <c r="Y267" s="31">
        <f>[1]consoCURRENT!AB5726</f>
        <v>0</v>
      </c>
      <c r="Z267" s="31">
        <f t="shared" ref="Z267:Z269" si="153">SUM(M267:Y267)</f>
        <v>669380538.05000007</v>
      </c>
      <c r="AA267" s="31">
        <f>D267-Z267</f>
        <v>1973153461.9499998</v>
      </c>
      <c r="AB267" s="37">
        <f>Z267/D267</f>
        <v>0.25331009479915872</v>
      </c>
      <c r="AC267" s="32"/>
    </row>
    <row r="268" spans="1:29" s="33" customFormat="1" ht="18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>[1]consoCURRENT!E5761</f>
        <v>37475000</v>
      </c>
      <c r="C269" s="31">
        <f>[1]consoCURRENT!F5761</f>
        <v>154240000</v>
      </c>
      <c r="D269" s="31">
        <f>[1]consoCURRENT!G5761</f>
        <v>191715000</v>
      </c>
      <c r="E269" s="31">
        <f>[1]consoCURRENT!H5761</f>
        <v>0</v>
      </c>
      <c r="F269" s="31">
        <f>[1]consoCURRENT!I5761</f>
        <v>0</v>
      </c>
      <c r="G269" s="31">
        <f>[1]consoCURRENT!J5761</f>
        <v>8521596</v>
      </c>
      <c r="H269" s="31">
        <f>[1]consoCURRENT!K5761</f>
        <v>82813450.75999999</v>
      </c>
      <c r="I269" s="31">
        <f>[1]consoCURRENT!L5761</f>
        <v>0</v>
      </c>
      <c r="J269" s="31">
        <f>[1]consoCURRENT!M5761</f>
        <v>0</v>
      </c>
      <c r="K269" s="31">
        <f>[1]consoCURRENT!N5761</f>
        <v>7756452</v>
      </c>
      <c r="L269" s="31">
        <f>[1]consoCURRENT!O5761</f>
        <v>68074023.75999999</v>
      </c>
      <c r="M269" s="31">
        <f>[1]consoCURRENT!P5761</f>
        <v>75830475.75999999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118260</v>
      </c>
      <c r="U269" s="31">
        <f>[1]consoCURRENT!X5761</f>
        <v>646884</v>
      </c>
      <c r="V269" s="31">
        <f>[1]consoCURRENT!Y5761</f>
        <v>0</v>
      </c>
      <c r="W269" s="31">
        <f>[1]consoCURRENT!Z5761</f>
        <v>12609075</v>
      </c>
      <c r="X269" s="31">
        <f>[1]consoCURRENT!AA5761</f>
        <v>2130352</v>
      </c>
      <c r="Y269" s="31">
        <f>[1]consoCURRENT!AB5761</f>
        <v>0</v>
      </c>
      <c r="Z269" s="31">
        <f t="shared" si="153"/>
        <v>91335046.75999999</v>
      </c>
      <c r="AA269" s="31">
        <f>D269-Z269</f>
        <v>100379953.24000001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AA270" si="154">SUM(B266:B269)</f>
        <v>2864673000</v>
      </c>
      <c r="C270" s="39">
        <f t="shared" si="154"/>
        <v>0</v>
      </c>
      <c r="D270" s="39">
        <f t="shared" si="154"/>
        <v>2864673000</v>
      </c>
      <c r="E270" s="39">
        <f t="shared" si="154"/>
        <v>7424657.1800000006</v>
      </c>
      <c r="F270" s="39">
        <f t="shared" si="154"/>
        <v>7907062.25</v>
      </c>
      <c r="G270" s="39">
        <f t="shared" si="154"/>
        <v>125051374.11000001</v>
      </c>
      <c r="H270" s="39">
        <f t="shared" si="154"/>
        <v>644401493.96000004</v>
      </c>
      <c r="I270" s="39">
        <f t="shared" si="154"/>
        <v>1432724.01</v>
      </c>
      <c r="J270" s="39">
        <f t="shared" si="154"/>
        <v>668671.82000000007</v>
      </c>
      <c r="K270" s="39">
        <f t="shared" si="154"/>
        <v>117566240.11000001</v>
      </c>
      <c r="L270" s="39">
        <f t="shared" si="154"/>
        <v>421848425.82999998</v>
      </c>
      <c r="M270" s="39">
        <f t="shared" si="154"/>
        <v>541516061.76999998</v>
      </c>
      <c r="N270" s="39">
        <f t="shared" si="154"/>
        <v>2537314.1700000004</v>
      </c>
      <c r="O270" s="39">
        <f t="shared" si="154"/>
        <v>1580383.33</v>
      </c>
      <c r="P270" s="39">
        <f t="shared" si="154"/>
        <v>1874235.6700000002</v>
      </c>
      <c r="Q270" s="39">
        <f t="shared" si="154"/>
        <v>2350195.98</v>
      </c>
      <c r="R270" s="39">
        <f t="shared" si="154"/>
        <v>4160877.05</v>
      </c>
      <c r="S270" s="39">
        <f t="shared" si="154"/>
        <v>727317.39999999991</v>
      </c>
      <c r="T270" s="39">
        <f t="shared" si="154"/>
        <v>2070450.9100000001</v>
      </c>
      <c r="U270" s="39">
        <f t="shared" si="154"/>
        <v>4634683.26</v>
      </c>
      <c r="V270" s="39">
        <f t="shared" si="154"/>
        <v>779999.83</v>
      </c>
      <c r="W270" s="39">
        <f t="shared" si="154"/>
        <v>216456170.78999999</v>
      </c>
      <c r="X270" s="39">
        <f t="shared" si="154"/>
        <v>6096897.3399999999</v>
      </c>
      <c r="Y270" s="39">
        <f t="shared" si="154"/>
        <v>0</v>
      </c>
      <c r="Z270" s="39">
        <f t="shared" si="154"/>
        <v>784784587.50000012</v>
      </c>
      <c r="AA270" s="39">
        <f t="shared" si="154"/>
        <v>2079888412.4999998</v>
      </c>
      <c r="AB270" s="40">
        <f>Z270/D270</f>
        <v>0.27395258987675036</v>
      </c>
      <c r="AC270" s="32"/>
    </row>
    <row r="271" spans="1:29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AA272" si="156">B271+B270</f>
        <v>2864673000</v>
      </c>
      <c r="C272" s="39">
        <f t="shared" si="156"/>
        <v>0</v>
      </c>
      <c r="D272" s="39">
        <f t="shared" si="156"/>
        <v>2864673000</v>
      </c>
      <c r="E272" s="39">
        <f t="shared" si="156"/>
        <v>7424657.1800000006</v>
      </c>
      <c r="F272" s="39">
        <f t="shared" si="156"/>
        <v>7907062.25</v>
      </c>
      <c r="G272" s="39">
        <f t="shared" si="156"/>
        <v>125051374.11000001</v>
      </c>
      <c r="H272" s="39">
        <f t="shared" si="156"/>
        <v>644401493.96000004</v>
      </c>
      <c r="I272" s="39">
        <f t="shared" si="156"/>
        <v>1432724.01</v>
      </c>
      <c r="J272" s="39">
        <f t="shared" si="156"/>
        <v>668671.82000000007</v>
      </c>
      <c r="K272" s="39">
        <f t="shared" si="156"/>
        <v>117566240.11000001</v>
      </c>
      <c r="L272" s="39">
        <f t="shared" si="156"/>
        <v>421848425.82999998</v>
      </c>
      <c r="M272" s="39">
        <f t="shared" si="156"/>
        <v>541516061.76999998</v>
      </c>
      <c r="N272" s="39">
        <f t="shared" si="156"/>
        <v>2537314.1700000004</v>
      </c>
      <c r="O272" s="39">
        <f t="shared" si="156"/>
        <v>1580383.33</v>
      </c>
      <c r="P272" s="39">
        <f t="shared" si="156"/>
        <v>1874235.6700000002</v>
      </c>
      <c r="Q272" s="39">
        <f t="shared" si="156"/>
        <v>2350195.98</v>
      </c>
      <c r="R272" s="39">
        <f t="shared" si="156"/>
        <v>4160877.05</v>
      </c>
      <c r="S272" s="39">
        <f t="shared" si="156"/>
        <v>727317.39999999991</v>
      </c>
      <c r="T272" s="39">
        <f t="shared" si="156"/>
        <v>2070450.9100000001</v>
      </c>
      <c r="U272" s="39">
        <f t="shared" si="156"/>
        <v>4634683.26</v>
      </c>
      <c r="V272" s="39">
        <f t="shared" si="156"/>
        <v>779999.83</v>
      </c>
      <c r="W272" s="39">
        <f t="shared" si="156"/>
        <v>216456170.78999999</v>
      </c>
      <c r="X272" s="39">
        <f t="shared" si="156"/>
        <v>6096897.3399999999</v>
      </c>
      <c r="Y272" s="39">
        <f t="shared" si="156"/>
        <v>0</v>
      </c>
      <c r="Z272" s="39">
        <f t="shared" si="156"/>
        <v>784784587.50000012</v>
      </c>
      <c r="AA272" s="39">
        <f t="shared" si="156"/>
        <v>2079888412.4999998</v>
      </c>
      <c r="AB272" s="40">
        <f>Z272/D272</f>
        <v>0.27395258987675036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3925000</v>
      </c>
      <c r="C276" s="31">
        <f>[1]consoCURRENT!F5826</f>
        <v>0</v>
      </c>
      <c r="D276" s="31">
        <f>[1]consoCURRENT!G5826</f>
        <v>3925000</v>
      </c>
      <c r="E276" s="31">
        <f>[1]consoCURRENT!H5826</f>
        <v>574929.51</v>
      </c>
      <c r="F276" s="31">
        <f>[1]consoCURRENT!I5826</f>
        <v>1098583.06</v>
      </c>
      <c r="G276" s="31">
        <f>[1]consoCURRENT!J5826</f>
        <v>836837.13000000012</v>
      </c>
      <c r="H276" s="31">
        <f>[1]consoCURRENT!K5826</f>
        <v>825960.4299999997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191643.17</v>
      </c>
      <c r="O276" s="31">
        <f>[1]consoCURRENT!R5826</f>
        <v>170218.99999999997</v>
      </c>
      <c r="P276" s="31">
        <f>[1]consoCURRENT!S5826</f>
        <v>213067.34000000003</v>
      </c>
      <c r="Q276" s="31">
        <f>[1]consoCURRENT!T5826</f>
        <v>310534.78000000003</v>
      </c>
      <c r="R276" s="31">
        <f>[1]consoCURRENT!U5826</f>
        <v>497165.73</v>
      </c>
      <c r="S276" s="31">
        <f>[1]consoCURRENT!V5826</f>
        <v>290882.55000000005</v>
      </c>
      <c r="T276" s="31">
        <f>[1]consoCURRENT!W5826</f>
        <v>278945.70999999996</v>
      </c>
      <c r="U276" s="31">
        <f>[1]consoCURRENT!X5826</f>
        <v>278945.7100000002</v>
      </c>
      <c r="V276" s="31">
        <f>[1]consoCURRENT!Y5826</f>
        <v>278945.70999999996</v>
      </c>
      <c r="W276" s="31">
        <f>[1]consoCURRENT!Z5826</f>
        <v>247769</v>
      </c>
      <c r="X276" s="31">
        <f>[1]consoCURRENT!AA5826</f>
        <v>578191.4299999997</v>
      </c>
      <c r="Y276" s="31">
        <f>[1]consoCURRENT!AB5826</f>
        <v>0</v>
      </c>
      <c r="Z276" s="31">
        <f>SUM(M276:Y276)</f>
        <v>3336310.13</v>
      </c>
      <c r="AA276" s="31">
        <f>D276-Z276</f>
        <v>588689.87000000011</v>
      </c>
      <c r="AB276" s="37">
        <f>Z276/D276</f>
        <v>0.85001531974522293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3925000</v>
      </c>
      <c r="C280" s="39">
        <f t="shared" si="158"/>
        <v>0</v>
      </c>
      <c r="D280" s="39">
        <f t="shared" si="158"/>
        <v>3925000</v>
      </c>
      <c r="E280" s="39">
        <f t="shared" si="158"/>
        <v>574929.51</v>
      </c>
      <c r="F280" s="39">
        <f t="shared" si="158"/>
        <v>1098583.06</v>
      </c>
      <c r="G280" s="39">
        <f t="shared" si="158"/>
        <v>836837.13000000012</v>
      </c>
      <c r="H280" s="39">
        <f t="shared" si="158"/>
        <v>825960.4299999997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191643.17</v>
      </c>
      <c r="O280" s="39">
        <f t="shared" si="158"/>
        <v>170218.99999999997</v>
      </c>
      <c r="P280" s="39">
        <f t="shared" si="158"/>
        <v>213067.34000000003</v>
      </c>
      <c r="Q280" s="39">
        <f t="shared" si="158"/>
        <v>310534.78000000003</v>
      </c>
      <c r="R280" s="39">
        <f t="shared" si="158"/>
        <v>497165.73</v>
      </c>
      <c r="S280" s="39">
        <f t="shared" si="158"/>
        <v>290882.55000000005</v>
      </c>
      <c r="T280" s="39">
        <f t="shared" si="158"/>
        <v>278945.70999999996</v>
      </c>
      <c r="U280" s="39">
        <f t="shared" si="158"/>
        <v>278945.7100000002</v>
      </c>
      <c r="V280" s="39">
        <f t="shared" si="158"/>
        <v>278945.70999999996</v>
      </c>
      <c r="W280" s="39">
        <f t="shared" si="158"/>
        <v>247769</v>
      </c>
      <c r="X280" s="39">
        <f t="shared" si="158"/>
        <v>578191.4299999997</v>
      </c>
      <c r="Y280" s="39">
        <f t="shared" si="158"/>
        <v>0</v>
      </c>
      <c r="Z280" s="39">
        <f t="shared" si="158"/>
        <v>3336310.13</v>
      </c>
      <c r="AA280" s="39">
        <f t="shared" si="158"/>
        <v>588689.87000000011</v>
      </c>
      <c r="AB280" s="40">
        <f>Z280/D280</f>
        <v>0.85001531974522293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3925000</v>
      </c>
      <c r="C282" s="39">
        <f t="shared" si="160"/>
        <v>0</v>
      </c>
      <c r="D282" s="39">
        <f t="shared" si="160"/>
        <v>3925000</v>
      </c>
      <c r="E282" s="39">
        <f t="shared" si="160"/>
        <v>574929.51</v>
      </c>
      <c r="F282" s="39">
        <f t="shared" si="160"/>
        <v>1098583.06</v>
      </c>
      <c r="G282" s="39">
        <f t="shared" si="160"/>
        <v>836837.13000000012</v>
      </c>
      <c r="H282" s="39">
        <f t="shared" si="160"/>
        <v>825960.4299999997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191643.17</v>
      </c>
      <c r="O282" s="39">
        <f t="shared" si="160"/>
        <v>170218.99999999997</v>
      </c>
      <c r="P282" s="39">
        <f t="shared" si="160"/>
        <v>213067.34000000003</v>
      </c>
      <c r="Q282" s="39">
        <f t="shared" si="160"/>
        <v>310534.78000000003</v>
      </c>
      <c r="R282" s="39">
        <f t="shared" si="160"/>
        <v>497165.73</v>
      </c>
      <c r="S282" s="39">
        <f t="shared" si="160"/>
        <v>290882.55000000005</v>
      </c>
      <c r="T282" s="39">
        <f t="shared" si="160"/>
        <v>278945.70999999996</v>
      </c>
      <c r="U282" s="39">
        <f t="shared" si="160"/>
        <v>278945.7100000002</v>
      </c>
      <c r="V282" s="39">
        <f t="shared" si="160"/>
        <v>278945.70999999996</v>
      </c>
      <c r="W282" s="39">
        <f t="shared" si="160"/>
        <v>247769</v>
      </c>
      <c r="X282" s="39">
        <f t="shared" si="160"/>
        <v>578191.4299999997</v>
      </c>
      <c r="Y282" s="39">
        <f t="shared" si="160"/>
        <v>0</v>
      </c>
      <c r="Z282" s="39">
        <f t="shared" si="160"/>
        <v>3336310.13</v>
      </c>
      <c r="AA282" s="39">
        <f t="shared" si="160"/>
        <v>588689.87000000011</v>
      </c>
      <c r="AB282" s="40">
        <f>Z282/D282</f>
        <v>0.85001531974522293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780468.75</v>
      </c>
      <c r="F286" s="31">
        <f>[1]consoCURRENT!I6039</f>
        <v>1168080.53</v>
      </c>
      <c r="G286" s="31">
        <f>[1]consoCURRENT!J6039</f>
        <v>836837.15999999992</v>
      </c>
      <c r="H286" s="31">
        <f>[1]consoCURRENT!K6039</f>
        <v>825960.44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260156.25</v>
      </c>
      <c r="Q286" s="31">
        <f>[1]consoCURRENT!T6039</f>
        <v>0</v>
      </c>
      <c r="R286" s="31">
        <f>[1]consoCURRENT!U6039</f>
        <v>889134.81</v>
      </c>
      <c r="S286" s="31">
        <f>[1]consoCURRENT!V6039</f>
        <v>278945.71999999997</v>
      </c>
      <c r="T286" s="31">
        <f>[1]consoCURRENT!W6039</f>
        <v>278945.71999999997</v>
      </c>
      <c r="U286" s="31">
        <f>[1]consoCURRENT!X6039</f>
        <v>278945.71999999997</v>
      </c>
      <c r="V286" s="31">
        <f>[1]consoCURRENT!Y6039</f>
        <v>278945.71999999997</v>
      </c>
      <c r="W286" s="31">
        <f>[1]consoCURRENT!Z6039</f>
        <v>278945.71999999997</v>
      </c>
      <c r="X286" s="31">
        <f>[1]consoCURRENT!AA6039</f>
        <v>547014.72</v>
      </c>
      <c r="Y286" s="31">
        <f>[1]consoCURRENT!AB6039</f>
        <v>0</v>
      </c>
      <c r="Z286" s="31">
        <f>SUM(M286:Y286)</f>
        <v>3611346.879999999</v>
      </c>
      <c r="AA286" s="31">
        <f>D286-Z286</f>
        <v>313653.12000000104</v>
      </c>
      <c r="AB286" s="37">
        <f>Z286/D286</f>
        <v>0.92008837707006341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3925000</v>
      </c>
      <c r="C290" s="39">
        <f t="shared" si="162"/>
        <v>0</v>
      </c>
      <c r="D290" s="39">
        <f t="shared" si="162"/>
        <v>3925000</v>
      </c>
      <c r="E290" s="39">
        <f t="shared" si="162"/>
        <v>780468.75</v>
      </c>
      <c r="F290" s="39">
        <f t="shared" si="162"/>
        <v>1168080.53</v>
      </c>
      <c r="G290" s="39">
        <f t="shared" si="162"/>
        <v>836837.15999999992</v>
      </c>
      <c r="H290" s="39">
        <f t="shared" si="162"/>
        <v>825960.44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260156.25</v>
      </c>
      <c r="O290" s="39">
        <f t="shared" si="162"/>
        <v>260156.25</v>
      </c>
      <c r="P290" s="39">
        <f t="shared" si="162"/>
        <v>260156.25</v>
      </c>
      <c r="Q290" s="39">
        <f t="shared" si="162"/>
        <v>0</v>
      </c>
      <c r="R290" s="39">
        <f t="shared" si="162"/>
        <v>889134.81</v>
      </c>
      <c r="S290" s="39">
        <f t="shared" si="162"/>
        <v>278945.71999999997</v>
      </c>
      <c r="T290" s="39">
        <f t="shared" si="162"/>
        <v>278945.71999999997</v>
      </c>
      <c r="U290" s="39">
        <f t="shared" si="162"/>
        <v>278945.71999999997</v>
      </c>
      <c r="V290" s="39">
        <f t="shared" si="162"/>
        <v>278945.71999999997</v>
      </c>
      <c r="W290" s="39">
        <f t="shared" si="162"/>
        <v>278945.71999999997</v>
      </c>
      <c r="X290" s="39">
        <f t="shared" si="162"/>
        <v>547014.72</v>
      </c>
      <c r="Y290" s="39">
        <f t="shared" si="162"/>
        <v>0</v>
      </c>
      <c r="Z290" s="39">
        <f t="shared" si="162"/>
        <v>3611346.879999999</v>
      </c>
      <c r="AA290" s="39">
        <f t="shared" si="162"/>
        <v>313653.12000000104</v>
      </c>
      <c r="AB290" s="40">
        <f>Z290/D290</f>
        <v>0.92008837707006341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3925000</v>
      </c>
      <c r="C292" s="39">
        <f t="shared" si="164"/>
        <v>0</v>
      </c>
      <c r="D292" s="39">
        <f t="shared" si="164"/>
        <v>3925000</v>
      </c>
      <c r="E292" s="39">
        <f t="shared" si="164"/>
        <v>780468.75</v>
      </c>
      <c r="F292" s="39">
        <f t="shared" si="164"/>
        <v>1168080.53</v>
      </c>
      <c r="G292" s="39">
        <f t="shared" si="164"/>
        <v>836837.15999999992</v>
      </c>
      <c r="H292" s="39">
        <f t="shared" si="164"/>
        <v>825960.44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260156.25</v>
      </c>
      <c r="O292" s="39">
        <f t="shared" si="164"/>
        <v>260156.25</v>
      </c>
      <c r="P292" s="39">
        <f t="shared" si="164"/>
        <v>260156.25</v>
      </c>
      <c r="Q292" s="39">
        <f t="shared" si="164"/>
        <v>0</v>
      </c>
      <c r="R292" s="39">
        <f t="shared" si="164"/>
        <v>889134.81</v>
      </c>
      <c r="S292" s="39">
        <f t="shared" si="164"/>
        <v>278945.71999999997</v>
      </c>
      <c r="T292" s="39">
        <f t="shared" si="164"/>
        <v>278945.71999999997</v>
      </c>
      <c r="U292" s="39">
        <f t="shared" si="164"/>
        <v>278945.71999999997</v>
      </c>
      <c r="V292" s="39">
        <f t="shared" si="164"/>
        <v>278945.71999999997</v>
      </c>
      <c r="W292" s="39">
        <f t="shared" si="164"/>
        <v>278945.71999999997</v>
      </c>
      <c r="X292" s="39">
        <f t="shared" si="164"/>
        <v>547014.72</v>
      </c>
      <c r="Y292" s="39">
        <f t="shared" si="164"/>
        <v>0</v>
      </c>
      <c r="Z292" s="39">
        <f t="shared" si="164"/>
        <v>3611346.879999999</v>
      </c>
      <c r="AA292" s="39">
        <f t="shared" si="164"/>
        <v>313653.12000000104</v>
      </c>
      <c r="AB292" s="40">
        <f>Z292/D292</f>
        <v>0.92008837707006341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574929.63</v>
      </c>
      <c r="F296" s="31">
        <f>[1]consoCURRENT!I6252</f>
        <v>1213483.3800000001</v>
      </c>
      <c r="G296" s="31">
        <f>[1]consoCURRENT!J6252</f>
        <v>851237.16000000015</v>
      </c>
      <c r="H296" s="31">
        <f>[1]consoCURRENT!K6252</f>
        <v>825960.44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191643.21</v>
      </c>
      <c r="O296" s="31">
        <f>[1]consoCURRENT!R6252</f>
        <v>191643.21</v>
      </c>
      <c r="P296" s="31">
        <f>[1]consoCURRENT!S6252</f>
        <v>191643.21</v>
      </c>
      <c r="Q296" s="31">
        <f>[1]consoCURRENT!T6252</f>
        <v>230257.28</v>
      </c>
      <c r="R296" s="31">
        <f>[1]consoCURRENT!U6252</f>
        <v>637961.38</v>
      </c>
      <c r="S296" s="31">
        <f>[1]consoCURRENT!V6252</f>
        <v>345264.72000000003</v>
      </c>
      <c r="T296" s="31">
        <f>[1]consoCURRENT!W6252</f>
        <v>250277.44</v>
      </c>
      <c r="U296" s="31">
        <f>[1]consoCURRENT!X6252</f>
        <v>307614.00000000006</v>
      </c>
      <c r="V296" s="31">
        <f>[1]consoCURRENT!Y6252</f>
        <v>293345.72000000003</v>
      </c>
      <c r="W296" s="31">
        <f>[1]consoCURRENT!Z6252</f>
        <v>278945.71999999997</v>
      </c>
      <c r="X296" s="31">
        <f>[1]consoCURRENT!AA6252</f>
        <v>547014.72</v>
      </c>
      <c r="Y296" s="31">
        <f>[1]consoCURRENT!AB6252</f>
        <v>0</v>
      </c>
      <c r="Z296" s="31">
        <f>SUM(M296:Y296)</f>
        <v>3465610.6100000003</v>
      </c>
      <c r="AA296" s="31">
        <f>D296-Z296</f>
        <v>459389.38999999966</v>
      </c>
      <c r="AB296" s="37">
        <f>Z296/D296</f>
        <v>0.88295811719745232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3925000</v>
      </c>
      <c r="C300" s="39">
        <f t="shared" si="166"/>
        <v>0</v>
      </c>
      <c r="D300" s="39">
        <f t="shared" si="166"/>
        <v>3925000</v>
      </c>
      <c r="E300" s="39">
        <f t="shared" si="166"/>
        <v>574929.63</v>
      </c>
      <c r="F300" s="39">
        <f t="shared" si="166"/>
        <v>1213483.3800000001</v>
      </c>
      <c r="G300" s="39">
        <f t="shared" si="166"/>
        <v>851237.16000000015</v>
      </c>
      <c r="H300" s="39">
        <f t="shared" si="166"/>
        <v>825960.44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191643.21</v>
      </c>
      <c r="O300" s="39">
        <f t="shared" si="166"/>
        <v>191643.21</v>
      </c>
      <c r="P300" s="39">
        <f t="shared" si="166"/>
        <v>191643.21</v>
      </c>
      <c r="Q300" s="39">
        <f t="shared" si="166"/>
        <v>230257.28</v>
      </c>
      <c r="R300" s="39">
        <f t="shared" si="166"/>
        <v>637961.38</v>
      </c>
      <c r="S300" s="39">
        <f t="shared" si="166"/>
        <v>345264.72000000003</v>
      </c>
      <c r="T300" s="39">
        <f t="shared" si="166"/>
        <v>250277.44</v>
      </c>
      <c r="U300" s="39">
        <f t="shared" si="166"/>
        <v>307614.00000000006</v>
      </c>
      <c r="V300" s="39">
        <f t="shared" si="166"/>
        <v>293345.72000000003</v>
      </c>
      <c r="W300" s="39">
        <f t="shared" si="166"/>
        <v>278945.71999999997</v>
      </c>
      <c r="X300" s="39">
        <f t="shared" si="166"/>
        <v>547014.72</v>
      </c>
      <c r="Y300" s="39">
        <f t="shared" si="166"/>
        <v>0</v>
      </c>
      <c r="Z300" s="39">
        <f t="shared" si="166"/>
        <v>3465610.6100000003</v>
      </c>
      <c r="AA300" s="39">
        <f t="shared" si="166"/>
        <v>459389.38999999966</v>
      </c>
      <c r="AB300" s="40">
        <f>Z300/D300</f>
        <v>0.88295811719745232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3925000</v>
      </c>
      <c r="C302" s="39">
        <f t="shared" si="168"/>
        <v>0</v>
      </c>
      <c r="D302" s="39">
        <f t="shared" si="168"/>
        <v>3925000</v>
      </c>
      <c r="E302" s="39">
        <f t="shared" si="168"/>
        <v>574929.63</v>
      </c>
      <c r="F302" s="39">
        <f t="shared" si="168"/>
        <v>1213483.3800000001</v>
      </c>
      <c r="G302" s="39">
        <f t="shared" si="168"/>
        <v>851237.16000000015</v>
      </c>
      <c r="H302" s="39">
        <f t="shared" si="168"/>
        <v>825960.44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191643.21</v>
      </c>
      <c r="O302" s="39">
        <f t="shared" si="168"/>
        <v>191643.21</v>
      </c>
      <c r="P302" s="39">
        <f t="shared" si="168"/>
        <v>191643.21</v>
      </c>
      <c r="Q302" s="39">
        <f t="shared" si="168"/>
        <v>230257.28</v>
      </c>
      <c r="R302" s="39">
        <f t="shared" si="168"/>
        <v>637961.38</v>
      </c>
      <c r="S302" s="39">
        <f t="shared" si="168"/>
        <v>345264.72000000003</v>
      </c>
      <c r="T302" s="39">
        <f t="shared" si="168"/>
        <v>250277.44</v>
      </c>
      <c r="U302" s="39">
        <f t="shared" si="168"/>
        <v>307614.00000000006</v>
      </c>
      <c r="V302" s="39">
        <f t="shared" si="168"/>
        <v>293345.72000000003</v>
      </c>
      <c r="W302" s="39">
        <f t="shared" si="168"/>
        <v>278945.71999999997</v>
      </c>
      <c r="X302" s="39">
        <f t="shared" si="168"/>
        <v>547014.72</v>
      </c>
      <c r="Y302" s="39">
        <f t="shared" si="168"/>
        <v>0</v>
      </c>
      <c r="Z302" s="39">
        <f t="shared" si="168"/>
        <v>3465610.6100000003</v>
      </c>
      <c r="AA302" s="39">
        <f t="shared" si="168"/>
        <v>459389.38999999966</v>
      </c>
      <c r="AB302" s="40">
        <f>Z302/D302</f>
        <v>0.88295811719745232</v>
      </c>
      <c r="AC302" s="42"/>
    </row>
    <row r="303" spans="1:29" s="33" customFormat="1" ht="10.9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9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746285.62</v>
      </c>
      <c r="F306" s="31">
        <f>[1]consoCURRENT!I6465</f>
        <v>1074729.8400000001</v>
      </c>
      <c r="G306" s="31">
        <f>[1]consoCURRENT!J6465</f>
        <v>837070.31</v>
      </c>
      <c r="H306" s="31">
        <f>[1]consoCURRENT!K6465</f>
        <v>679602.77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210863</v>
      </c>
      <c r="O306" s="31">
        <f>[1]consoCURRENT!R6465</f>
        <v>679901.49</v>
      </c>
      <c r="P306" s="31">
        <f>[1]consoCURRENT!S6465</f>
        <v>-144478.87</v>
      </c>
      <c r="Q306" s="31">
        <f>[1]consoCURRENT!T6465</f>
        <v>302798.28000000003</v>
      </c>
      <c r="R306" s="31">
        <f>[1]consoCURRENT!U6465</f>
        <v>515565</v>
      </c>
      <c r="S306" s="31">
        <f>[1]consoCURRENT!V6465</f>
        <v>256366.56</v>
      </c>
      <c r="T306" s="31">
        <f>[1]consoCURRENT!W6465</f>
        <v>305709.68</v>
      </c>
      <c r="U306" s="31">
        <f>[1]consoCURRENT!X6465</f>
        <v>307080.38</v>
      </c>
      <c r="V306" s="31">
        <f>[1]consoCURRENT!Y6465</f>
        <v>224280.25</v>
      </c>
      <c r="W306" s="31">
        <f>[1]consoCURRENT!Z6465</f>
        <v>195063</v>
      </c>
      <c r="X306" s="31">
        <f>[1]consoCURRENT!AA6465</f>
        <v>484539.77</v>
      </c>
      <c r="Y306" s="31">
        <f>[1]consoCURRENT!AB6465</f>
        <v>0</v>
      </c>
      <c r="Z306" s="31">
        <f>SUM(M306:Y306)</f>
        <v>3337688.54</v>
      </c>
      <c r="AA306" s="31">
        <f>D306-Z306</f>
        <v>587311.46</v>
      </c>
      <c r="AB306" s="37">
        <f>Z306/D306</f>
        <v>0.8503665070063694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6683.54</v>
      </c>
      <c r="P307" s="31">
        <f>[1]consoCURRENT!S6578</f>
        <v>-6683.54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customHeight="1" x14ac:dyDescent="0.2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3925000</v>
      </c>
      <c r="C310" s="39">
        <f t="shared" si="170"/>
        <v>0</v>
      </c>
      <c r="D310" s="39">
        <f t="shared" si="170"/>
        <v>3925000</v>
      </c>
      <c r="E310" s="39">
        <f t="shared" si="170"/>
        <v>746285.62</v>
      </c>
      <c r="F310" s="39">
        <f t="shared" si="170"/>
        <v>1074729.8400000001</v>
      </c>
      <c r="G310" s="39">
        <f t="shared" si="170"/>
        <v>837070.31</v>
      </c>
      <c r="H310" s="39">
        <f t="shared" si="170"/>
        <v>679602.77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210863</v>
      </c>
      <c r="O310" s="39">
        <f t="shared" si="170"/>
        <v>686585.03</v>
      </c>
      <c r="P310" s="39">
        <f t="shared" si="170"/>
        <v>-151162.41</v>
      </c>
      <c r="Q310" s="39">
        <f t="shared" si="170"/>
        <v>302798.28000000003</v>
      </c>
      <c r="R310" s="39">
        <f t="shared" si="170"/>
        <v>515565</v>
      </c>
      <c r="S310" s="39">
        <f t="shared" si="170"/>
        <v>256366.56</v>
      </c>
      <c r="T310" s="39">
        <f t="shared" si="170"/>
        <v>305709.68</v>
      </c>
      <c r="U310" s="39">
        <f t="shared" si="170"/>
        <v>307080.38</v>
      </c>
      <c r="V310" s="39">
        <f t="shared" si="170"/>
        <v>224280.25</v>
      </c>
      <c r="W310" s="39">
        <f t="shared" si="170"/>
        <v>195063</v>
      </c>
      <c r="X310" s="39">
        <f t="shared" si="170"/>
        <v>484539.77</v>
      </c>
      <c r="Y310" s="39">
        <f t="shared" si="170"/>
        <v>0</v>
      </c>
      <c r="Z310" s="39">
        <f t="shared" si="170"/>
        <v>3337688.54</v>
      </c>
      <c r="AA310" s="39">
        <f t="shared" si="170"/>
        <v>587311.46</v>
      </c>
      <c r="AB310" s="40">
        <f>Z310/D310</f>
        <v>0.8503665070063694</v>
      </c>
      <c r="AC310" s="32"/>
    </row>
    <row r="311" spans="1:29" s="33" customFormat="1" ht="14.45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3925000</v>
      </c>
      <c r="C312" s="39">
        <f t="shared" si="172"/>
        <v>0</v>
      </c>
      <c r="D312" s="39">
        <f t="shared" si="172"/>
        <v>3925000</v>
      </c>
      <c r="E312" s="39">
        <f t="shared" si="172"/>
        <v>746285.62</v>
      </c>
      <c r="F312" s="39">
        <f t="shared" si="172"/>
        <v>1074729.8400000001</v>
      </c>
      <c r="G312" s="39">
        <f t="shared" si="172"/>
        <v>837070.31</v>
      </c>
      <c r="H312" s="39">
        <f t="shared" si="172"/>
        <v>679602.77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210863</v>
      </c>
      <c r="O312" s="39">
        <f t="shared" si="172"/>
        <v>686585.03</v>
      </c>
      <c r="P312" s="39">
        <f t="shared" si="172"/>
        <v>-151162.41</v>
      </c>
      <c r="Q312" s="39">
        <f t="shared" si="172"/>
        <v>302798.28000000003</v>
      </c>
      <c r="R312" s="39">
        <f t="shared" si="172"/>
        <v>515565</v>
      </c>
      <c r="S312" s="39">
        <f t="shared" si="172"/>
        <v>256366.56</v>
      </c>
      <c r="T312" s="39">
        <f t="shared" si="172"/>
        <v>305709.68</v>
      </c>
      <c r="U312" s="39">
        <f t="shared" si="172"/>
        <v>307080.38</v>
      </c>
      <c r="V312" s="39">
        <f t="shared" si="172"/>
        <v>224280.25</v>
      </c>
      <c r="W312" s="39">
        <f t="shared" si="172"/>
        <v>195063</v>
      </c>
      <c r="X312" s="39">
        <f t="shared" si="172"/>
        <v>484539.77</v>
      </c>
      <c r="Y312" s="39">
        <f t="shared" si="172"/>
        <v>0</v>
      </c>
      <c r="Z312" s="39">
        <f t="shared" si="172"/>
        <v>3337688.54</v>
      </c>
      <c r="AA312" s="39">
        <f t="shared" si="172"/>
        <v>587311.46</v>
      </c>
      <c r="AB312" s="40">
        <f>Z312/D312</f>
        <v>0.8503665070063694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4220000</v>
      </c>
      <c r="C316" s="31">
        <f>[1]consoCURRENT!F6678</f>
        <v>0</v>
      </c>
      <c r="D316" s="31">
        <f>[1]consoCURRENT!G6678</f>
        <v>4220000</v>
      </c>
      <c r="E316" s="31">
        <f>[1]consoCURRENT!H6678</f>
        <v>779077.42</v>
      </c>
      <c r="F316" s="31">
        <f>[1]consoCURRENT!I6678</f>
        <v>1126238.1800000002</v>
      </c>
      <c r="G316" s="31">
        <f>[1]consoCURRENT!J6678</f>
        <v>878837.16</v>
      </c>
      <c r="H316" s="31">
        <f>[1]consoCURRENT!K6678</f>
        <v>837221.87000000011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0</v>
      </c>
      <c r="P316" s="31">
        <f>[1]consoCURRENT!S6678</f>
        <v>540931.19000000006</v>
      </c>
      <c r="Q316" s="31">
        <f>[1]consoCURRENT!T6678</f>
        <v>335277.74000000011</v>
      </c>
      <c r="R316" s="31">
        <f>[1]consoCURRENT!U6678</f>
        <v>278945.71999999997</v>
      </c>
      <c r="S316" s="31">
        <f>[1]consoCURRENT!V6678</f>
        <v>512014.72000000003</v>
      </c>
      <c r="T316" s="31">
        <f>[1]consoCURRENT!W6678</f>
        <v>278945.72000000003</v>
      </c>
      <c r="U316" s="31">
        <f>[1]consoCURRENT!X6678</f>
        <v>320945.72000000003</v>
      </c>
      <c r="V316" s="31">
        <f>[1]consoCURRENT!Y6678</f>
        <v>278945.71999999997</v>
      </c>
      <c r="W316" s="31">
        <f>[1]consoCURRENT!Z6678</f>
        <v>278945.72000000003</v>
      </c>
      <c r="X316" s="31">
        <f>[1]consoCURRENT!AA6678</f>
        <v>558276.15</v>
      </c>
      <c r="Y316" s="31">
        <f>[1]consoCURRENT!AB6678</f>
        <v>0</v>
      </c>
      <c r="Z316" s="31">
        <f>SUM(M316:Y316)</f>
        <v>3621374.6300000008</v>
      </c>
      <c r="AA316" s="31">
        <f>D316-Z316</f>
        <v>598625.36999999918</v>
      </c>
      <c r="AB316" s="37">
        <f>Z316/D316</f>
        <v>0.85814564691943152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4220000</v>
      </c>
      <c r="C320" s="39">
        <f t="shared" si="174"/>
        <v>0</v>
      </c>
      <c r="D320" s="39">
        <f t="shared" si="174"/>
        <v>4220000</v>
      </c>
      <c r="E320" s="39">
        <f t="shared" si="174"/>
        <v>779077.42</v>
      </c>
      <c r="F320" s="39">
        <f t="shared" si="174"/>
        <v>1126238.1800000002</v>
      </c>
      <c r="G320" s="39">
        <f t="shared" si="174"/>
        <v>878837.16</v>
      </c>
      <c r="H320" s="39">
        <f t="shared" si="174"/>
        <v>837221.87000000011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238146.23</v>
      </c>
      <c r="O320" s="39">
        <f t="shared" si="174"/>
        <v>0</v>
      </c>
      <c r="P320" s="39">
        <f t="shared" si="174"/>
        <v>540931.19000000006</v>
      </c>
      <c r="Q320" s="39">
        <f t="shared" si="174"/>
        <v>335277.74000000011</v>
      </c>
      <c r="R320" s="39">
        <f t="shared" si="174"/>
        <v>278945.71999999997</v>
      </c>
      <c r="S320" s="39">
        <f t="shared" si="174"/>
        <v>512014.72000000003</v>
      </c>
      <c r="T320" s="39">
        <f t="shared" si="174"/>
        <v>278945.72000000003</v>
      </c>
      <c r="U320" s="39">
        <f t="shared" si="174"/>
        <v>320945.72000000003</v>
      </c>
      <c r="V320" s="39">
        <f t="shared" si="174"/>
        <v>278945.71999999997</v>
      </c>
      <c r="W320" s="39">
        <f t="shared" si="174"/>
        <v>278945.72000000003</v>
      </c>
      <c r="X320" s="39">
        <f t="shared" si="174"/>
        <v>558276.15</v>
      </c>
      <c r="Y320" s="39">
        <f t="shared" si="174"/>
        <v>0</v>
      </c>
      <c r="Z320" s="39">
        <f t="shared" si="174"/>
        <v>3621374.6300000008</v>
      </c>
      <c r="AA320" s="39">
        <f t="shared" si="174"/>
        <v>598625.36999999918</v>
      </c>
      <c r="AB320" s="40">
        <f>Z320/D320</f>
        <v>0.85814564691943152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4220000</v>
      </c>
      <c r="C322" s="39">
        <f t="shared" si="176"/>
        <v>0</v>
      </c>
      <c r="D322" s="39">
        <f t="shared" si="176"/>
        <v>4220000</v>
      </c>
      <c r="E322" s="39">
        <f t="shared" si="176"/>
        <v>779077.42</v>
      </c>
      <c r="F322" s="39">
        <f t="shared" si="176"/>
        <v>1126238.1800000002</v>
      </c>
      <c r="G322" s="39">
        <f t="shared" si="176"/>
        <v>878837.16</v>
      </c>
      <c r="H322" s="39">
        <f t="shared" si="176"/>
        <v>837221.87000000011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238146.23</v>
      </c>
      <c r="O322" s="39">
        <f t="shared" si="176"/>
        <v>0</v>
      </c>
      <c r="P322" s="39">
        <f t="shared" si="176"/>
        <v>540931.19000000006</v>
      </c>
      <c r="Q322" s="39">
        <f t="shared" si="176"/>
        <v>335277.74000000011</v>
      </c>
      <c r="R322" s="39">
        <f t="shared" si="176"/>
        <v>278945.71999999997</v>
      </c>
      <c r="S322" s="39">
        <f t="shared" si="176"/>
        <v>512014.72000000003</v>
      </c>
      <c r="T322" s="39">
        <f t="shared" si="176"/>
        <v>278945.72000000003</v>
      </c>
      <c r="U322" s="39">
        <f t="shared" si="176"/>
        <v>320945.72000000003</v>
      </c>
      <c r="V322" s="39">
        <f t="shared" si="176"/>
        <v>278945.71999999997</v>
      </c>
      <c r="W322" s="39">
        <f t="shared" si="176"/>
        <v>278945.72000000003</v>
      </c>
      <c r="X322" s="39">
        <f t="shared" si="176"/>
        <v>558276.15</v>
      </c>
      <c r="Y322" s="39">
        <f t="shared" si="176"/>
        <v>0</v>
      </c>
      <c r="Z322" s="39">
        <f t="shared" si="176"/>
        <v>3621374.6300000008</v>
      </c>
      <c r="AA322" s="39">
        <f t="shared" si="176"/>
        <v>598625.36999999918</v>
      </c>
      <c r="AB322" s="40">
        <f>Z322/D322</f>
        <v>0.85814564691943152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715875.05</v>
      </c>
      <c r="F326" s="31">
        <f>[1]consoCURRENT!I6891</f>
        <v>1142065.5899999999</v>
      </c>
      <c r="G326" s="31">
        <f>[1]consoCURRENT!J6891</f>
        <v>843437.16</v>
      </c>
      <c r="H326" s="31">
        <f>[1]consoCURRENT!K6891</f>
        <v>591826.88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238146.23</v>
      </c>
      <c r="O326" s="31">
        <f>[1]consoCURRENT!R6891</f>
        <v>238146.23</v>
      </c>
      <c r="P326" s="31">
        <f>[1]consoCURRENT!S6891</f>
        <v>239582.59</v>
      </c>
      <c r="Q326" s="31">
        <f>[1]consoCURRENT!T6891</f>
        <v>305113.56</v>
      </c>
      <c r="R326" s="31">
        <f>[1]consoCURRENT!U6891</f>
        <v>556956.30999999994</v>
      </c>
      <c r="S326" s="31">
        <f>[1]consoCURRENT!V6891</f>
        <v>279995.71999999997</v>
      </c>
      <c r="T326" s="31">
        <f>[1]consoCURRENT!W6891</f>
        <v>203038.44</v>
      </c>
      <c r="U326" s="31">
        <f>[1]consoCURRENT!X6891</f>
        <v>203638.44</v>
      </c>
      <c r="V326" s="31">
        <f>[1]consoCURRENT!Y6891</f>
        <v>436760.28</v>
      </c>
      <c r="W326" s="31">
        <f>[1]consoCURRENT!Z6891</f>
        <v>0</v>
      </c>
      <c r="X326" s="31">
        <f>[1]consoCURRENT!AA6891</f>
        <v>591826.88</v>
      </c>
      <c r="Y326" s="31">
        <f>[1]consoCURRENT!AB6891</f>
        <v>0</v>
      </c>
      <c r="Z326" s="31">
        <f>SUM(M326:Y326)</f>
        <v>3293204.6799999997</v>
      </c>
      <c r="AA326" s="31">
        <f>D326-Z326</f>
        <v>926795.3200000003</v>
      </c>
      <c r="AB326" s="37">
        <f>Z326/D326</f>
        <v>0.7803802559241706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4220000</v>
      </c>
      <c r="C330" s="39">
        <f t="shared" si="178"/>
        <v>0</v>
      </c>
      <c r="D330" s="39">
        <f t="shared" si="178"/>
        <v>4220000</v>
      </c>
      <c r="E330" s="39">
        <f t="shared" si="178"/>
        <v>715875.05</v>
      </c>
      <c r="F330" s="39">
        <f t="shared" si="178"/>
        <v>1142065.5899999999</v>
      </c>
      <c r="G330" s="39">
        <f t="shared" si="178"/>
        <v>843437.16</v>
      </c>
      <c r="H330" s="39">
        <f t="shared" si="178"/>
        <v>591826.88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238146.23</v>
      </c>
      <c r="O330" s="39">
        <f t="shared" si="178"/>
        <v>238146.23</v>
      </c>
      <c r="P330" s="39">
        <f t="shared" si="178"/>
        <v>239582.59</v>
      </c>
      <c r="Q330" s="39">
        <f t="shared" si="178"/>
        <v>305113.56</v>
      </c>
      <c r="R330" s="39">
        <f t="shared" si="178"/>
        <v>556956.30999999994</v>
      </c>
      <c r="S330" s="39">
        <f t="shared" si="178"/>
        <v>279995.71999999997</v>
      </c>
      <c r="T330" s="39">
        <f t="shared" si="178"/>
        <v>203038.44</v>
      </c>
      <c r="U330" s="39">
        <f t="shared" si="178"/>
        <v>203638.44</v>
      </c>
      <c r="V330" s="39">
        <f t="shared" si="178"/>
        <v>436760.28</v>
      </c>
      <c r="W330" s="39">
        <f t="shared" si="178"/>
        <v>0</v>
      </c>
      <c r="X330" s="39">
        <f t="shared" si="178"/>
        <v>591826.88</v>
      </c>
      <c r="Y330" s="39">
        <f t="shared" si="178"/>
        <v>0</v>
      </c>
      <c r="Z330" s="39">
        <f t="shared" si="178"/>
        <v>3293204.6799999997</v>
      </c>
      <c r="AA330" s="39">
        <f t="shared" si="178"/>
        <v>926795.3200000003</v>
      </c>
      <c r="AB330" s="40">
        <f>Z330/D330</f>
        <v>0.7803802559241706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4220000</v>
      </c>
      <c r="C332" s="39">
        <f t="shared" si="180"/>
        <v>0</v>
      </c>
      <c r="D332" s="39">
        <f t="shared" si="180"/>
        <v>4220000</v>
      </c>
      <c r="E332" s="39">
        <f t="shared" si="180"/>
        <v>715875.05</v>
      </c>
      <c r="F332" s="39">
        <f t="shared" si="180"/>
        <v>1142065.5899999999</v>
      </c>
      <c r="G332" s="39">
        <f t="shared" si="180"/>
        <v>843437.16</v>
      </c>
      <c r="H332" s="39">
        <f t="shared" si="180"/>
        <v>591826.88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238146.23</v>
      </c>
      <c r="O332" s="39">
        <f t="shared" si="180"/>
        <v>238146.23</v>
      </c>
      <c r="P332" s="39">
        <f t="shared" si="180"/>
        <v>239582.59</v>
      </c>
      <c r="Q332" s="39">
        <f t="shared" si="180"/>
        <v>305113.56</v>
      </c>
      <c r="R332" s="39">
        <f t="shared" si="180"/>
        <v>556956.30999999994</v>
      </c>
      <c r="S332" s="39">
        <f t="shared" si="180"/>
        <v>279995.71999999997</v>
      </c>
      <c r="T332" s="39">
        <f t="shared" si="180"/>
        <v>203038.44</v>
      </c>
      <c r="U332" s="39">
        <f t="shared" si="180"/>
        <v>203638.44</v>
      </c>
      <c r="V332" s="39">
        <f t="shared" si="180"/>
        <v>436760.28</v>
      </c>
      <c r="W332" s="39">
        <f t="shared" si="180"/>
        <v>0</v>
      </c>
      <c r="X332" s="39">
        <f t="shared" si="180"/>
        <v>591826.88</v>
      </c>
      <c r="Y332" s="39">
        <f t="shared" si="180"/>
        <v>0</v>
      </c>
      <c r="Z332" s="39">
        <f t="shared" si="180"/>
        <v>3293204.6799999997</v>
      </c>
      <c r="AA332" s="39">
        <f t="shared" si="180"/>
        <v>926795.3200000003</v>
      </c>
      <c r="AB332" s="40">
        <f>Z332/D332</f>
        <v>0.7803802559241706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3925000</v>
      </c>
      <c r="C336" s="31">
        <f>[1]consoCURRENT!F7104</f>
        <v>0</v>
      </c>
      <c r="D336" s="31">
        <f>[1]consoCURRENT!G7104</f>
        <v>3925000</v>
      </c>
      <c r="E336" s="31">
        <f>[1]consoCURRENT!H7104</f>
        <v>780468.71</v>
      </c>
      <c r="F336" s="31">
        <f>[1]consoCURRENT!I7104</f>
        <v>1153511.8799999999</v>
      </c>
      <c r="G336" s="31">
        <f>[1]consoCURRENT!J7104</f>
        <v>805171.75999999989</v>
      </c>
      <c r="H336" s="31">
        <f>[1]consoCURRENT!K7104</f>
        <v>823967.38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260156.25</v>
      </c>
      <c r="O336" s="31">
        <f>[1]consoCURRENT!R7104</f>
        <v>230336</v>
      </c>
      <c r="P336" s="31">
        <f>[1]consoCURRENT!S7104</f>
        <v>289976.46000000002</v>
      </c>
      <c r="Q336" s="31">
        <f>[1]consoCURRENT!T7104</f>
        <v>330651.44</v>
      </c>
      <c r="R336" s="31">
        <f>[1]consoCURRENT!U7104</f>
        <v>543914.72</v>
      </c>
      <c r="S336" s="31">
        <f>[1]consoCURRENT!V7104</f>
        <v>278945.71999999997</v>
      </c>
      <c r="T336" s="31">
        <f>[1]consoCURRENT!W7104</f>
        <v>250277.44</v>
      </c>
      <c r="U336" s="31">
        <f>[1]consoCURRENT!X7104</f>
        <v>278945.71999999997</v>
      </c>
      <c r="V336" s="31">
        <f>[1]consoCURRENT!Y7104</f>
        <v>275948.59999999998</v>
      </c>
      <c r="W336" s="31">
        <f>[1]consoCURRENT!Z7104</f>
        <v>327091.84999999998</v>
      </c>
      <c r="X336" s="31">
        <f>[1]consoCURRENT!AA7104</f>
        <v>496875.53</v>
      </c>
      <c r="Y336" s="31">
        <f>[1]consoCURRENT!AB7104</f>
        <v>0</v>
      </c>
      <c r="Z336" s="31">
        <f>SUM(M336:Y336)</f>
        <v>3563119.7300000004</v>
      </c>
      <c r="AA336" s="31">
        <f>D336-Z336</f>
        <v>361880.26999999955</v>
      </c>
      <c r="AB336" s="37">
        <f>Z336/D336</f>
        <v>0.90780120509554152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3925000</v>
      </c>
      <c r="C340" s="39">
        <f t="shared" si="182"/>
        <v>0</v>
      </c>
      <c r="D340" s="39">
        <f t="shared" si="182"/>
        <v>3925000</v>
      </c>
      <c r="E340" s="39">
        <f t="shared" si="182"/>
        <v>780468.71</v>
      </c>
      <c r="F340" s="39">
        <f t="shared" si="182"/>
        <v>1153511.8799999999</v>
      </c>
      <c r="G340" s="39">
        <f t="shared" si="182"/>
        <v>805171.75999999989</v>
      </c>
      <c r="H340" s="39">
        <f t="shared" si="182"/>
        <v>823967.38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260156.25</v>
      </c>
      <c r="O340" s="39">
        <f t="shared" si="182"/>
        <v>230336</v>
      </c>
      <c r="P340" s="39">
        <f t="shared" si="182"/>
        <v>289976.46000000002</v>
      </c>
      <c r="Q340" s="39">
        <f t="shared" si="182"/>
        <v>330651.44</v>
      </c>
      <c r="R340" s="39">
        <f t="shared" si="182"/>
        <v>543914.72</v>
      </c>
      <c r="S340" s="39">
        <f t="shared" si="182"/>
        <v>278945.71999999997</v>
      </c>
      <c r="T340" s="39">
        <f t="shared" si="182"/>
        <v>250277.44</v>
      </c>
      <c r="U340" s="39">
        <f t="shared" si="182"/>
        <v>278945.71999999997</v>
      </c>
      <c r="V340" s="39">
        <f t="shared" si="182"/>
        <v>275948.59999999998</v>
      </c>
      <c r="W340" s="39">
        <f t="shared" si="182"/>
        <v>327091.84999999998</v>
      </c>
      <c r="X340" s="39">
        <f t="shared" si="182"/>
        <v>496875.53</v>
      </c>
      <c r="Y340" s="39">
        <f t="shared" si="182"/>
        <v>0</v>
      </c>
      <c r="Z340" s="39">
        <f t="shared" si="182"/>
        <v>3563119.7300000004</v>
      </c>
      <c r="AA340" s="39">
        <f t="shared" si="182"/>
        <v>361880.26999999955</v>
      </c>
      <c r="AB340" s="40">
        <f>Z340/D340</f>
        <v>0.90780120509554152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3925000</v>
      </c>
      <c r="C342" s="39">
        <f t="shared" si="184"/>
        <v>0</v>
      </c>
      <c r="D342" s="39">
        <f t="shared" si="184"/>
        <v>3925000</v>
      </c>
      <c r="E342" s="39">
        <f t="shared" si="184"/>
        <v>780468.71</v>
      </c>
      <c r="F342" s="39">
        <f t="shared" si="184"/>
        <v>1153511.8799999999</v>
      </c>
      <c r="G342" s="39">
        <f t="shared" si="184"/>
        <v>805171.75999999989</v>
      </c>
      <c r="H342" s="39">
        <f t="shared" si="184"/>
        <v>823967.38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260156.25</v>
      </c>
      <c r="O342" s="39">
        <f t="shared" si="184"/>
        <v>230336</v>
      </c>
      <c r="P342" s="39">
        <f t="shared" si="184"/>
        <v>289976.46000000002</v>
      </c>
      <c r="Q342" s="39">
        <f t="shared" si="184"/>
        <v>330651.44</v>
      </c>
      <c r="R342" s="39">
        <f t="shared" si="184"/>
        <v>543914.72</v>
      </c>
      <c r="S342" s="39">
        <f t="shared" si="184"/>
        <v>278945.71999999997</v>
      </c>
      <c r="T342" s="39">
        <f t="shared" si="184"/>
        <v>250277.44</v>
      </c>
      <c r="U342" s="39">
        <f t="shared" si="184"/>
        <v>278945.71999999997</v>
      </c>
      <c r="V342" s="39">
        <f t="shared" si="184"/>
        <v>275948.59999999998</v>
      </c>
      <c r="W342" s="39">
        <f t="shared" si="184"/>
        <v>327091.84999999998</v>
      </c>
      <c r="X342" s="39">
        <f t="shared" si="184"/>
        <v>496875.53</v>
      </c>
      <c r="Y342" s="39">
        <f t="shared" si="184"/>
        <v>0</v>
      </c>
      <c r="Z342" s="39">
        <f t="shared" si="184"/>
        <v>3563119.7300000004</v>
      </c>
      <c r="AA342" s="39">
        <f t="shared" si="184"/>
        <v>361880.26999999955</v>
      </c>
      <c r="AB342" s="40">
        <f>Z342/D342</f>
        <v>0.90780120509554152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780468.63</v>
      </c>
      <c r="F346" s="31">
        <f>[1]consoCURRENT!I7317</f>
        <v>1168274.69</v>
      </c>
      <c r="G346" s="31">
        <f>[1]consoCURRENT!J7317</f>
        <v>836837.15999999992</v>
      </c>
      <c r="H346" s="31">
        <f>[1]consoCURRENT!K7317</f>
        <v>825960.44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241652.41</v>
      </c>
      <c r="O346" s="31">
        <f>[1]consoCURRENT!R7317</f>
        <v>260156.21000000002</v>
      </c>
      <c r="P346" s="31">
        <f>[1]consoCURRENT!S7317</f>
        <v>278660.01</v>
      </c>
      <c r="Q346" s="31">
        <f>[1]consoCURRENT!T7317</f>
        <v>377120.05</v>
      </c>
      <c r="R346" s="31">
        <f>[1]consoCURRENT!U7317</f>
        <v>512014.72000000003</v>
      </c>
      <c r="S346" s="31">
        <f>[1]consoCURRENT!V7317</f>
        <v>279139.92000000004</v>
      </c>
      <c r="T346" s="31">
        <f>[1]consoCURRENT!W7317</f>
        <v>278945.71999999997</v>
      </c>
      <c r="U346" s="31">
        <f>[1]consoCURRENT!X7317</f>
        <v>292145.71999999997</v>
      </c>
      <c r="V346" s="31">
        <f>[1]consoCURRENT!Y7317</f>
        <v>265745.71999999997</v>
      </c>
      <c r="W346" s="31">
        <f>[1]consoCURRENT!Z7317</f>
        <v>278945.72000000003</v>
      </c>
      <c r="X346" s="31">
        <f>[1]consoCURRENT!AA7317</f>
        <v>547014.72</v>
      </c>
      <c r="Y346" s="31">
        <f>[1]consoCURRENT!AB7317</f>
        <v>0</v>
      </c>
      <c r="Z346" s="31">
        <f>SUM(M346:Y346)</f>
        <v>3611540.92</v>
      </c>
      <c r="AA346" s="31">
        <f>D346-Z346</f>
        <v>313459.08000000007</v>
      </c>
      <c r="AB346" s="37">
        <f>Z346/D346</f>
        <v>0.92013781401273886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3925000</v>
      </c>
      <c r="C350" s="39">
        <f t="shared" si="186"/>
        <v>0</v>
      </c>
      <c r="D350" s="39">
        <f t="shared" si="186"/>
        <v>3925000</v>
      </c>
      <c r="E350" s="39">
        <f t="shared" si="186"/>
        <v>780468.63</v>
      </c>
      <c r="F350" s="39">
        <f t="shared" si="186"/>
        <v>1168274.69</v>
      </c>
      <c r="G350" s="39">
        <f t="shared" si="186"/>
        <v>836837.15999999992</v>
      </c>
      <c r="H350" s="39">
        <f t="shared" si="186"/>
        <v>825960.44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241652.41</v>
      </c>
      <c r="O350" s="39">
        <f t="shared" si="186"/>
        <v>260156.21000000002</v>
      </c>
      <c r="P350" s="39">
        <f t="shared" si="186"/>
        <v>278660.01</v>
      </c>
      <c r="Q350" s="39">
        <f t="shared" si="186"/>
        <v>377120.05</v>
      </c>
      <c r="R350" s="39">
        <f t="shared" si="186"/>
        <v>512014.72000000003</v>
      </c>
      <c r="S350" s="39">
        <f t="shared" si="186"/>
        <v>279139.92000000004</v>
      </c>
      <c r="T350" s="39">
        <f t="shared" si="186"/>
        <v>278945.71999999997</v>
      </c>
      <c r="U350" s="39">
        <f t="shared" si="186"/>
        <v>292145.71999999997</v>
      </c>
      <c r="V350" s="39">
        <f t="shared" si="186"/>
        <v>265745.71999999997</v>
      </c>
      <c r="W350" s="39">
        <f t="shared" si="186"/>
        <v>278945.72000000003</v>
      </c>
      <c r="X350" s="39">
        <f t="shared" si="186"/>
        <v>547014.72</v>
      </c>
      <c r="Y350" s="39">
        <f t="shared" si="186"/>
        <v>0</v>
      </c>
      <c r="Z350" s="39">
        <f t="shared" si="186"/>
        <v>3611540.92</v>
      </c>
      <c r="AA350" s="39">
        <f t="shared" si="186"/>
        <v>313459.08000000007</v>
      </c>
      <c r="AB350" s="40">
        <f>Z350/D350</f>
        <v>0.92013781401273886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3925000</v>
      </c>
      <c r="C352" s="39">
        <f t="shared" si="188"/>
        <v>0</v>
      </c>
      <c r="D352" s="39">
        <f t="shared" si="188"/>
        <v>3925000</v>
      </c>
      <c r="E352" s="39">
        <f t="shared" si="188"/>
        <v>780468.63</v>
      </c>
      <c r="F352" s="39">
        <f t="shared" si="188"/>
        <v>1168274.69</v>
      </c>
      <c r="G352" s="39">
        <f t="shared" si="188"/>
        <v>836837.15999999992</v>
      </c>
      <c r="H352" s="39">
        <f t="shared" si="188"/>
        <v>825960.44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241652.41</v>
      </c>
      <c r="O352" s="39">
        <f t="shared" si="188"/>
        <v>260156.21000000002</v>
      </c>
      <c r="P352" s="39">
        <f t="shared" si="188"/>
        <v>278660.01</v>
      </c>
      <c r="Q352" s="39">
        <f t="shared" si="188"/>
        <v>377120.05</v>
      </c>
      <c r="R352" s="39">
        <f t="shared" si="188"/>
        <v>512014.72000000003</v>
      </c>
      <c r="S352" s="39">
        <f t="shared" si="188"/>
        <v>279139.92000000004</v>
      </c>
      <c r="T352" s="39">
        <f t="shared" si="188"/>
        <v>278945.71999999997</v>
      </c>
      <c r="U352" s="39">
        <f t="shared" si="188"/>
        <v>292145.71999999997</v>
      </c>
      <c r="V352" s="39">
        <f t="shared" si="188"/>
        <v>265745.71999999997</v>
      </c>
      <c r="W352" s="39">
        <f t="shared" si="188"/>
        <v>278945.72000000003</v>
      </c>
      <c r="X352" s="39">
        <f t="shared" si="188"/>
        <v>547014.72</v>
      </c>
      <c r="Y352" s="39">
        <f t="shared" si="188"/>
        <v>0</v>
      </c>
      <c r="Z352" s="39">
        <f t="shared" si="188"/>
        <v>3611540.92</v>
      </c>
      <c r="AA352" s="39">
        <f t="shared" si="188"/>
        <v>313459.08000000007</v>
      </c>
      <c r="AB352" s="40">
        <f>Z352/D352</f>
        <v>0.92013781401273886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4220000</v>
      </c>
      <c r="C356" s="31">
        <f>[1]consoCURRENT!F7530</f>
        <v>0</v>
      </c>
      <c r="D356" s="31">
        <f>[1]consoCURRENT!G7530</f>
        <v>4220000</v>
      </c>
      <c r="E356" s="31">
        <f>[1]consoCURRENT!H7530</f>
        <v>780468.75</v>
      </c>
      <c r="F356" s="31">
        <f>[1]consoCURRENT!I7530</f>
        <v>1168129.04</v>
      </c>
      <c r="G356" s="31">
        <f>[1]consoCURRENT!J7530</f>
        <v>836833.15999999992</v>
      </c>
      <c r="H356" s="31">
        <f>[1]consoCURRENT!K7530</f>
        <v>825960.44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260156.25</v>
      </c>
      <c r="O356" s="31">
        <f>[1]consoCURRENT!R7530</f>
        <v>260156.25</v>
      </c>
      <c r="P356" s="31">
        <f>[1]consoCURRENT!S7530</f>
        <v>260156.25</v>
      </c>
      <c r="Q356" s="31">
        <f>[1]consoCURRENT!T7530</f>
        <v>367468.6</v>
      </c>
      <c r="R356" s="31">
        <f>[1]consoCURRENT!U7530</f>
        <v>521714.72</v>
      </c>
      <c r="S356" s="31">
        <f>[1]consoCURRENT!V7530</f>
        <v>278945.71999999997</v>
      </c>
      <c r="T356" s="31">
        <f>[1]consoCURRENT!W7530</f>
        <v>278945.71999999997</v>
      </c>
      <c r="U356" s="31">
        <f>[1]consoCURRENT!X7530</f>
        <v>278945.71999999997</v>
      </c>
      <c r="V356" s="31">
        <f>[1]consoCURRENT!Y7530</f>
        <v>278941.71999999997</v>
      </c>
      <c r="W356" s="31">
        <f>[1]consoCURRENT!Z7530</f>
        <v>278945.71999999997</v>
      </c>
      <c r="X356" s="31">
        <f>[1]consoCURRENT!AA7530</f>
        <v>547014.72</v>
      </c>
      <c r="Y356" s="31">
        <f>[1]consoCURRENT!AB7530</f>
        <v>0</v>
      </c>
      <c r="Z356" s="31">
        <f>SUM(M356:Y356)</f>
        <v>3611391.3899999987</v>
      </c>
      <c r="AA356" s="31">
        <f>D356-Z356</f>
        <v>608608.61000000127</v>
      </c>
      <c r="AB356" s="37">
        <f>Z356/D356</f>
        <v>0.85577995023696651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4220000</v>
      </c>
      <c r="C360" s="39">
        <f t="shared" si="190"/>
        <v>0</v>
      </c>
      <c r="D360" s="39">
        <f t="shared" si="190"/>
        <v>4220000</v>
      </c>
      <c r="E360" s="39">
        <f t="shared" si="190"/>
        <v>780468.75</v>
      </c>
      <c r="F360" s="39">
        <f t="shared" si="190"/>
        <v>1168129.04</v>
      </c>
      <c r="G360" s="39">
        <f t="shared" si="190"/>
        <v>836833.15999999992</v>
      </c>
      <c r="H360" s="39">
        <f t="shared" si="190"/>
        <v>825960.44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260156.25</v>
      </c>
      <c r="O360" s="39">
        <f t="shared" si="190"/>
        <v>260156.25</v>
      </c>
      <c r="P360" s="39">
        <f t="shared" si="190"/>
        <v>260156.25</v>
      </c>
      <c r="Q360" s="39">
        <f t="shared" si="190"/>
        <v>367468.6</v>
      </c>
      <c r="R360" s="39">
        <f t="shared" si="190"/>
        <v>521714.72</v>
      </c>
      <c r="S360" s="39">
        <f t="shared" si="190"/>
        <v>278945.71999999997</v>
      </c>
      <c r="T360" s="39">
        <f t="shared" si="190"/>
        <v>278945.71999999997</v>
      </c>
      <c r="U360" s="39">
        <f t="shared" si="190"/>
        <v>278945.71999999997</v>
      </c>
      <c r="V360" s="39">
        <f t="shared" si="190"/>
        <v>278941.71999999997</v>
      </c>
      <c r="W360" s="39">
        <f t="shared" si="190"/>
        <v>278945.71999999997</v>
      </c>
      <c r="X360" s="39">
        <f t="shared" si="190"/>
        <v>547014.72</v>
      </c>
      <c r="Y360" s="39">
        <f t="shared" si="190"/>
        <v>0</v>
      </c>
      <c r="Z360" s="39">
        <f t="shared" si="190"/>
        <v>3611391.3899999987</v>
      </c>
      <c r="AA360" s="39">
        <f t="shared" si="190"/>
        <v>608608.61000000127</v>
      </c>
      <c r="AB360" s="40">
        <f>Z360/D360</f>
        <v>0.85577995023696651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4220000</v>
      </c>
      <c r="C362" s="39">
        <f t="shared" si="192"/>
        <v>0</v>
      </c>
      <c r="D362" s="39">
        <f t="shared" si="192"/>
        <v>4220000</v>
      </c>
      <c r="E362" s="39">
        <f t="shared" si="192"/>
        <v>780468.75</v>
      </c>
      <c r="F362" s="39">
        <f t="shared" si="192"/>
        <v>1168129.04</v>
      </c>
      <c r="G362" s="39">
        <f t="shared" si="192"/>
        <v>836833.15999999992</v>
      </c>
      <c r="H362" s="39">
        <f t="shared" si="192"/>
        <v>825960.44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260156.25</v>
      </c>
      <c r="O362" s="39">
        <f t="shared" si="192"/>
        <v>260156.25</v>
      </c>
      <c r="P362" s="39">
        <f t="shared" si="192"/>
        <v>260156.25</v>
      </c>
      <c r="Q362" s="39">
        <f t="shared" si="192"/>
        <v>367468.6</v>
      </c>
      <c r="R362" s="39">
        <f t="shared" si="192"/>
        <v>521714.72</v>
      </c>
      <c r="S362" s="39">
        <f t="shared" si="192"/>
        <v>278945.71999999997</v>
      </c>
      <c r="T362" s="39">
        <f t="shared" si="192"/>
        <v>278945.71999999997</v>
      </c>
      <c r="U362" s="39">
        <f t="shared" si="192"/>
        <v>278945.71999999997</v>
      </c>
      <c r="V362" s="39">
        <f t="shared" si="192"/>
        <v>278941.71999999997</v>
      </c>
      <c r="W362" s="39">
        <f t="shared" si="192"/>
        <v>278945.71999999997</v>
      </c>
      <c r="X362" s="39">
        <f t="shared" si="192"/>
        <v>547014.72</v>
      </c>
      <c r="Y362" s="39">
        <f t="shared" si="192"/>
        <v>0</v>
      </c>
      <c r="Z362" s="39">
        <f t="shared" si="192"/>
        <v>3611391.3899999987</v>
      </c>
      <c r="AA362" s="39">
        <f t="shared" si="192"/>
        <v>608608.61000000127</v>
      </c>
      <c r="AB362" s="40">
        <f>Z362/D362</f>
        <v>0.85577995023696651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3925000</v>
      </c>
      <c r="C366" s="31">
        <f>[1]consoCURRENT!F7743</f>
        <v>0</v>
      </c>
      <c r="D366" s="31">
        <f>[1]consoCURRENT!G7743</f>
        <v>3925000</v>
      </c>
      <c r="E366" s="31">
        <f>[1]consoCURRENT!H7743</f>
        <v>780468.75</v>
      </c>
      <c r="F366" s="31">
        <f>[1]consoCURRENT!I7743</f>
        <v>2386811.33</v>
      </c>
      <c r="G366" s="31">
        <f>[1]consoCURRENT!J7743</f>
        <v>245884.88999999856</v>
      </c>
      <c r="H366" s="31">
        <f>[1]consoCURRENT!K7743</f>
        <v>316908.51000000024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230336</v>
      </c>
      <c r="O366" s="31">
        <f>[1]consoCURRENT!R7743</f>
        <v>260156.25</v>
      </c>
      <c r="P366" s="31">
        <f>[1]consoCURRENT!S7743</f>
        <v>289976.5</v>
      </c>
      <c r="Q366" s="31">
        <f>[1]consoCURRENT!T7743</f>
        <v>333268</v>
      </c>
      <c r="R366" s="31">
        <f>[1]consoCURRENT!U7743</f>
        <v>516152.29000000004</v>
      </c>
      <c r="S366" s="31">
        <f>[1]consoCURRENT!V7743</f>
        <v>1537391.04</v>
      </c>
      <c r="T366" s="31">
        <f>[1]consoCURRENT!W7743</f>
        <v>55186.399999998976</v>
      </c>
      <c r="U366" s="31">
        <f>[1]consoCURRENT!X7743</f>
        <v>13042.93</v>
      </c>
      <c r="V366" s="31">
        <f>[1]consoCURRENT!Y7743</f>
        <v>177655.55999999959</v>
      </c>
      <c r="W366" s="31">
        <f>[1]consoCURRENT!Z7743</f>
        <v>31975.370000000101</v>
      </c>
      <c r="X366" s="31">
        <f>[1]consoCURRENT!AA7743</f>
        <v>284933.14000000013</v>
      </c>
      <c r="Y366" s="31">
        <f>[1]consoCURRENT!AB7743</f>
        <v>0</v>
      </c>
      <c r="Z366" s="31">
        <f>SUM(M366:Y366)</f>
        <v>3730073.4799999991</v>
      </c>
      <c r="AA366" s="31">
        <f>D366-Z366</f>
        <v>194926.52000000095</v>
      </c>
      <c r="AB366" s="37">
        <f>Z366/D366</f>
        <v>0.95033719235668768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3925000</v>
      </c>
      <c r="C370" s="39">
        <f t="shared" si="194"/>
        <v>0</v>
      </c>
      <c r="D370" s="39">
        <f t="shared" si="194"/>
        <v>3925000</v>
      </c>
      <c r="E370" s="39">
        <f t="shared" si="194"/>
        <v>780468.75</v>
      </c>
      <c r="F370" s="39">
        <f t="shared" si="194"/>
        <v>2386811.33</v>
      </c>
      <c r="G370" s="39">
        <f t="shared" si="194"/>
        <v>245884.88999999856</v>
      </c>
      <c r="H370" s="39">
        <f t="shared" si="194"/>
        <v>316908.51000000024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230336</v>
      </c>
      <c r="O370" s="39">
        <f t="shared" si="194"/>
        <v>260156.25</v>
      </c>
      <c r="P370" s="39">
        <f t="shared" si="194"/>
        <v>289976.5</v>
      </c>
      <c r="Q370" s="39">
        <f t="shared" si="194"/>
        <v>333268</v>
      </c>
      <c r="R370" s="39">
        <f t="shared" si="194"/>
        <v>516152.29000000004</v>
      </c>
      <c r="S370" s="39">
        <f t="shared" si="194"/>
        <v>1537391.04</v>
      </c>
      <c r="T370" s="39">
        <f t="shared" si="194"/>
        <v>55186.399999998976</v>
      </c>
      <c r="U370" s="39">
        <f t="shared" si="194"/>
        <v>13042.93</v>
      </c>
      <c r="V370" s="39">
        <f t="shared" si="194"/>
        <v>177655.55999999959</v>
      </c>
      <c r="W370" s="39">
        <f t="shared" si="194"/>
        <v>31975.370000000101</v>
      </c>
      <c r="X370" s="39">
        <f t="shared" si="194"/>
        <v>284933.14000000013</v>
      </c>
      <c r="Y370" s="39">
        <f t="shared" si="194"/>
        <v>0</v>
      </c>
      <c r="Z370" s="39">
        <f t="shared" si="194"/>
        <v>3730073.4799999991</v>
      </c>
      <c r="AA370" s="39">
        <f t="shared" si="194"/>
        <v>194926.52000000095</v>
      </c>
      <c r="AB370" s="40">
        <f>Z370/D370</f>
        <v>0.95033719235668768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3925000</v>
      </c>
      <c r="C372" s="39">
        <f t="shared" si="196"/>
        <v>0</v>
      </c>
      <c r="D372" s="39">
        <f t="shared" si="196"/>
        <v>3925000</v>
      </c>
      <c r="E372" s="39">
        <f t="shared" si="196"/>
        <v>780468.75</v>
      </c>
      <c r="F372" s="39">
        <f t="shared" si="196"/>
        <v>2386811.33</v>
      </c>
      <c r="G372" s="39">
        <f t="shared" si="196"/>
        <v>245884.88999999856</v>
      </c>
      <c r="H372" s="39">
        <f t="shared" si="196"/>
        <v>316908.51000000024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230336</v>
      </c>
      <c r="O372" s="39">
        <f t="shared" si="196"/>
        <v>260156.25</v>
      </c>
      <c r="P372" s="39">
        <f t="shared" si="196"/>
        <v>289976.5</v>
      </c>
      <c r="Q372" s="39">
        <f t="shared" si="196"/>
        <v>333268</v>
      </c>
      <c r="R372" s="39">
        <f t="shared" si="196"/>
        <v>516152.29000000004</v>
      </c>
      <c r="S372" s="39">
        <f t="shared" si="196"/>
        <v>1537391.04</v>
      </c>
      <c r="T372" s="39">
        <f t="shared" si="196"/>
        <v>55186.399999998976</v>
      </c>
      <c r="U372" s="39">
        <f t="shared" si="196"/>
        <v>13042.93</v>
      </c>
      <c r="V372" s="39">
        <f t="shared" si="196"/>
        <v>177655.55999999959</v>
      </c>
      <c r="W372" s="39">
        <f t="shared" si="196"/>
        <v>31975.370000000101</v>
      </c>
      <c r="X372" s="39">
        <f t="shared" si="196"/>
        <v>284933.14000000013</v>
      </c>
      <c r="Y372" s="39">
        <f t="shared" si="196"/>
        <v>0</v>
      </c>
      <c r="Z372" s="39">
        <f t="shared" si="196"/>
        <v>3730073.4799999991</v>
      </c>
      <c r="AA372" s="39">
        <f t="shared" si="196"/>
        <v>194926.52000000095</v>
      </c>
      <c r="AB372" s="40">
        <f>Z372/D372</f>
        <v>0.95033719235668768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4220000</v>
      </c>
      <c r="C376" s="31">
        <f>[1]consoCURRENT!F7956</f>
        <v>0</v>
      </c>
      <c r="D376" s="31">
        <f>[1]consoCURRENT!G7956</f>
        <v>4220000</v>
      </c>
      <c r="E376" s="31">
        <f>[1]consoCURRENT!H7956</f>
        <v>680146.94</v>
      </c>
      <c r="F376" s="31">
        <f>[1]consoCURRENT!I7956</f>
        <v>1023112.1399999999</v>
      </c>
      <c r="G376" s="31">
        <f>[1]consoCURRENT!J7956</f>
        <v>808538.74</v>
      </c>
      <c r="H376" s="31">
        <f>[1]consoCURRENT!K7956</f>
        <v>794803.74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450132.32</v>
      </c>
      <c r="P376" s="31">
        <f>[1]consoCURRENT!S7956</f>
        <v>230014.62</v>
      </c>
      <c r="Q376" s="31">
        <f>[1]consoCURRENT!T7956</f>
        <v>298311.74</v>
      </c>
      <c r="R376" s="31">
        <f>[1]consoCURRENT!U7956</f>
        <v>474669.2</v>
      </c>
      <c r="S376" s="31">
        <f>[1]consoCURRENT!V7956</f>
        <v>250131.20000000001</v>
      </c>
      <c r="T376" s="31">
        <f>[1]consoCURRENT!W7956</f>
        <v>242131.20000000001</v>
      </c>
      <c r="U376" s="31">
        <f>[1]consoCURRENT!X7956</f>
        <v>287461.82</v>
      </c>
      <c r="V376" s="31">
        <f>[1]consoCURRENT!Y7956</f>
        <v>278945.71999999997</v>
      </c>
      <c r="W376" s="31">
        <f>[1]consoCURRENT!Z7956</f>
        <v>278945.71999999997</v>
      </c>
      <c r="X376" s="31">
        <f>[1]consoCURRENT!AA7956</f>
        <v>515858.02</v>
      </c>
      <c r="Y376" s="31">
        <f>[1]consoCURRENT!AB7956</f>
        <v>0</v>
      </c>
      <c r="Z376" s="31">
        <f>SUM(M376:Y376)</f>
        <v>3306601.5599999991</v>
      </c>
      <c r="AA376" s="31">
        <f>D376-Z376</f>
        <v>913398.44000000088</v>
      </c>
      <c r="AB376" s="37">
        <f>Z376/D376</f>
        <v>0.78355487203791452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4220000</v>
      </c>
      <c r="C380" s="39">
        <f t="shared" si="198"/>
        <v>0</v>
      </c>
      <c r="D380" s="39">
        <f t="shared" si="198"/>
        <v>4220000</v>
      </c>
      <c r="E380" s="39">
        <f t="shared" si="198"/>
        <v>680146.94</v>
      </c>
      <c r="F380" s="39">
        <f t="shared" si="198"/>
        <v>1023112.1399999999</v>
      </c>
      <c r="G380" s="39">
        <f t="shared" si="198"/>
        <v>808538.74</v>
      </c>
      <c r="H380" s="39">
        <f t="shared" si="198"/>
        <v>794803.74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450132.32</v>
      </c>
      <c r="P380" s="39">
        <f t="shared" si="198"/>
        <v>230014.62</v>
      </c>
      <c r="Q380" s="39">
        <f t="shared" si="198"/>
        <v>298311.74</v>
      </c>
      <c r="R380" s="39">
        <f t="shared" si="198"/>
        <v>474669.2</v>
      </c>
      <c r="S380" s="39">
        <f t="shared" si="198"/>
        <v>250131.20000000001</v>
      </c>
      <c r="T380" s="39">
        <f t="shared" si="198"/>
        <v>242131.20000000001</v>
      </c>
      <c r="U380" s="39">
        <f t="shared" si="198"/>
        <v>287461.82</v>
      </c>
      <c r="V380" s="39">
        <f t="shared" si="198"/>
        <v>278945.71999999997</v>
      </c>
      <c r="W380" s="39">
        <f t="shared" si="198"/>
        <v>278945.71999999997</v>
      </c>
      <c r="X380" s="39">
        <f t="shared" si="198"/>
        <v>515858.02</v>
      </c>
      <c r="Y380" s="39">
        <f t="shared" si="198"/>
        <v>0</v>
      </c>
      <c r="Z380" s="39">
        <f t="shared" si="198"/>
        <v>3306601.5599999991</v>
      </c>
      <c r="AA380" s="39">
        <f t="shared" si="198"/>
        <v>913398.44000000088</v>
      </c>
      <c r="AB380" s="40">
        <f>Z380/D380</f>
        <v>0.78355487203791452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4220000</v>
      </c>
      <c r="C382" s="39">
        <f t="shared" si="200"/>
        <v>0</v>
      </c>
      <c r="D382" s="39">
        <f t="shared" si="200"/>
        <v>4220000</v>
      </c>
      <c r="E382" s="39">
        <f t="shared" si="200"/>
        <v>680146.94</v>
      </c>
      <c r="F382" s="39">
        <f t="shared" si="200"/>
        <v>1023112.1399999999</v>
      </c>
      <c r="G382" s="39">
        <f t="shared" si="200"/>
        <v>808538.74</v>
      </c>
      <c r="H382" s="39">
        <f t="shared" si="200"/>
        <v>794803.74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450132.32</v>
      </c>
      <c r="P382" s="39">
        <f t="shared" si="200"/>
        <v>230014.62</v>
      </c>
      <c r="Q382" s="39">
        <f t="shared" si="200"/>
        <v>298311.74</v>
      </c>
      <c r="R382" s="39">
        <f t="shared" si="200"/>
        <v>474669.2</v>
      </c>
      <c r="S382" s="39">
        <f t="shared" si="200"/>
        <v>250131.20000000001</v>
      </c>
      <c r="T382" s="39">
        <f t="shared" si="200"/>
        <v>242131.20000000001</v>
      </c>
      <c r="U382" s="39">
        <f t="shared" si="200"/>
        <v>287461.82</v>
      </c>
      <c r="V382" s="39">
        <f t="shared" si="200"/>
        <v>278945.71999999997</v>
      </c>
      <c r="W382" s="39">
        <f t="shared" si="200"/>
        <v>278945.71999999997</v>
      </c>
      <c r="X382" s="39">
        <f t="shared" si="200"/>
        <v>515858.02</v>
      </c>
      <c r="Y382" s="39">
        <f t="shared" si="200"/>
        <v>0</v>
      </c>
      <c r="Z382" s="39">
        <f t="shared" si="200"/>
        <v>3306601.5599999991</v>
      </c>
      <c r="AA382" s="39">
        <f t="shared" si="200"/>
        <v>913398.44000000088</v>
      </c>
      <c r="AB382" s="40">
        <f>Z382/D382</f>
        <v>0.78355487203791452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6041000</v>
      </c>
      <c r="C386" s="31">
        <f>[1]consoCURRENT!F8169</f>
        <v>0</v>
      </c>
      <c r="D386" s="31">
        <f>[1]consoCURRENT!G8169</f>
        <v>6041000</v>
      </c>
      <c r="E386" s="31">
        <f>[1]consoCURRENT!H8169</f>
        <v>1246186.99</v>
      </c>
      <c r="F386" s="31">
        <f>[1]consoCURRENT!I8169</f>
        <v>1755887.6500000001</v>
      </c>
      <c r="G386" s="31">
        <f>[1]consoCURRENT!J8169</f>
        <v>1216373.56</v>
      </c>
      <c r="H386" s="31">
        <f>[1]consoCURRENT!K8169</f>
        <v>1277615.8400000001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356229.93</v>
      </c>
      <c r="O386" s="31">
        <f>[1]consoCURRENT!R8169</f>
        <v>451182.33</v>
      </c>
      <c r="P386" s="31">
        <f>[1]consoCURRENT!S8169</f>
        <v>438774.73</v>
      </c>
      <c r="Q386" s="31">
        <f>[1]consoCURRENT!T8169</f>
        <v>516290.33000000007</v>
      </c>
      <c r="R386" s="31">
        <f>[1]consoCURRENT!U8169</f>
        <v>808837.03999999992</v>
      </c>
      <c r="S386" s="31">
        <f>[1]consoCURRENT!V8169</f>
        <v>430760.28</v>
      </c>
      <c r="T386" s="31">
        <f>[1]consoCURRENT!W8169</f>
        <v>430760.28</v>
      </c>
      <c r="U386" s="31">
        <f>[1]consoCURRENT!X8169</f>
        <v>430760.28</v>
      </c>
      <c r="V386" s="31">
        <f>[1]consoCURRENT!Y8169</f>
        <v>354853</v>
      </c>
      <c r="W386" s="31">
        <f>[1]consoCURRENT!Z8169</f>
        <v>318246.44</v>
      </c>
      <c r="X386" s="31">
        <f>[1]consoCURRENT!AA8169</f>
        <v>959369.4</v>
      </c>
      <c r="Y386" s="31">
        <f>[1]consoCURRENT!AB8169</f>
        <v>0</v>
      </c>
      <c r="Z386" s="31">
        <f>SUM(M386:Y386)</f>
        <v>5496064.040000001</v>
      </c>
      <c r="AA386" s="31">
        <f>D386-Z386</f>
        <v>544935.95999999903</v>
      </c>
      <c r="AB386" s="37">
        <f>Z386/D386</f>
        <v>0.90979374937924196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6041000</v>
      </c>
      <c r="C390" s="39">
        <f t="shared" si="202"/>
        <v>0</v>
      </c>
      <c r="D390" s="39">
        <f t="shared" si="202"/>
        <v>6041000</v>
      </c>
      <c r="E390" s="39">
        <f t="shared" si="202"/>
        <v>1246186.99</v>
      </c>
      <c r="F390" s="39">
        <f t="shared" si="202"/>
        <v>1755887.6500000001</v>
      </c>
      <c r="G390" s="39">
        <f t="shared" si="202"/>
        <v>1216373.56</v>
      </c>
      <c r="H390" s="39">
        <f t="shared" si="202"/>
        <v>1277615.8400000001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356229.93</v>
      </c>
      <c r="O390" s="39">
        <f t="shared" si="202"/>
        <v>451182.33</v>
      </c>
      <c r="P390" s="39">
        <f t="shared" si="202"/>
        <v>438774.73</v>
      </c>
      <c r="Q390" s="39">
        <f t="shared" si="202"/>
        <v>516290.33000000007</v>
      </c>
      <c r="R390" s="39">
        <f t="shared" si="202"/>
        <v>808837.03999999992</v>
      </c>
      <c r="S390" s="39">
        <f t="shared" si="202"/>
        <v>430760.28</v>
      </c>
      <c r="T390" s="39">
        <f t="shared" si="202"/>
        <v>430760.28</v>
      </c>
      <c r="U390" s="39">
        <f t="shared" si="202"/>
        <v>430760.28</v>
      </c>
      <c r="V390" s="39">
        <f t="shared" si="202"/>
        <v>354853</v>
      </c>
      <c r="W390" s="39">
        <f t="shared" si="202"/>
        <v>318246.44</v>
      </c>
      <c r="X390" s="39">
        <f t="shared" si="202"/>
        <v>959369.4</v>
      </c>
      <c r="Y390" s="39">
        <f t="shared" si="202"/>
        <v>0</v>
      </c>
      <c r="Z390" s="39">
        <f t="shared" si="202"/>
        <v>5496064.040000001</v>
      </c>
      <c r="AA390" s="39">
        <f t="shared" si="202"/>
        <v>544935.95999999903</v>
      </c>
      <c r="AB390" s="40">
        <f>Z390/D390</f>
        <v>0.90979374937924196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6041000</v>
      </c>
      <c r="C392" s="39">
        <f t="shared" si="204"/>
        <v>0</v>
      </c>
      <c r="D392" s="39">
        <f t="shared" si="204"/>
        <v>6041000</v>
      </c>
      <c r="E392" s="39">
        <f t="shared" si="204"/>
        <v>1246186.99</v>
      </c>
      <c r="F392" s="39">
        <f t="shared" si="204"/>
        <v>1755887.6500000001</v>
      </c>
      <c r="G392" s="39">
        <f t="shared" si="204"/>
        <v>1216373.56</v>
      </c>
      <c r="H392" s="39">
        <f t="shared" si="204"/>
        <v>1277615.8400000001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356229.93</v>
      </c>
      <c r="O392" s="39">
        <f t="shared" si="204"/>
        <v>451182.33</v>
      </c>
      <c r="P392" s="39">
        <f t="shared" si="204"/>
        <v>438774.73</v>
      </c>
      <c r="Q392" s="39">
        <f t="shared" si="204"/>
        <v>516290.33000000007</v>
      </c>
      <c r="R392" s="39">
        <f t="shared" si="204"/>
        <v>808837.03999999992</v>
      </c>
      <c r="S392" s="39">
        <f t="shared" si="204"/>
        <v>430760.28</v>
      </c>
      <c r="T392" s="39">
        <f t="shared" si="204"/>
        <v>430760.28</v>
      </c>
      <c r="U392" s="39">
        <f t="shared" si="204"/>
        <v>430760.28</v>
      </c>
      <c r="V392" s="39">
        <f t="shared" si="204"/>
        <v>354853</v>
      </c>
      <c r="W392" s="39">
        <f t="shared" si="204"/>
        <v>318246.44</v>
      </c>
      <c r="X392" s="39">
        <f t="shared" si="204"/>
        <v>959369.4</v>
      </c>
      <c r="Y392" s="39">
        <f t="shared" si="204"/>
        <v>0</v>
      </c>
      <c r="Z392" s="39">
        <f t="shared" si="204"/>
        <v>5496064.040000001</v>
      </c>
      <c r="AA392" s="39">
        <f t="shared" si="204"/>
        <v>544935.95999999903</v>
      </c>
      <c r="AB392" s="40">
        <f>Z392/D392</f>
        <v>0.90979374937924196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3925000</v>
      </c>
      <c r="C396" s="31">
        <f>[1]consoCURRENT!F8382</f>
        <v>0</v>
      </c>
      <c r="D396" s="31">
        <f>[1]consoCURRENT!G8382</f>
        <v>3925000</v>
      </c>
      <c r="E396" s="31">
        <f>[1]consoCURRENT!H8382</f>
        <v>812568.75</v>
      </c>
      <c r="F396" s="31">
        <f>[1]consoCURRENT!I8382</f>
        <v>1126080.53</v>
      </c>
      <c r="G396" s="31">
        <f>[1]consoCURRENT!J8382</f>
        <v>812952.48</v>
      </c>
      <c r="H396" s="31">
        <f>[1]consoCURRENT!K8382</f>
        <v>811260.44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233495.93</v>
      </c>
      <c r="O396" s="31">
        <f>[1]consoCURRENT!R8382</f>
        <v>286816.57</v>
      </c>
      <c r="P396" s="31">
        <f>[1]consoCURRENT!S8382</f>
        <v>292256.25</v>
      </c>
      <c r="Q396" s="31">
        <f>[1]consoCURRENT!T8382</f>
        <v>327088.25</v>
      </c>
      <c r="R396" s="31">
        <f>[1]consoCURRENT!U8382</f>
        <v>491378.28</v>
      </c>
      <c r="S396" s="31">
        <f>[1]consoCURRENT!V8382</f>
        <v>307614</v>
      </c>
      <c r="T396" s="31">
        <f>[1]consoCURRENT!W8382</f>
        <v>278967.32</v>
      </c>
      <c r="U396" s="31">
        <f>[1]consoCURRENT!X8382</f>
        <v>277316.15999999997</v>
      </c>
      <c r="V396" s="31">
        <f>[1]consoCURRENT!Y8382</f>
        <v>256669</v>
      </c>
      <c r="W396" s="31">
        <f>[1]consoCURRENT!Z8382</f>
        <v>236277.44</v>
      </c>
      <c r="X396" s="31">
        <f>[1]consoCURRENT!AA8382</f>
        <v>574983</v>
      </c>
      <c r="Y396" s="31">
        <f>[1]consoCURRENT!AB8382</f>
        <v>0</v>
      </c>
      <c r="Z396" s="31">
        <f>SUM(M396:Y396)</f>
        <v>3562862.2</v>
      </c>
      <c r="AA396" s="31">
        <f>D396-Z396</f>
        <v>362137.79999999981</v>
      </c>
      <c r="AB396" s="37">
        <f>Z396/D396</f>
        <v>0.90773559235668799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3925000</v>
      </c>
      <c r="C400" s="39">
        <f t="shared" si="206"/>
        <v>0</v>
      </c>
      <c r="D400" s="39">
        <f t="shared" si="206"/>
        <v>3925000</v>
      </c>
      <c r="E400" s="39">
        <f t="shared" si="206"/>
        <v>812568.75</v>
      </c>
      <c r="F400" s="39">
        <f t="shared" si="206"/>
        <v>1126080.53</v>
      </c>
      <c r="G400" s="39">
        <f t="shared" si="206"/>
        <v>812952.48</v>
      </c>
      <c r="H400" s="39">
        <f t="shared" si="206"/>
        <v>811260.44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233495.93</v>
      </c>
      <c r="O400" s="39">
        <f t="shared" si="206"/>
        <v>286816.57</v>
      </c>
      <c r="P400" s="39">
        <f t="shared" si="206"/>
        <v>292256.25</v>
      </c>
      <c r="Q400" s="39">
        <f t="shared" si="206"/>
        <v>327088.25</v>
      </c>
      <c r="R400" s="39">
        <f t="shared" si="206"/>
        <v>491378.28</v>
      </c>
      <c r="S400" s="39">
        <f t="shared" si="206"/>
        <v>307614</v>
      </c>
      <c r="T400" s="39">
        <f t="shared" si="206"/>
        <v>278967.32</v>
      </c>
      <c r="U400" s="39">
        <f t="shared" si="206"/>
        <v>277316.15999999997</v>
      </c>
      <c r="V400" s="39">
        <f t="shared" si="206"/>
        <v>256669</v>
      </c>
      <c r="W400" s="39">
        <f t="shared" si="206"/>
        <v>236277.44</v>
      </c>
      <c r="X400" s="39">
        <f t="shared" si="206"/>
        <v>574983</v>
      </c>
      <c r="Y400" s="39">
        <f t="shared" si="206"/>
        <v>0</v>
      </c>
      <c r="Z400" s="39">
        <f t="shared" si="206"/>
        <v>3562862.2</v>
      </c>
      <c r="AA400" s="39">
        <f t="shared" si="206"/>
        <v>362137.79999999981</v>
      </c>
      <c r="AB400" s="40">
        <f>Z400/D400</f>
        <v>0.90773559235668799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3925000</v>
      </c>
      <c r="C402" s="39">
        <f t="shared" si="208"/>
        <v>0</v>
      </c>
      <c r="D402" s="39">
        <f t="shared" si="208"/>
        <v>3925000</v>
      </c>
      <c r="E402" s="39">
        <f t="shared" si="208"/>
        <v>812568.75</v>
      </c>
      <c r="F402" s="39">
        <f t="shared" si="208"/>
        <v>1126080.53</v>
      </c>
      <c r="G402" s="39">
        <f t="shared" si="208"/>
        <v>812952.48</v>
      </c>
      <c r="H402" s="39">
        <f t="shared" si="208"/>
        <v>811260.44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233495.93</v>
      </c>
      <c r="O402" s="39">
        <f t="shared" si="208"/>
        <v>286816.57</v>
      </c>
      <c r="P402" s="39">
        <f t="shared" si="208"/>
        <v>292256.25</v>
      </c>
      <c r="Q402" s="39">
        <f t="shared" si="208"/>
        <v>327088.25</v>
      </c>
      <c r="R402" s="39">
        <f t="shared" si="208"/>
        <v>491378.28</v>
      </c>
      <c r="S402" s="39">
        <f t="shared" si="208"/>
        <v>307614</v>
      </c>
      <c r="T402" s="39">
        <f t="shared" si="208"/>
        <v>278967.32</v>
      </c>
      <c r="U402" s="39">
        <f t="shared" si="208"/>
        <v>277316.15999999997</v>
      </c>
      <c r="V402" s="39">
        <f t="shared" si="208"/>
        <v>256669</v>
      </c>
      <c r="W402" s="39">
        <f t="shared" si="208"/>
        <v>236277.44</v>
      </c>
      <c r="X402" s="39">
        <f t="shared" si="208"/>
        <v>574983</v>
      </c>
      <c r="Y402" s="39">
        <f t="shared" si="208"/>
        <v>0</v>
      </c>
      <c r="Z402" s="39">
        <f t="shared" si="208"/>
        <v>3562862.2</v>
      </c>
      <c r="AA402" s="39">
        <f t="shared" si="208"/>
        <v>362137.79999999981</v>
      </c>
      <c r="AB402" s="40">
        <f>Z402/D402</f>
        <v>0.90773559235668799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674728.27</v>
      </c>
      <c r="F406" s="31">
        <f>[1]consoCURRENT!I8595</f>
        <v>1323658.9099999999</v>
      </c>
      <c r="G406" s="31">
        <f>[1]consoCURRENT!J8595</f>
        <v>961924.90999999992</v>
      </c>
      <c r="H406" s="31">
        <f>[1]consoCURRENT!K8595</f>
        <v>653219.6399999999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213682.67</v>
      </c>
      <c r="O406" s="31">
        <f>[1]consoCURRENT!R8595</f>
        <v>234902.23</v>
      </c>
      <c r="P406" s="31">
        <f>[1]consoCURRENT!S8595</f>
        <v>226143.37</v>
      </c>
      <c r="Q406" s="31">
        <f>[1]consoCURRENT!T8595</f>
        <v>347907.64</v>
      </c>
      <c r="R406" s="31">
        <f>[1]consoCURRENT!U8595</f>
        <v>628444.19999999995</v>
      </c>
      <c r="S406" s="31">
        <f>[1]consoCURRENT!V8595</f>
        <v>347307.07</v>
      </c>
      <c r="T406" s="31">
        <f>[1]consoCURRENT!W8595</f>
        <v>304945.71999999997</v>
      </c>
      <c r="U406" s="31">
        <f>[1]consoCURRENT!X8595</f>
        <v>327769</v>
      </c>
      <c r="V406" s="31">
        <f>[1]consoCURRENT!Y8595</f>
        <v>329210.19</v>
      </c>
      <c r="W406" s="31">
        <f>[1]consoCURRENT!Z8595</f>
        <v>376830.17</v>
      </c>
      <c r="X406" s="31">
        <f>[1]consoCURRENT!AA8595</f>
        <v>276389.46999999997</v>
      </c>
      <c r="Y406" s="31">
        <f>[1]consoCURRENT!AB8595</f>
        <v>0</v>
      </c>
      <c r="Z406" s="31">
        <f>SUM(M406:Y406)</f>
        <v>3613531.7299999995</v>
      </c>
      <c r="AA406" s="31">
        <f>D406-Z406</f>
        <v>311468.27000000048</v>
      </c>
      <c r="AB406" s="37">
        <f>Z406/D406</f>
        <v>0.92064502675159221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3925000</v>
      </c>
      <c r="C410" s="39">
        <f t="shared" si="210"/>
        <v>0</v>
      </c>
      <c r="D410" s="39">
        <f t="shared" si="210"/>
        <v>3925000</v>
      </c>
      <c r="E410" s="39">
        <f t="shared" si="210"/>
        <v>674728.27</v>
      </c>
      <c r="F410" s="39">
        <f t="shared" si="210"/>
        <v>1323658.9099999999</v>
      </c>
      <c r="G410" s="39">
        <f t="shared" si="210"/>
        <v>961924.90999999992</v>
      </c>
      <c r="H410" s="39">
        <f t="shared" si="210"/>
        <v>653219.6399999999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213682.67</v>
      </c>
      <c r="O410" s="39">
        <f t="shared" si="210"/>
        <v>234902.23</v>
      </c>
      <c r="P410" s="39">
        <f t="shared" si="210"/>
        <v>226143.37</v>
      </c>
      <c r="Q410" s="39">
        <f t="shared" si="210"/>
        <v>347907.64</v>
      </c>
      <c r="R410" s="39">
        <f t="shared" si="210"/>
        <v>628444.19999999995</v>
      </c>
      <c r="S410" s="39">
        <f t="shared" si="210"/>
        <v>347307.07</v>
      </c>
      <c r="T410" s="39">
        <f t="shared" si="210"/>
        <v>304945.71999999997</v>
      </c>
      <c r="U410" s="39">
        <f t="shared" si="210"/>
        <v>327769</v>
      </c>
      <c r="V410" s="39">
        <f t="shared" si="210"/>
        <v>329210.19</v>
      </c>
      <c r="W410" s="39">
        <f t="shared" si="210"/>
        <v>376830.17</v>
      </c>
      <c r="X410" s="39">
        <f t="shared" si="210"/>
        <v>276389.46999999997</v>
      </c>
      <c r="Y410" s="39">
        <f t="shared" si="210"/>
        <v>0</v>
      </c>
      <c r="Z410" s="39">
        <f t="shared" si="210"/>
        <v>3613531.7299999995</v>
      </c>
      <c r="AA410" s="39">
        <f t="shared" si="210"/>
        <v>311468.27000000048</v>
      </c>
      <c r="AB410" s="40">
        <f>Z410/D410</f>
        <v>0.92064502675159221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3925000</v>
      </c>
      <c r="C412" s="39">
        <f t="shared" si="212"/>
        <v>0</v>
      </c>
      <c r="D412" s="39">
        <f t="shared" si="212"/>
        <v>3925000</v>
      </c>
      <c r="E412" s="39">
        <f t="shared" si="212"/>
        <v>674728.27</v>
      </c>
      <c r="F412" s="39">
        <f t="shared" si="212"/>
        <v>1323658.9099999999</v>
      </c>
      <c r="G412" s="39">
        <f t="shared" si="212"/>
        <v>961924.90999999992</v>
      </c>
      <c r="H412" s="39">
        <f t="shared" si="212"/>
        <v>653219.6399999999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213682.67</v>
      </c>
      <c r="O412" s="39">
        <f t="shared" si="212"/>
        <v>234902.23</v>
      </c>
      <c r="P412" s="39">
        <f t="shared" si="212"/>
        <v>226143.37</v>
      </c>
      <c r="Q412" s="39">
        <f t="shared" si="212"/>
        <v>347907.64</v>
      </c>
      <c r="R412" s="39">
        <f t="shared" si="212"/>
        <v>628444.19999999995</v>
      </c>
      <c r="S412" s="39">
        <f t="shared" si="212"/>
        <v>347307.07</v>
      </c>
      <c r="T412" s="39">
        <f t="shared" si="212"/>
        <v>304945.71999999997</v>
      </c>
      <c r="U412" s="39">
        <f t="shared" si="212"/>
        <v>327769</v>
      </c>
      <c r="V412" s="39">
        <f t="shared" si="212"/>
        <v>329210.19</v>
      </c>
      <c r="W412" s="39">
        <f t="shared" si="212"/>
        <v>376830.17</v>
      </c>
      <c r="X412" s="39">
        <f t="shared" si="212"/>
        <v>276389.46999999997</v>
      </c>
      <c r="Y412" s="39">
        <f t="shared" si="212"/>
        <v>0</v>
      </c>
      <c r="Z412" s="39">
        <f t="shared" si="212"/>
        <v>3613531.7299999995</v>
      </c>
      <c r="AA412" s="39">
        <f t="shared" si="212"/>
        <v>311468.27000000048</v>
      </c>
      <c r="AB412" s="40">
        <f>Z412/D412</f>
        <v>0.92064502675159221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6041000</v>
      </c>
      <c r="C416" s="31">
        <f>[1]consoCURRENT!F8808</f>
        <v>0</v>
      </c>
      <c r="D416" s="31">
        <f>[1]consoCURRENT!G8808</f>
        <v>6041000</v>
      </c>
      <c r="E416" s="31">
        <f>[1]consoCURRENT!H8808</f>
        <v>1189350.23</v>
      </c>
      <c r="F416" s="31">
        <f>[1]consoCURRENT!I8808</f>
        <v>1810527.649999999</v>
      </c>
      <c r="G416" s="31">
        <f>[1]consoCURRENT!J8808</f>
        <v>1243227.5599999996</v>
      </c>
      <c r="H416" s="31">
        <f>[1]consoCURRENT!K8808</f>
        <v>1274736.0000000009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792167.90000000014</v>
      </c>
      <c r="P416" s="31">
        <f>[1]consoCURRENT!S8808</f>
        <v>397182.32999999984</v>
      </c>
      <c r="Q416" s="31">
        <f>[1]consoCURRENT!T8808</f>
        <v>570930.33000000007</v>
      </c>
      <c r="R416" s="31">
        <f>[1]consoCURRENT!U8808</f>
        <v>794467.27999999933</v>
      </c>
      <c r="S416" s="31">
        <f>[1]consoCURRENT!V8808</f>
        <v>445130.03999999957</v>
      </c>
      <c r="T416" s="31">
        <f>[1]consoCURRENT!W8808</f>
        <v>430760.2799999998</v>
      </c>
      <c r="U416" s="31">
        <f>[1]consoCURRENT!X8808</f>
        <v>386215.43999999994</v>
      </c>
      <c r="V416" s="31">
        <f>[1]consoCURRENT!Y8808</f>
        <v>426251.83999999985</v>
      </c>
      <c r="W416" s="31">
        <f>[1]consoCURRENT!Z8808</f>
        <v>435268.72000000067</v>
      </c>
      <c r="X416" s="31">
        <f>[1]consoCURRENT!AA8808</f>
        <v>839467.28000000026</v>
      </c>
      <c r="Y416" s="31">
        <f>[1]consoCURRENT!AB8808</f>
        <v>0</v>
      </c>
      <c r="Z416" s="31">
        <f>SUM(M416:Y416)</f>
        <v>5517841.4399999995</v>
      </c>
      <c r="AA416" s="31">
        <f>D416-Z416</f>
        <v>523158.56000000052</v>
      </c>
      <c r="AB416" s="37">
        <f>Z416/D416</f>
        <v>0.91339868233736132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6041000</v>
      </c>
      <c r="C420" s="39">
        <f t="shared" si="214"/>
        <v>0</v>
      </c>
      <c r="D420" s="39">
        <f t="shared" si="214"/>
        <v>6041000</v>
      </c>
      <c r="E420" s="39">
        <f t="shared" si="214"/>
        <v>1189350.23</v>
      </c>
      <c r="F420" s="39">
        <f t="shared" si="214"/>
        <v>1810527.649999999</v>
      </c>
      <c r="G420" s="39">
        <f t="shared" si="214"/>
        <v>1243227.5599999996</v>
      </c>
      <c r="H420" s="39">
        <f t="shared" si="214"/>
        <v>1274736.0000000009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792167.90000000014</v>
      </c>
      <c r="P420" s="39">
        <f t="shared" si="214"/>
        <v>397182.32999999984</v>
      </c>
      <c r="Q420" s="39">
        <f t="shared" si="214"/>
        <v>570930.33000000007</v>
      </c>
      <c r="R420" s="39">
        <f t="shared" si="214"/>
        <v>794467.27999999933</v>
      </c>
      <c r="S420" s="39">
        <f t="shared" si="214"/>
        <v>445130.03999999957</v>
      </c>
      <c r="T420" s="39">
        <f t="shared" si="214"/>
        <v>430760.2799999998</v>
      </c>
      <c r="U420" s="39">
        <f t="shared" si="214"/>
        <v>386215.43999999994</v>
      </c>
      <c r="V420" s="39">
        <f t="shared" si="214"/>
        <v>426251.83999999985</v>
      </c>
      <c r="W420" s="39">
        <f t="shared" si="214"/>
        <v>435268.72000000067</v>
      </c>
      <c r="X420" s="39">
        <f t="shared" si="214"/>
        <v>839467.28000000026</v>
      </c>
      <c r="Y420" s="39">
        <f t="shared" si="214"/>
        <v>0</v>
      </c>
      <c r="Z420" s="39">
        <f t="shared" si="214"/>
        <v>5517841.4399999995</v>
      </c>
      <c r="AA420" s="39">
        <f t="shared" si="214"/>
        <v>523158.56000000052</v>
      </c>
      <c r="AB420" s="40">
        <f>Z420/D420</f>
        <v>0.91339868233736132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6041000</v>
      </c>
      <c r="C422" s="39">
        <f t="shared" si="216"/>
        <v>0</v>
      </c>
      <c r="D422" s="39">
        <f t="shared" si="216"/>
        <v>6041000</v>
      </c>
      <c r="E422" s="39">
        <f t="shared" si="216"/>
        <v>1189350.23</v>
      </c>
      <c r="F422" s="39">
        <f t="shared" si="216"/>
        <v>1810527.649999999</v>
      </c>
      <c r="G422" s="39">
        <f t="shared" si="216"/>
        <v>1243227.5599999996</v>
      </c>
      <c r="H422" s="39">
        <f t="shared" si="216"/>
        <v>1274736.0000000009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792167.90000000014</v>
      </c>
      <c r="P422" s="39">
        <f t="shared" si="216"/>
        <v>397182.32999999984</v>
      </c>
      <c r="Q422" s="39">
        <f t="shared" si="216"/>
        <v>570930.33000000007</v>
      </c>
      <c r="R422" s="39">
        <f t="shared" si="216"/>
        <v>794467.27999999933</v>
      </c>
      <c r="S422" s="39">
        <f t="shared" si="216"/>
        <v>445130.03999999957</v>
      </c>
      <c r="T422" s="39">
        <f t="shared" si="216"/>
        <v>430760.2799999998</v>
      </c>
      <c r="U422" s="39">
        <f t="shared" si="216"/>
        <v>386215.43999999994</v>
      </c>
      <c r="V422" s="39">
        <f t="shared" si="216"/>
        <v>426251.83999999985</v>
      </c>
      <c r="W422" s="39">
        <f t="shared" si="216"/>
        <v>435268.72000000067</v>
      </c>
      <c r="X422" s="39">
        <f t="shared" si="216"/>
        <v>839467.28000000026</v>
      </c>
      <c r="Y422" s="39">
        <f t="shared" si="216"/>
        <v>0</v>
      </c>
      <c r="Z422" s="39">
        <f t="shared" si="216"/>
        <v>5517841.4399999995</v>
      </c>
      <c r="AA422" s="39">
        <f t="shared" si="216"/>
        <v>523158.56000000052</v>
      </c>
      <c r="AB422" s="40">
        <f>Z422/D422</f>
        <v>0.91339868233736132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4220000</v>
      </c>
      <c r="C426" s="31">
        <f>[1]consoCURRENT!F9021</f>
        <v>0</v>
      </c>
      <c r="D426" s="31">
        <f>[1]consoCURRENT!G9021</f>
        <v>4220000</v>
      </c>
      <c r="E426" s="31">
        <f>[1]consoCURRENT!H9021</f>
        <v>824904.84999999986</v>
      </c>
      <c r="F426" s="31">
        <f>[1]consoCURRENT!I9021</f>
        <v>1285095.1499999999</v>
      </c>
      <c r="G426" s="31">
        <f>[1]consoCURRENT!J9021</f>
        <v>673965.42999999993</v>
      </c>
      <c r="H426" s="31">
        <f>[1]consoCURRENT!K9021</f>
        <v>855228.72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271696.32</v>
      </c>
      <c r="O426" s="31">
        <f>[1]consoCURRENT!R9021</f>
        <v>249516.18</v>
      </c>
      <c r="P426" s="31">
        <f>[1]consoCURRENT!S9021</f>
        <v>303692.34999999992</v>
      </c>
      <c r="Q426" s="31">
        <f>[1]consoCURRENT!T9021</f>
        <v>361863.85</v>
      </c>
      <c r="R426" s="31">
        <f>[1]consoCURRENT!U9021</f>
        <v>465371.44</v>
      </c>
      <c r="S426" s="31">
        <f>[1]consoCURRENT!V9021</f>
        <v>457859.86</v>
      </c>
      <c r="T426" s="31">
        <f>[1]consoCURRENT!W9021</f>
        <v>143717.26999999999</v>
      </c>
      <c r="U426" s="31">
        <f>[1]consoCURRENT!X9021</f>
        <v>217539.41</v>
      </c>
      <c r="V426" s="31">
        <f>[1]consoCURRENT!Y9021</f>
        <v>312708.75</v>
      </c>
      <c r="W426" s="31">
        <f>[1]consoCURRENT!Z9021</f>
        <v>307614</v>
      </c>
      <c r="X426" s="31">
        <f>[1]consoCURRENT!AA9021</f>
        <v>547614.71999999997</v>
      </c>
      <c r="Y426" s="31">
        <f>[1]consoCURRENT!AB9021</f>
        <v>0</v>
      </c>
      <c r="Z426" s="31">
        <f>SUM(M426:Y426)</f>
        <v>3639194.1499999994</v>
      </c>
      <c r="AA426" s="31">
        <f>D426-Z426</f>
        <v>580805.85000000056</v>
      </c>
      <c r="AB426" s="37">
        <f>Z426/D426</f>
        <v>0.86236828199052118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4220000</v>
      </c>
      <c r="C430" s="39">
        <f t="shared" si="218"/>
        <v>0</v>
      </c>
      <c r="D430" s="39">
        <f t="shared" si="218"/>
        <v>4220000</v>
      </c>
      <c r="E430" s="39">
        <f t="shared" si="218"/>
        <v>824904.84999999986</v>
      </c>
      <c r="F430" s="39">
        <f t="shared" si="218"/>
        <v>1285095.1499999999</v>
      </c>
      <c r="G430" s="39">
        <f t="shared" si="218"/>
        <v>673965.42999999993</v>
      </c>
      <c r="H430" s="39">
        <f t="shared" si="218"/>
        <v>855228.72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271696.32</v>
      </c>
      <c r="O430" s="39">
        <f t="shared" si="218"/>
        <v>249516.18</v>
      </c>
      <c r="P430" s="39">
        <f t="shared" si="218"/>
        <v>303692.34999999992</v>
      </c>
      <c r="Q430" s="39">
        <f t="shared" si="218"/>
        <v>361863.85</v>
      </c>
      <c r="R430" s="39">
        <f t="shared" si="218"/>
        <v>465371.44</v>
      </c>
      <c r="S430" s="39">
        <f t="shared" si="218"/>
        <v>457859.86</v>
      </c>
      <c r="T430" s="39">
        <f t="shared" si="218"/>
        <v>143717.26999999999</v>
      </c>
      <c r="U430" s="39">
        <f t="shared" si="218"/>
        <v>217539.41</v>
      </c>
      <c r="V430" s="39">
        <f t="shared" si="218"/>
        <v>312708.75</v>
      </c>
      <c r="W430" s="39">
        <f t="shared" si="218"/>
        <v>307614</v>
      </c>
      <c r="X430" s="39">
        <f t="shared" si="218"/>
        <v>547614.71999999997</v>
      </c>
      <c r="Y430" s="39">
        <f t="shared" si="218"/>
        <v>0</v>
      </c>
      <c r="Z430" s="39">
        <f t="shared" si="218"/>
        <v>3639194.1499999994</v>
      </c>
      <c r="AA430" s="39">
        <f t="shared" si="218"/>
        <v>580805.85000000056</v>
      </c>
      <c r="AB430" s="40">
        <f>Z430/D430</f>
        <v>0.86236828199052118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4220000</v>
      </c>
      <c r="C432" s="39">
        <f t="shared" si="220"/>
        <v>0</v>
      </c>
      <c r="D432" s="39">
        <f t="shared" si="220"/>
        <v>4220000</v>
      </c>
      <c r="E432" s="39">
        <f t="shared" si="220"/>
        <v>824904.84999999986</v>
      </c>
      <c r="F432" s="39">
        <f t="shared" si="220"/>
        <v>1285095.1499999999</v>
      </c>
      <c r="G432" s="39">
        <f t="shared" si="220"/>
        <v>673965.42999999993</v>
      </c>
      <c r="H432" s="39">
        <f t="shared" si="220"/>
        <v>855228.72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271696.32</v>
      </c>
      <c r="O432" s="39">
        <f t="shared" si="220"/>
        <v>249516.18</v>
      </c>
      <c r="P432" s="39">
        <f t="shared" si="220"/>
        <v>303692.34999999992</v>
      </c>
      <c r="Q432" s="39">
        <f t="shared" si="220"/>
        <v>361863.85</v>
      </c>
      <c r="R432" s="39">
        <f t="shared" si="220"/>
        <v>465371.44</v>
      </c>
      <c r="S432" s="39">
        <f t="shared" si="220"/>
        <v>457859.86</v>
      </c>
      <c r="T432" s="39">
        <f t="shared" si="220"/>
        <v>143717.26999999999</v>
      </c>
      <c r="U432" s="39">
        <f t="shared" si="220"/>
        <v>217539.41</v>
      </c>
      <c r="V432" s="39">
        <f t="shared" si="220"/>
        <v>312708.75</v>
      </c>
      <c r="W432" s="39">
        <f t="shared" si="220"/>
        <v>307614</v>
      </c>
      <c r="X432" s="39">
        <f t="shared" si="220"/>
        <v>547614.71999999997</v>
      </c>
      <c r="Y432" s="39">
        <f t="shared" si="220"/>
        <v>0</v>
      </c>
      <c r="Z432" s="39">
        <f t="shared" si="220"/>
        <v>3639194.1499999994</v>
      </c>
      <c r="AA432" s="39">
        <f t="shared" si="220"/>
        <v>580805.85000000056</v>
      </c>
      <c r="AB432" s="40">
        <f>Z432/D432</f>
        <v>0.86236828199052118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9.899999999999999" customHeight="1" x14ac:dyDescent="0.25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B256+B246+B236+B226+B216</f>
        <v>179747000</v>
      </c>
      <c r="C436" s="31">
        <f t="shared" ref="C436:Y441" si="221">C256+C246+C236+C226+C216</f>
        <v>0</v>
      </c>
      <c r="D436" s="31">
        <f t="shared" si="221"/>
        <v>179747000</v>
      </c>
      <c r="E436" s="31">
        <f t="shared" si="221"/>
        <v>38083839.590000004</v>
      </c>
      <c r="F436" s="31">
        <f t="shared" si="221"/>
        <v>44844581.009999998</v>
      </c>
      <c r="G436" s="31">
        <f t="shared" si="221"/>
        <v>37037634.949999996</v>
      </c>
      <c r="H436" s="31">
        <f t="shared" si="221"/>
        <v>37197284.539999999</v>
      </c>
      <c r="I436" s="31">
        <f t="shared" si="221"/>
        <v>0</v>
      </c>
      <c r="J436" s="31">
        <f t="shared" si="221"/>
        <v>0</v>
      </c>
      <c r="K436" s="31">
        <f t="shared" si="221"/>
        <v>0</v>
      </c>
      <c r="L436" s="31">
        <f t="shared" si="221"/>
        <v>0</v>
      </c>
      <c r="M436" s="31">
        <f t="shared" si="221"/>
        <v>0</v>
      </c>
      <c r="N436" s="31">
        <f t="shared" si="221"/>
        <v>10376431.82</v>
      </c>
      <c r="O436" s="31">
        <f t="shared" si="221"/>
        <v>11887489.170000002</v>
      </c>
      <c r="P436" s="31">
        <f t="shared" si="221"/>
        <v>15819918.599999998</v>
      </c>
      <c r="Q436" s="31">
        <f t="shared" si="221"/>
        <v>15016098.859999999</v>
      </c>
      <c r="R436" s="31">
        <f t="shared" si="221"/>
        <v>18695543.549999993</v>
      </c>
      <c r="S436" s="31">
        <f t="shared" si="221"/>
        <v>11132938.6</v>
      </c>
      <c r="T436" s="31">
        <f t="shared" si="221"/>
        <v>11552293.129999999</v>
      </c>
      <c r="U436" s="31">
        <f t="shared" si="221"/>
        <v>19882625.009999998</v>
      </c>
      <c r="V436" s="31">
        <f t="shared" si="221"/>
        <v>5602716.8099999996</v>
      </c>
      <c r="W436" s="31">
        <f t="shared" si="221"/>
        <v>14430415.299999997</v>
      </c>
      <c r="X436" s="31">
        <f t="shared" si="221"/>
        <v>22766869.239999998</v>
      </c>
      <c r="Y436" s="31">
        <f t="shared" si="221"/>
        <v>0</v>
      </c>
      <c r="Z436" s="31">
        <f>SUM(M436:Y436)</f>
        <v>157163340.08999997</v>
      </c>
      <c r="AA436" s="31">
        <f>D436-Z436</f>
        <v>22583659.910000026</v>
      </c>
      <c r="AB436" s="37">
        <f>Z436/D436</f>
        <v>0.87435862679210208</v>
      </c>
      <c r="AC436" s="32"/>
    </row>
    <row r="437" spans="1:29" s="33" customFormat="1" ht="18" customHeight="1" x14ac:dyDescent="0.2">
      <c r="A437" s="36" t="s">
        <v>35</v>
      </c>
      <c r="B437" s="31">
        <f t="shared" ref="B437:Q441" si="222">B257+B247+B237+B227+B217</f>
        <v>3613049000</v>
      </c>
      <c r="C437" s="31">
        <f t="shared" si="222"/>
        <v>-154240000</v>
      </c>
      <c r="D437" s="31">
        <f t="shared" si="222"/>
        <v>3458809000</v>
      </c>
      <c r="E437" s="31">
        <f t="shared" si="222"/>
        <v>24098904.369999997</v>
      </c>
      <c r="F437" s="31">
        <f t="shared" si="222"/>
        <v>88871841.370000005</v>
      </c>
      <c r="G437" s="31">
        <f t="shared" si="222"/>
        <v>206455624.02000001</v>
      </c>
      <c r="H437" s="31">
        <f t="shared" si="222"/>
        <v>595738194.07999992</v>
      </c>
      <c r="I437" s="31">
        <f t="shared" si="222"/>
        <v>8210374.0799999991</v>
      </c>
      <c r="J437" s="31">
        <f t="shared" si="222"/>
        <v>8116040.2000000002</v>
      </c>
      <c r="K437" s="31">
        <f t="shared" si="222"/>
        <v>131542792.37000002</v>
      </c>
      <c r="L437" s="31">
        <f t="shared" si="222"/>
        <v>383827512.09000003</v>
      </c>
      <c r="M437" s="31">
        <f t="shared" si="222"/>
        <v>531696718.74000007</v>
      </c>
      <c r="N437" s="31">
        <f t="shared" si="222"/>
        <v>2037592.9300000002</v>
      </c>
      <c r="O437" s="31">
        <f t="shared" si="222"/>
        <v>8770395.6899999995</v>
      </c>
      <c r="P437" s="31">
        <f t="shared" si="222"/>
        <v>5080541.67</v>
      </c>
      <c r="Q437" s="31">
        <f t="shared" si="222"/>
        <v>30315805.969999999</v>
      </c>
      <c r="R437" s="31">
        <f t="shared" si="221"/>
        <v>60243247.180000007</v>
      </c>
      <c r="S437" s="31">
        <f t="shared" si="221"/>
        <v>-9803251.9800000004</v>
      </c>
      <c r="T437" s="31">
        <f t="shared" si="221"/>
        <v>55868378.99000001</v>
      </c>
      <c r="U437" s="31">
        <f t="shared" si="221"/>
        <v>2529944.1399999997</v>
      </c>
      <c r="V437" s="31">
        <f t="shared" si="221"/>
        <v>16514508.52</v>
      </c>
      <c r="W437" s="31">
        <f t="shared" si="221"/>
        <v>207673758.49000001</v>
      </c>
      <c r="X437" s="31">
        <f t="shared" si="221"/>
        <v>4236923.5</v>
      </c>
      <c r="Y437" s="31">
        <f t="shared" si="221"/>
        <v>0</v>
      </c>
      <c r="Z437" s="31">
        <f t="shared" ref="Z437:Z439" si="223">SUM(M437:Y437)</f>
        <v>915164563.84000003</v>
      </c>
      <c r="AA437" s="31">
        <f>D437-Z437</f>
        <v>2543644436.1599998</v>
      </c>
      <c r="AB437" s="37">
        <f>Z437/D437</f>
        <v>0.26458950576340007</v>
      </c>
      <c r="AC437" s="32"/>
    </row>
    <row r="438" spans="1:29" s="33" customFormat="1" ht="18" customHeight="1" x14ac:dyDescent="0.2">
      <c r="A438" s="36" t="s">
        <v>36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 t="shared" si="222"/>
        <v>37475000</v>
      </c>
      <c r="C439" s="31">
        <f t="shared" si="221"/>
        <v>154240000</v>
      </c>
      <c r="D439" s="31">
        <f t="shared" si="221"/>
        <v>191715000</v>
      </c>
      <c r="E439" s="31">
        <f t="shared" si="221"/>
        <v>0</v>
      </c>
      <c r="F439" s="31">
        <f t="shared" si="221"/>
        <v>0</v>
      </c>
      <c r="G439" s="31">
        <f t="shared" si="221"/>
        <v>8521596</v>
      </c>
      <c r="H439" s="31">
        <f t="shared" si="221"/>
        <v>82813450.75999999</v>
      </c>
      <c r="I439" s="31">
        <f t="shared" si="221"/>
        <v>0</v>
      </c>
      <c r="J439" s="31">
        <f t="shared" si="221"/>
        <v>0</v>
      </c>
      <c r="K439" s="31">
        <f t="shared" si="221"/>
        <v>7756452</v>
      </c>
      <c r="L439" s="31">
        <f t="shared" si="221"/>
        <v>68074023.75999999</v>
      </c>
      <c r="M439" s="31">
        <f t="shared" si="221"/>
        <v>75830475.75999999</v>
      </c>
      <c r="N439" s="31">
        <f t="shared" si="221"/>
        <v>0</v>
      </c>
      <c r="O439" s="31">
        <f t="shared" si="221"/>
        <v>0</v>
      </c>
      <c r="P439" s="31">
        <f t="shared" si="221"/>
        <v>0</v>
      </c>
      <c r="Q439" s="31">
        <f t="shared" si="221"/>
        <v>0</v>
      </c>
      <c r="R439" s="31">
        <f t="shared" si="221"/>
        <v>0</v>
      </c>
      <c r="S439" s="31">
        <f t="shared" si="221"/>
        <v>0</v>
      </c>
      <c r="T439" s="31">
        <f t="shared" si="221"/>
        <v>118260</v>
      </c>
      <c r="U439" s="31">
        <f t="shared" si="221"/>
        <v>646884</v>
      </c>
      <c r="V439" s="31">
        <f t="shared" si="221"/>
        <v>0</v>
      </c>
      <c r="W439" s="31">
        <f t="shared" si="221"/>
        <v>12609075</v>
      </c>
      <c r="X439" s="31">
        <f t="shared" si="221"/>
        <v>2130352</v>
      </c>
      <c r="Y439" s="31">
        <f t="shared" si="221"/>
        <v>0</v>
      </c>
      <c r="Z439" s="31">
        <f t="shared" si="223"/>
        <v>91335046.75999999</v>
      </c>
      <c r="AA439" s="31">
        <f>D439-Z439</f>
        <v>100379953.24000001</v>
      </c>
      <c r="AB439" s="37">
        <f>Z439/D439</f>
        <v>0.4764105404376287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4">SUM(B436:B439)</f>
        <v>3830271000</v>
      </c>
      <c r="C440" s="39">
        <f t="shared" si="224"/>
        <v>0</v>
      </c>
      <c r="D440" s="39">
        <f t="shared" si="224"/>
        <v>3830271000</v>
      </c>
      <c r="E440" s="39">
        <f t="shared" si="224"/>
        <v>62182743.960000001</v>
      </c>
      <c r="F440" s="39">
        <f t="shared" si="224"/>
        <v>133716422.38</v>
      </c>
      <c r="G440" s="39">
        <f t="shared" si="224"/>
        <v>252014854.97</v>
      </c>
      <c r="H440" s="39">
        <f t="shared" si="224"/>
        <v>715748929.37999988</v>
      </c>
      <c r="I440" s="39">
        <f t="shared" si="224"/>
        <v>8210374.0799999991</v>
      </c>
      <c r="J440" s="39">
        <f t="shared" si="224"/>
        <v>8116040.2000000002</v>
      </c>
      <c r="K440" s="39">
        <f t="shared" si="224"/>
        <v>139299244.37</v>
      </c>
      <c r="L440" s="39">
        <f t="shared" si="224"/>
        <v>451901535.85000002</v>
      </c>
      <c r="M440" s="39">
        <f t="shared" si="224"/>
        <v>607527194.5</v>
      </c>
      <c r="N440" s="39">
        <f t="shared" si="224"/>
        <v>12414024.75</v>
      </c>
      <c r="O440" s="39">
        <f t="shared" si="224"/>
        <v>20657884.859999999</v>
      </c>
      <c r="P440" s="39">
        <f t="shared" si="224"/>
        <v>20900460.269999996</v>
      </c>
      <c r="Q440" s="39">
        <f t="shared" si="224"/>
        <v>45331904.829999998</v>
      </c>
      <c r="R440" s="39">
        <f t="shared" si="224"/>
        <v>78938790.730000004</v>
      </c>
      <c r="S440" s="39">
        <f t="shared" si="224"/>
        <v>1329686.6199999992</v>
      </c>
      <c r="T440" s="39">
        <f t="shared" si="224"/>
        <v>67538932.120000005</v>
      </c>
      <c r="U440" s="39">
        <f t="shared" si="224"/>
        <v>23059453.149999999</v>
      </c>
      <c r="V440" s="39">
        <f t="shared" si="224"/>
        <v>22117225.329999998</v>
      </c>
      <c r="W440" s="39">
        <f t="shared" si="224"/>
        <v>234713248.79000002</v>
      </c>
      <c r="X440" s="39">
        <f t="shared" si="224"/>
        <v>29134144.739999998</v>
      </c>
      <c r="Y440" s="39">
        <f t="shared" si="224"/>
        <v>0</v>
      </c>
      <c r="Z440" s="39">
        <f t="shared" si="224"/>
        <v>1163662950.6900001</v>
      </c>
      <c r="AA440" s="39">
        <f t="shared" si="224"/>
        <v>2666608049.3099995</v>
      </c>
      <c r="AB440" s="40">
        <f>Z440/D440</f>
        <v>0.30380695013224912</v>
      </c>
      <c r="AC440" s="32"/>
    </row>
    <row r="441" spans="1:29" s="33" customFormat="1" ht="18" customHeight="1" x14ac:dyDescent="0.25">
      <c r="A441" s="41" t="s">
        <v>39</v>
      </c>
      <c r="B441" s="31">
        <f t="shared" si="222"/>
        <v>7010000</v>
      </c>
      <c r="C441" s="31">
        <f t="shared" si="221"/>
        <v>0</v>
      </c>
      <c r="D441" s="31">
        <f t="shared" si="221"/>
        <v>7010000</v>
      </c>
      <c r="E441" s="31">
        <f t="shared" si="221"/>
        <v>1599424.9300000002</v>
      </c>
      <c r="F441" s="31">
        <f t="shared" si="221"/>
        <v>1946105.4300000002</v>
      </c>
      <c r="G441" s="31">
        <f t="shared" si="221"/>
        <v>1176021.98</v>
      </c>
      <c r="H441" s="31">
        <f t="shared" si="221"/>
        <v>1919401.04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54485.52</v>
      </c>
      <c r="O441" s="31">
        <f t="shared" si="221"/>
        <v>1020534.5500000002</v>
      </c>
      <c r="P441" s="31">
        <f t="shared" si="221"/>
        <v>524404.86</v>
      </c>
      <c r="Q441" s="31">
        <f t="shared" si="221"/>
        <v>518851.92000000004</v>
      </c>
      <c r="R441" s="31">
        <f t="shared" si="221"/>
        <v>893112.51000000013</v>
      </c>
      <c r="S441" s="31">
        <f t="shared" si="221"/>
        <v>534141</v>
      </c>
      <c r="T441" s="31">
        <f t="shared" si="221"/>
        <v>0</v>
      </c>
      <c r="U441" s="31">
        <f t="shared" si="221"/>
        <v>448558.94</v>
      </c>
      <c r="V441" s="31">
        <f t="shared" si="221"/>
        <v>727463.03999999992</v>
      </c>
      <c r="W441" s="31">
        <f t="shared" si="221"/>
        <v>1123404.74</v>
      </c>
      <c r="X441" s="31">
        <f t="shared" si="221"/>
        <v>795996.3</v>
      </c>
      <c r="Y441" s="31">
        <f t="shared" si="221"/>
        <v>0</v>
      </c>
      <c r="Z441" s="31">
        <f t="shared" ref="Z441" si="225">SUM(M441:Y441)</f>
        <v>6640953.3799999999</v>
      </c>
      <c r="AA441" s="31">
        <f>D441-Z441</f>
        <v>369046.62000000011</v>
      </c>
      <c r="AB441" s="37">
        <f>Z441/D441</f>
        <v>0.94735426248216836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3837281000</v>
      </c>
      <c r="C442" s="39">
        <f t="shared" si="226"/>
        <v>0</v>
      </c>
      <c r="D442" s="39">
        <f t="shared" si="226"/>
        <v>3837281000</v>
      </c>
      <c r="E442" s="39">
        <f t="shared" si="226"/>
        <v>63782168.890000001</v>
      </c>
      <c r="F442" s="39">
        <f t="shared" si="226"/>
        <v>135662527.81</v>
      </c>
      <c r="G442" s="39">
        <f t="shared" si="226"/>
        <v>253190876.94999999</v>
      </c>
      <c r="H442" s="39">
        <f t="shared" si="226"/>
        <v>717668330.41999984</v>
      </c>
      <c r="I442" s="39">
        <f t="shared" si="226"/>
        <v>8210374.0799999991</v>
      </c>
      <c r="J442" s="39">
        <f t="shared" si="226"/>
        <v>8116040.2000000002</v>
      </c>
      <c r="K442" s="39">
        <f t="shared" si="226"/>
        <v>139299244.37</v>
      </c>
      <c r="L442" s="39">
        <f t="shared" si="226"/>
        <v>451901535.85000002</v>
      </c>
      <c r="M442" s="39">
        <f t="shared" si="226"/>
        <v>607527194.5</v>
      </c>
      <c r="N442" s="39">
        <f t="shared" si="226"/>
        <v>12468510.27</v>
      </c>
      <c r="O442" s="39">
        <f t="shared" si="226"/>
        <v>21678419.41</v>
      </c>
      <c r="P442" s="39">
        <f t="shared" si="226"/>
        <v>21424865.129999995</v>
      </c>
      <c r="Q442" s="39">
        <f t="shared" si="226"/>
        <v>45850756.75</v>
      </c>
      <c r="R442" s="39">
        <f t="shared" si="226"/>
        <v>79831903.24000001</v>
      </c>
      <c r="S442" s="39">
        <f t="shared" si="226"/>
        <v>1863827.6199999992</v>
      </c>
      <c r="T442" s="39">
        <f t="shared" si="226"/>
        <v>67538932.120000005</v>
      </c>
      <c r="U442" s="39">
        <f t="shared" si="226"/>
        <v>23508012.09</v>
      </c>
      <c r="V442" s="39">
        <f t="shared" si="226"/>
        <v>22844688.369999997</v>
      </c>
      <c r="W442" s="39">
        <f t="shared" si="226"/>
        <v>235836653.53000003</v>
      </c>
      <c r="X442" s="39">
        <f t="shared" si="226"/>
        <v>29930141.039999999</v>
      </c>
      <c r="Y442" s="39">
        <f t="shared" si="226"/>
        <v>0</v>
      </c>
      <c r="Z442" s="39">
        <f t="shared" si="226"/>
        <v>1170303904.0700002</v>
      </c>
      <c r="AA442" s="39">
        <f t="shared" si="226"/>
        <v>2666977095.9299994</v>
      </c>
      <c r="AB442" s="40">
        <f>Z442/D442</f>
        <v>0.30498259159806129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25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34</v>
      </c>
      <c r="B448" s="31">
        <f>B458</f>
        <v>4793338000</v>
      </c>
      <c r="C448" s="31">
        <f t="shared" ref="C448:Y451" si="227">C458</f>
        <v>0</v>
      </c>
      <c r="D448" s="31">
        <f t="shared" si="227"/>
        <v>4793338000</v>
      </c>
      <c r="E448" s="31">
        <f t="shared" si="227"/>
        <v>816760073.26000011</v>
      </c>
      <c r="F448" s="31">
        <f t="shared" si="227"/>
        <v>1322166554.2300003</v>
      </c>
      <c r="G448" s="31">
        <f t="shared" si="227"/>
        <v>922047552.67000008</v>
      </c>
      <c r="H448" s="31">
        <f t="shared" si="227"/>
        <v>890628334.09000015</v>
      </c>
      <c r="I448" s="31">
        <f t="shared" si="227"/>
        <v>741760583.99000013</v>
      </c>
      <c r="J448" s="31">
        <f t="shared" si="227"/>
        <v>1206835326.7800002</v>
      </c>
      <c r="K448" s="31">
        <f t="shared" si="227"/>
        <v>840370891.22000003</v>
      </c>
      <c r="L448" s="31">
        <f t="shared" si="227"/>
        <v>784444318.43000007</v>
      </c>
      <c r="M448" s="31">
        <f t="shared" si="227"/>
        <v>3573411120.4199991</v>
      </c>
      <c r="N448" s="31">
        <f t="shared" si="227"/>
        <v>26320553.609999999</v>
      </c>
      <c r="O448" s="31">
        <f t="shared" si="227"/>
        <v>29506355.220000006</v>
      </c>
      <c r="P448" s="31">
        <f t="shared" si="227"/>
        <v>19172580.440000001</v>
      </c>
      <c r="Q448" s="31">
        <f t="shared" si="227"/>
        <v>40614159.769999996</v>
      </c>
      <c r="R448" s="31">
        <f t="shared" si="227"/>
        <v>48102923.309999995</v>
      </c>
      <c r="S448" s="31">
        <f t="shared" si="227"/>
        <v>26614144.370000001</v>
      </c>
      <c r="T448" s="31">
        <f t="shared" si="227"/>
        <v>24155421.440000005</v>
      </c>
      <c r="U448" s="31">
        <f t="shared" si="227"/>
        <v>39359416.640000001</v>
      </c>
      <c r="V448" s="31">
        <f t="shared" si="227"/>
        <v>18161823.370000001</v>
      </c>
      <c r="W448" s="31">
        <f t="shared" si="227"/>
        <v>41428485.670000002</v>
      </c>
      <c r="X448" s="31">
        <f t="shared" si="227"/>
        <v>64755529.989999995</v>
      </c>
      <c r="Y448" s="31">
        <f t="shared" si="227"/>
        <v>0</v>
      </c>
      <c r="Z448" s="31">
        <f>SUM(M448:Y448)</f>
        <v>3951602514.2499986</v>
      </c>
      <c r="AA448" s="31">
        <f>D448-Z448</f>
        <v>841735485.75000143</v>
      </c>
      <c r="AB448" s="37">
        <f>Z448/D448</f>
        <v>0.82439471496689753</v>
      </c>
      <c r="AC448" s="32"/>
    </row>
    <row r="449" spans="1:29" s="33" customFormat="1" ht="18" customHeight="1" x14ac:dyDescent="0.2">
      <c r="A449" s="36" t="s">
        <v>35</v>
      </c>
      <c r="B449" s="31">
        <f t="shared" ref="B449:Q453" si="228">B459</f>
        <v>85641823154</v>
      </c>
      <c r="C449" s="31">
        <f t="shared" si="227"/>
        <v>5.5893906392157078E-8</v>
      </c>
      <c r="D449" s="31">
        <f t="shared" si="227"/>
        <v>85641823154</v>
      </c>
      <c r="E449" s="31">
        <f t="shared" si="227"/>
        <v>7999004477.5600004</v>
      </c>
      <c r="F449" s="31">
        <f t="shared" si="227"/>
        <v>21245482095.530003</v>
      </c>
      <c r="G449" s="31">
        <f t="shared" si="227"/>
        <v>17129496948.720001</v>
      </c>
      <c r="H449" s="31">
        <f t="shared" si="227"/>
        <v>14190618087.459997</v>
      </c>
      <c r="I449" s="31">
        <f t="shared" si="227"/>
        <v>399269961.49000001</v>
      </c>
      <c r="J449" s="31">
        <f t="shared" si="227"/>
        <v>570905157.55999994</v>
      </c>
      <c r="K449" s="31">
        <f t="shared" si="227"/>
        <v>1282553360.4700003</v>
      </c>
      <c r="L449" s="31">
        <f t="shared" si="227"/>
        <v>243977973.51000002</v>
      </c>
      <c r="M449" s="31">
        <f t="shared" si="227"/>
        <v>2496706453.0300002</v>
      </c>
      <c r="N449" s="31">
        <f t="shared" si="227"/>
        <v>11866644.07</v>
      </c>
      <c r="O449" s="31">
        <f t="shared" si="227"/>
        <v>6361203420.6400003</v>
      </c>
      <c r="P449" s="31">
        <f t="shared" si="227"/>
        <v>1226664451.3599999</v>
      </c>
      <c r="Q449" s="31">
        <f t="shared" si="227"/>
        <v>23898555.119999997</v>
      </c>
      <c r="R449" s="31">
        <f t="shared" si="227"/>
        <v>13821685833.42</v>
      </c>
      <c r="S449" s="31">
        <f t="shared" si="227"/>
        <v>6828992549.4300003</v>
      </c>
      <c r="T449" s="31">
        <f t="shared" si="227"/>
        <v>25291623.419999994</v>
      </c>
      <c r="U449" s="31">
        <f t="shared" si="227"/>
        <v>13660935931.860003</v>
      </c>
      <c r="V449" s="31">
        <f t="shared" si="227"/>
        <v>2160716032.9700003</v>
      </c>
      <c r="W449" s="31">
        <f t="shared" si="227"/>
        <v>13940354363.08</v>
      </c>
      <c r="X449" s="31">
        <f t="shared" si="227"/>
        <v>6285750.8699999992</v>
      </c>
      <c r="Y449" s="31">
        <f t="shared" si="227"/>
        <v>0</v>
      </c>
      <c r="Z449" s="31">
        <f t="shared" ref="Z449:Z451" si="229">SUM(M449:Y449)</f>
        <v>60564601609.270012</v>
      </c>
      <c r="AA449" s="31">
        <f>D449-Z449</f>
        <v>25077221544.729988</v>
      </c>
      <c r="AB449" s="37">
        <f>Z449/D449</f>
        <v>0.70718487041504874</v>
      </c>
      <c r="AC449" s="32"/>
    </row>
    <row r="450" spans="1:29" s="33" customFormat="1" ht="18" customHeight="1" x14ac:dyDescent="0.2">
      <c r="A450" s="36" t="s">
        <v>36</v>
      </c>
      <c r="B450" s="31">
        <f t="shared" si="228"/>
        <v>509561000</v>
      </c>
      <c r="C450" s="31">
        <f t="shared" si="227"/>
        <v>0</v>
      </c>
      <c r="D450" s="31">
        <f t="shared" si="227"/>
        <v>509561000</v>
      </c>
      <c r="E450" s="31">
        <f t="shared" si="227"/>
        <v>0</v>
      </c>
      <c r="F450" s="31">
        <f t="shared" si="227"/>
        <v>27959300.789999999</v>
      </c>
      <c r="G450" s="31">
        <f t="shared" si="227"/>
        <v>14640736.390000001</v>
      </c>
      <c r="H450" s="31">
        <f t="shared" si="227"/>
        <v>22646373.890000001</v>
      </c>
      <c r="I450" s="31">
        <f t="shared" si="227"/>
        <v>0</v>
      </c>
      <c r="J450" s="31">
        <f t="shared" si="227"/>
        <v>25393532.789999999</v>
      </c>
      <c r="K450" s="31">
        <f t="shared" si="227"/>
        <v>7491000.3899999997</v>
      </c>
      <c r="L450" s="31">
        <f t="shared" si="227"/>
        <v>4688176.9600000009</v>
      </c>
      <c r="M450" s="31">
        <f t="shared" si="227"/>
        <v>37572710.140000001</v>
      </c>
      <c r="N450" s="31">
        <f t="shared" si="227"/>
        <v>0</v>
      </c>
      <c r="O450" s="31">
        <f t="shared" si="227"/>
        <v>0</v>
      </c>
      <c r="P450" s="31">
        <f t="shared" si="227"/>
        <v>0</v>
      </c>
      <c r="Q450" s="31">
        <f t="shared" si="227"/>
        <v>0</v>
      </c>
      <c r="R450" s="31">
        <f t="shared" si="227"/>
        <v>0</v>
      </c>
      <c r="S450" s="31">
        <f t="shared" si="227"/>
        <v>2565768</v>
      </c>
      <c r="T450" s="31">
        <f t="shared" si="227"/>
        <v>1713880</v>
      </c>
      <c r="U450" s="31">
        <f t="shared" si="227"/>
        <v>0</v>
      </c>
      <c r="V450" s="31">
        <f t="shared" si="227"/>
        <v>5435856</v>
      </c>
      <c r="W450" s="31">
        <f t="shared" si="227"/>
        <v>1761905</v>
      </c>
      <c r="X450" s="31">
        <f t="shared" si="227"/>
        <v>16196291.93</v>
      </c>
      <c r="Y450" s="31">
        <f t="shared" si="227"/>
        <v>0</v>
      </c>
      <c r="Z450" s="31">
        <f t="shared" si="229"/>
        <v>65246411.07</v>
      </c>
      <c r="AA450" s="31">
        <f>D450-Z450</f>
        <v>444314588.93000001</v>
      </c>
      <c r="AB450" s="37">
        <f>Z450/D450</f>
        <v>0.12804435792770641</v>
      </c>
      <c r="AC450" s="32"/>
    </row>
    <row r="451" spans="1:29" s="33" customFormat="1" ht="18" customHeight="1" x14ac:dyDescent="0.2">
      <c r="A451" s="36" t="s">
        <v>37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0">SUM(B448:B451)</f>
        <v>90944722154</v>
      </c>
      <c r="C452" s="39">
        <f t="shared" si="230"/>
        <v>5.5893906392157078E-8</v>
      </c>
      <c r="D452" s="39">
        <f t="shared" si="230"/>
        <v>90944722154</v>
      </c>
      <c r="E452" s="39">
        <f t="shared" si="230"/>
        <v>8815764550.8199997</v>
      </c>
      <c r="F452" s="39">
        <f t="shared" si="230"/>
        <v>22595607950.550003</v>
      </c>
      <c r="G452" s="39">
        <f t="shared" si="230"/>
        <v>18066185237.779999</v>
      </c>
      <c r="H452" s="39">
        <f t="shared" si="230"/>
        <v>15103892795.439997</v>
      </c>
      <c r="I452" s="39">
        <f t="shared" si="230"/>
        <v>1141030545.48</v>
      </c>
      <c r="J452" s="39">
        <f t="shared" si="230"/>
        <v>1803134017.1300001</v>
      </c>
      <c r="K452" s="39">
        <f t="shared" si="230"/>
        <v>2130415252.0800004</v>
      </c>
      <c r="L452" s="39">
        <f t="shared" si="230"/>
        <v>1033110468.9000001</v>
      </c>
      <c r="M452" s="39">
        <f t="shared" si="230"/>
        <v>6107690283.5899992</v>
      </c>
      <c r="N452" s="39">
        <f t="shared" si="230"/>
        <v>38187197.68</v>
      </c>
      <c r="O452" s="39">
        <f t="shared" si="230"/>
        <v>6390709775.8600006</v>
      </c>
      <c r="P452" s="39">
        <f t="shared" si="230"/>
        <v>1245837031.8</v>
      </c>
      <c r="Q452" s="39">
        <f t="shared" si="230"/>
        <v>64512714.889999993</v>
      </c>
      <c r="R452" s="39">
        <f t="shared" si="230"/>
        <v>13869788756.73</v>
      </c>
      <c r="S452" s="39">
        <f t="shared" si="230"/>
        <v>6858172461.8000002</v>
      </c>
      <c r="T452" s="39">
        <f t="shared" si="230"/>
        <v>51160924.859999999</v>
      </c>
      <c r="U452" s="39">
        <f t="shared" si="230"/>
        <v>13700295348.500002</v>
      </c>
      <c r="V452" s="39">
        <f t="shared" si="230"/>
        <v>2184313712.3400002</v>
      </c>
      <c r="W452" s="39">
        <f t="shared" si="230"/>
        <v>13983544753.75</v>
      </c>
      <c r="X452" s="39">
        <f t="shared" si="230"/>
        <v>87237572.789999992</v>
      </c>
      <c r="Y452" s="39">
        <f t="shared" si="230"/>
        <v>0</v>
      </c>
      <c r="Z452" s="39">
        <f t="shared" si="230"/>
        <v>64581450534.590012</v>
      </c>
      <c r="AA452" s="39">
        <f t="shared" si="230"/>
        <v>26363271619.409988</v>
      </c>
      <c r="AB452" s="40">
        <f>Z452/D452</f>
        <v>0.71011762975351</v>
      </c>
      <c r="AC452" s="32"/>
    </row>
    <row r="453" spans="1:29" s="33" customFormat="1" ht="18" customHeight="1" x14ac:dyDescent="0.25">
      <c r="A453" s="41" t="s">
        <v>39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3">B453+B452</f>
        <v>90944722154</v>
      </c>
      <c r="C454" s="39">
        <f t="shared" si="233"/>
        <v>5.5893906392157078E-8</v>
      </c>
      <c r="D454" s="39">
        <f t="shared" si="233"/>
        <v>90944722154</v>
      </c>
      <c r="E454" s="39">
        <f t="shared" si="233"/>
        <v>8815764550.8199997</v>
      </c>
      <c r="F454" s="39">
        <f t="shared" si="233"/>
        <v>22595607950.550003</v>
      </c>
      <c r="G454" s="39">
        <f t="shared" si="233"/>
        <v>18066185237.779999</v>
      </c>
      <c r="H454" s="39">
        <f t="shared" si="233"/>
        <v>15103892795.439997</v>
      </c>
      <c r="I454" s="39">
        <f t="shared" si="233"/>
        <v>1141030545.48</v>
      </c>
      <c r="J454" s="39">
        <f t="shared" si="233"/>
        <v>1803134017.1300001</v>
      </c>
      <c r="K454" s="39">
        <f t="shared" si="233"/>
        <v>2130415252.0800004</v>
      </c>
      <c r="L454" s="39">
        <f t="shared" si="233"/>
        <v>1033110468.9000001</v>
      </c>
      <c r="M454" s="39">
        <f t="shared" si="233"/>
        <v>6107690283.5899992</v>
      </c>
      <c r="N454" s="39">
        <f t="shared" si="233"/>
        <v>38187197.68</v>
      </c>
      <c r="O454" s="39">
        <f t="shared" si="233"/>
        <v>6390709775.8600006</v>
      </c>
      <c r="P454" s="39">
        <f t="shared" si="233"/>
        <v>1245837031.8</v>
      </c>
      <c r="Q454" s="39">
        <f t="shared" si="233"/>
        <v>64512714.889999993</v>
      </c>
      <c r="R454" s="39">
        <f t="shared" si="233"/>
        <v>13869788756.73</v>
      </c>
      <c r="S454" s="39">
        <f t="shared" si="233"/>
        <v>6858172461.8000002</v>
      </c>
      <c r="T454" s="39">
        <f t="shared" si="233"/>
        <v>51160924.859999999</v>
      </c>
      <c r="U454" s="39">
        <f t="shared" si="233"/>
        <v>13700295348.500002</v>
      </c>
      <c r="V454" s="39">
        <f t="shared" si="233"/>
        <v>2184313712.3400002</v>
      </c>
      <c r="W454" s="39">
        <f t="shared" si="233"/>
        <v>13983544753.75</v>
      </c>
      <c r="X454" s="39">
        <f t="shared" si="233"/>
        <v>87237572.789999992</v>
      </c>
      <c r="Y454" s="39">
        <f t="shared" si="233"/>
        <v>0</v>
      </c>
      <c r="Z454" s="39">
        <f t="shared" si="233"/>
        <v>64581450534.590012</v>
      </c>
      <c r="AA454" s="39">
        <f t="shared" si="233"/>
        <v>26363271619.409988</v>
      </c>
      <c r="AB454" s="40">
        <f>Z454/D454</f>
        <v>0.71011762975351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B468+B478+B661+B674</f>
        <v>4793338000</v>
      </c>
      <c r="C458" s="31">
        <f t="shared" ref="C458:Y463" si="234">C468+C478+C661+C674</f>
        <v>0</v>
      </c>
      <c r="D458" s="31">
        <f t="shared" si="234"/>
        <v>4793338000</v>
      </c>
      <c r="E458" s="31">
        <f t="shared" si="234"/>
        <v>816760073.26000011</v>
      </c>
      <c r="F458" s="31">
        <f t="shared" si="234"/>
        <v>1322166554.2300003</v>
      </c>
      <c r="G458" s="31">
        <f t="shared" si="234"/>
        <v>922047552.67000008</v>
      </c>
      <c r="H458" s="31">
        <f t="shared" si="234"/>
        <v>890628334.09000015</v>
      </c>
      <c r="I458" s="31">
        <f t="shared" si="234"/>
        <v>741760583.99000013</v>
      </c>
      <c r="J458" s="31">
        <f t="shared" si="234"/>
        <v>1206835326.7800002</v>
      </c>
      <c r="K458" s="31">
        <f t="shared" si="234"/>
        <v>840370891.22000003</v>
      </c>
      <c r="L458" s="31">
        <f t="shared" si="234"/>
        <v>784444318.43000007</v>
      </c>
      <c r="M458" s="31">
        <f t="shared" si="234"/>
        <v>3573411120.4199991</v>
      </c>
      <c r="N458" s="31">
        <f t="shared" si="234"/>
        <v>26320553.609999999</v>
      </c>
      <c r="O458" s="31">
        <f t="shared" si="234"/>
        <v>29506355.220000006</v>
      </c>
      <c r="P458" s="31">
        <f t="shared" si="234"/>
        <v>19172580.440000001</v>
      </c>
      <c r="Q458" s="31">
        <f t="shared" si="234"/>
        <v>40614159.769999996</v>
      </c>
      <c r="R458" s="31">
        <f t="shared" si="234"/>
        <v>48102923.309999995</v>
      </c>
      <c r="S458" s="31">
        <f t="shared" si="234"/>
        <v>26614144.370000001</v>
      </c>
      <c r="T458" s="31">
        <f t="shared" si="234"/>
        <v>24155421.440000005</v>
      </c>
      <c r="U458" s="31">
        <f t="shared" si="234"/>
        <v>39359416.640000001</v>
      </c>
      <c r="V458" s="31">
        <f t="shared" si="234"/>
        <v>18161823.370000001</v>
      </c>
      <c r="W458" s="31">
        <f t="shared" si="234"/>
        <v>41428485.670000002</v>
      </c>
      <c r="X458" s="31">
        <f t="shared" si="234"/>
        <v>64755529.989999995</v>
      </c>
      <c r="Y458" s="31">
        <f t="shared" si="234"/>
        <v>0</v>
      </c>
      <c r="Z458" s="31">
        <f>SUM(M458:Y458)</f>
        <v>3951602514.2499986</v>
      </c>
      <c r="AA458" s="31">
        <f>D458-Z458</f>
        <v>841735485.75000143</v>
      </c>
      <c r="AB458" s="37">
        <f>Z458/D458</f>
        <v>0.82439471496689753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5">B469+B479+B662+B675</f>
        <v>85641823154</v>
      </c>
      <c r="C459" s="31">
        <f t="shared" si="235"/>
        <v>5.5893906392157078E-8</v>
      </c>
      <c r="D459" s="31">
        <f t="shared" si="235"/>
        <v>85641823154</v>
      </c>
      <c r="E459" s="31">
        <f t="shared" si="235"/>
        <v>7999004477.5600004</v>
      </c>
      <c r="F459" s="31">
        <f t="shared" si="235"/>
        <v>21245482095.530003</v>
      </c>
      <c r="G459" s="31">
        <f t="shared" si="235"/>
        <v>17129496948.720001</v>
      </c>
      <c r="H459" s="31">
        <f t="shared" si="235"/>
        <v>14190618087.459997</v>
      </c>
      <c r="I459" s="31">
        <f t="shared" si="235"/>
        <v>399269961.49000001</v>
      </c>
      <c r="J459" s="31">
        <f t="shared" si="235"/>
        <v>570905157.55999994</v>
      </c>
      <c r="K459" s="31">
        <f t="shared" si="235"/>
        <v>1282553360.4700003</v>
      </c>
      <c r="L459" s="31">
        <f t="shared" si="235"/>
        <v>243977973.51000002</v>
      </c>
      <c r="M459" s="31">
        <f t="shared" si="235"/>
        <v>2496706453.0300002</v>
      </c>
      <c r="N459" s="31">
        <f t="shared" si="235"/>
        <v>11866644.07</v>
      </c>
      <c r="O459" s="31">
        <f t="shared" si="235"/>
        <v>6361203420.6400003</v>
      </c>
      <c r="P459" s="31">
        <f t="shared" si="235"/>
        <v>1226664451.3599999</v>
      </c>
      <c r="Q459" s="31">
        <f t="shared" si="235"/>
        <v>23898555.119999997</v>
      </c>
      <c r="R459" s="31">
        <f t="shared" si="234"/>
        <v>13821685833.42</v>
      </c>
      <c r="S459" s="31">
        <f t="shared" si="234"/>
        <v>6828992549.4300003</v>
      </c>
      <c r="T459" s="31">
        <f t="shared" si="234"/>
        <v>25291623.419999994</v>
      </c>
      <c r="U459" s="31">
        <f t="shared" si="234"/>
        <v>13660935931.860003</v>
      </c>
      <c r="V459" s="31">
        <f t="shared" si="234"/>
        <v>2160716032.9700003</v>
      </c>
      <c r="W459" s="31">
        <f t="shared" si="234"/>
        <v>13940354363.08</v>
      </c>
      <c r="X459" s="31">
        <f t="shared" si="234"/>
        <v>6285750.8699999992</v>
      </c>
      <c r="Y459" s="31">
        <f t="shared" si="234"/>
        <v>0</v>
      </c>
      <c r="Z459" s="31">
        <f t="shared" ref="Z459:Z461" si="236">SUM(M459:Y459)</f>
        <v>60564601609.270012</v>
      </c>
      <c r="AA459" s="31">
        <f>D459-Z459</f>
        <v>25077221544.729988</v>
      </c>
      <c r="AB459" s="37">
        <f>Z459/D459</f>
        <v>0.70718487041504874</v>
      </c>
      <c r="AC459" s="32"/>
    </row>
    <row r="460" spans="1:29" s="33" customFormat="1" ht="18" customHeight="1" x14ac:dyDescent="0.2">
      <c r="A460" s="36" t="s">
        <v>36</v>
      </c>
      <c r="B460" s="31">
        <f t="shared" si="235"/>
        <v>509561000</v>
      </c>
      <c r="C460" s="31">
        <f t="shared" si="234"/>
        <v>0</v>
      </c>
      <c r="D460" s="31">
        <f t="shared" si="234"/>
        <v>509561000</v>
      </c>
      <c r="E460" s="31">
        <f t="shared" si="234"/>
        <v>0</v>
      </c>
      <c r="F460" s="31">
        <f t="shared" si="234"/>
        <v>27959300.789999999</v>
      </c>
      <c r="G460" s="31">
        <f t="shared" si="234"/>
        <v>14640736.390000001</v>
      </c>
      <c r="H460" s="31">
        <f t="shared" si="234"/>
        <v>22646373.890000001</v>
      </c>
      <c r="I460" s="31">
        <f t="shared" si="234"/>
        <v>0</v>
      </c>
      <c r="J460" s="31">
        <f t="shared" si="234"/>
        <v>25393532.789999999</v>
      </c>
      <c r="K460" s="31">
        <f t="shared" si="234"/>
        <v>7491000.3899999997</v>
      </c>
      <c r="L460" s="31">
        <f t="shared" si="234"/>
        <v>4688176.9600000009</v>
      </c>
      <c r="M460" s="31">
        <f t="shared" si="234"/>
        <v>37572710.140000001</v>
      </c>
      <c r="N460" s="31">
        <f t="shared" si="234"/>
        <v>0</v>
      </c>
      <c r="O460" s="31">
        <f t="shared" si="234"/>
        <v>0</v>
      </c>
      <c r="P460" s="31">
        <f t="shared" si="234"/>
        <v>0</v>
      </c>
      <c r="Q460" s="31">
        <f t="shared" si="234"/>
        <v>0</v>
      </c>
      <c r="R460" s="31">
        <f t="shared" si="234"/>
        <v>0</v>
      </c>
      <c r="S460" s="31">
        <f t="shared" si="234"/>
        <v>2565768</v>
      </c>
      <c r="T460" s="31">
        <f t="shared" si="234"/>
        <v>1713880</v>
      </c>
      <c r="U460" s="31">
        <f t="shared" si="234"/>
        <v>0</v>
      </c>
      <c r="V460" s="31">
        <f t="shared" si="234"/>
        <v>5435856</v>
      </c>
      <c r="W460" s="31">
        <f t="shared" si="234"/>
        <v>1761905</v>
      </c>
      <c r="X460" s="31">
        <f t="shared" si="234"/>
        <v>16196291.93</v>
      </c>
      <c r="Y460" s="31">
        <f t="shared" si="234"/>
        <v>0</v>
      </c>
      <c r="Z460" s="31">
        <f t="shared" si="236"/>
        <v>65246411.07</v>
      </c>
      <c r="AA460" s="31">
        <f>D460-Z460</f>
        <v>444314588.93000001</v>
      </c>
      <c r="AB460" s="37">
        <f>Z460/D460</f>
        <v>0.12804435792770641</v>
      </c>
      <c r="AC460" s="32"/>
    </row>
    <row r="461" spans="1:29" s="33" customFormat="1" ht="18" customHeight="1" x14ac:dyDescent="0.2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90944722154</v>
      </c>
      <c r="C462" s="39">
        <f t="shared" si="237"/>
        <v>5.5893906392157078E-8</v>
      </c>
      <c r="D462" s="39">
        <f t="shared" si="237"/>
        <v>90944722154</v>
      </c>
      <c r="E462" s="39">
        <f t="shared" si="237"/>
        <v>8815764550.8199997</v>
      </c>
      <c r="F462" s="39">
        <f t="shared" si="237"/>
        <v>22595607950.550003</v>
      </c>
      <c r="G462" s="39">
        <f t="shared" si="237"/>
        <v>18066185237.779999</v>
      </c>
      <c r="H462" s="39">
        <f t="shared" si="237"/>
        <v>15103892795.439997</v>
      </c>
      <c r="I462" s="39">
        <f t="shared" si="237"/>
        <v>1141030545.48</v>
      </c>
      <c r="J462" s="39">
        <f t="shared" si="237"/>
        <v>1803134017.1300001</v>
      </c>
      <c r="K462" s="39">
        <f t="shared" si="237"/>
        <v>2130415252.0800004</v>
      </c>
      <c r="L462" s="39">
        <f t="shared" si="237"/>
        <v>1033110468.9000001</v>
      </c>
      <c r="M462" s="39">
        <f t="shared" si="237"/>
        <v>6107690283.5899992</v>
      </c>
      <c r="N462" s="39">
        <f t="shared" si="237"/>
        <v>38187197.68</v>
      </c>
      <c r="O462" s="39">
        <f t="shared" si="237"/>
        <v>6390709775.8600006</v>
      </c>
      <c r="P462" s="39">
        <f t="shared" si="237"/>
        <v>1245837031.8</v>
      </c>
      <c r="Q462" s="39">
        <f t="shared" si="237"/>
        <v>64512714.889999993</v>
      </c>
      <c r="R462" s="39">
        <f t="shared" si="237"/>
        <v>13869788756.73</v>
      </c>
      <c r="S462" s="39">
        <f t="shared" si="237"/>
        <v>6858172461.8000002</v>
      </c>
      <c r="T462" s="39">
        <f t="shared" si="237"/>
        <v>51160924.859999999</v>
      </c>
      <c r="U462" s="39">
        <f t="shared" si="237"/>
        <v>13700295348.500002</v>
      </c>
      <c r="V462" s="39">
        <f t="shared" si="237"/>
        <v>2184313712.3400002</v>
      </c>
      <c r="W462" s="39">
        <f t="shared" si="237"/>
        <v>13983544753.75</v>
      </c>
      <c r="X462" s="39">
        <f t="shared" si="237"/>
        <v>87237572.789999992</v>
      </c>
      <c r="Y462" s="39">
        <f t="shared" si="237"/>
        <v>0</v>
      </c>
      <c r="Z462" s="39">
        <f t="shared" si="237"/>
        <v>64581450534.590012</v>
      </c>
      <c r="AA462" s="39">
        <f t="shared" si="237"/>
        <v>26363271619.409988</v>
      </c>
      <c r="AB462" s="40">
        <f>Z462/D462</f>
        <v>0.71011762975351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9">B463+B462</f>
        <v>90944722154</v>
      </c>
      <c r="C464" s="39">
        <f t="shared" si="239"/>
        <v>5.5893906392157078E-8</v>
      </c>
      <c r="D464" s="39">
        <f t="shared" si="239"/>
        <v>90944722154</v>
      </c>
      <c r="E464" s="39">
        <f t="shared" si="239"/>
        <v>8815764550.8199997</v>
      </c>
      <c r="F464" s="39">
        <f t="shared" si="239"/>
        <v>22595607950.550003</v>
      </c>
      <c r="G464" s="39">
        <f t="shared" si="239"/>
        <v>18066185237.779999</v>
      </c>
      <c r="H464" s="39">
        <f t="shared" si="239"/>
        <v>15103892795.439997</v>
      </c>
      <c r="I464" s="39">
        <f t="shared" si="239"/>
        <v>1141030545.48</v>
      </c>
      <c r="J464" s="39">
        <f t="shared" si="239"/>
        <v>1803134017.1300001</v>
      </c>
      <c r="K464" s="39">
        <f t="shared" si="239"/>
        <v>2130415252.0800004</v>
      </c>
      <c r="L464" s="39">
        <f t="shared" si="239"/>
        <v>1033110468.9000001</v>
      </c>
      <c r="M464" s="39">
        <f t="shared" si="239"/>
        <v>6107690283.5899992</v>
      </c>
      <c r="N464" s="39">
        <f t="shared" si="239"/>
        <v>38187197.68</v>
      </c>
      <c r="O464" s="39">
        <f t="shared" si="239"/>
        <v>6390709775.8600006</v>
      </c>
      <c r="P464" s="39">
        <f t="shared" si="239"/>
        <v>1245837031.8</v>
      </c>
      <c r="Q464" s="39">
        <f t="shared" si="239"/>
        <v>64512714.889999993</v>
      </c>
      <c r="R464" s="39">
        <f t="shared" si="239"/>
        <v>13869788756.73</v>
      </c>
      <c r="S464" s="39">
        <f t="shared" si="239"/>
        <v>6858172461.8000002</v>
      </c>
      <c r="T464" s="39">
        <f t="shared" si="239"/>
        <v>51160924.859999999</v>
      </c>
      <c r="U464" s="39">
        <f t="shared" si="239"/>
        <v>13700295348.500002</v>
      </c>
      <c r="V464" s="39">
        <f t="shared" si="239"/>
        <v>2184313712.3400002</v>
      </c>
      <c r="W464" s="39">
        <f t="shared" si="239"/>
        <v>13983544753.75</v>
      </c>
      <c r="X464" s="39">
        <f t="shared" si="239"/>
        <v>87237572.789999992</v>
      </c>
      <c r="Y464" s="39">
        <f t="shared" si="239"/>
        <v>0</v>
      </c>
      <c r="Z464" s="39">
        <f t="shared" si="239"/>
        <v>64581450534.590012</v>
      </c>
      <c r="AA464" s="39">
        <f t="shared" si="239"/>
        <v>26363271619.409988</v>
      </c>
      <c r="AB464" s="40">
        <f>Z464/D464</f>
        <v>0.71011762975351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[1]consoCURRENT!E9666</f>
        <v>4555588000</v>
      </c>
      <c r="C468" s="31">
        <f>[1]consoCURRENT!F9666</f>
        <v>0</v>
      </c>
      <c r="D468" s="31">
        <f>[1]consoCURRENT!G9666</f>
        <v>4555588000</v>
      </c>
      <c r="E468" s="31">
        <f>[1]consoCURRENT!H9666</f>
        <v>770572712.86000013</v>
      </c>
      <c r="F468" s="31">
        <f>[1]consoCURRENT!I9666</f>
        <v>1252464483.6300004</v>
      </c>
      <c r="G468" s="31">
        <f>[1]consoCURRENT!J9666</f>
        <v>878012985.98000002</v>
      </c>
      <c r="H468" s="31">
        <f>[1]consoCURRENT!K9666</f>
        <v>842670288.45000017</v>
      </c>
      <c r="I468" s="31">
        <f>[1]consoCURRENT!L9666</f>
        <v>741760583.99000013</v>
      </c>
      <c r="J468" s="31">
        <f>[1]consoCURRENT!M9666</f>
        <v>1206835326.7800002</v>
      </c>
      <c r="K468" s="31">
        <f>[1]consoCURRENT!N9666</f>
        <v>840370891.22000003</v>
      </c>
      <c r="L468" s="31">
        <f>[1]consoCURRENT!O9666</f>
        <v>784444318.43000007</v>
      </c>
      <c r="M468" s="31">
        <f>[1]consoCURRENT!P9666</f>
        <v>3573411120.4199991</v>
      </c>
      <c r="N468" s="31">
        <f>[1]consoCURRENT!Q9666</f>
        <v>17799599.469999999</v>
      </c>
      <c r="O468" s="31">
        <f>[1]consoCURRENT!R9666</f>
        <v>9446955.1300000008</v>
      </c>
      <c r="P468" s="31">
        <f>[1]consoCURRENT!S9666</f>
        <v>1565574.2700000003</v>
      </c>
      <c r="Q468" s="31">
        <f>[1]consoCURRENT!T9666</f>
        <v>21249936.929999996</v>
      </c>
      <c r="R468" s="31">
        <f>[1]consoCURRENT!U9666</f>
        <v>19058408.009999998</v>
      </c>
      <c r="S468" s="31">
        <f>[1]consoCURRENT!V9666</f>
        <v>5320811.9100000011</v>
      </c>
      <c r="T468" s="31">
        <f>[1]consoCURRENT!W9666</f>
        <v>11063612.890000001</v>
      </c>
      <c r="U468" s="31">
        <f>[1]consoCURRENT!X9666</f>
        <v>23151878.650000002</v>
      </c>
      <c r="V468" s="31">
        <f>[1]consoCURRENT!Y9666</f>
        <v>3426603.22</v>
      </c>
      <c r="W468" s="31">
        <f>[1]consoCURRENT!Z9666</f>
        <v>23035252.070000004</v>
      </c>
      <c r="X468" s="31">
        <f>[1]consoCURRENT!AA9666</f>
        <v>35190717.949999996</v>
      </c>
      <c r="Y468" s="31">
        <f>[1]consoCURRENT!AB9666</f>
        <v>0</v>
      </c>
      <c r="Z468" s="31">
        <f>SUM(M468:Y468)</f>
        <v>3743720470.9199986</v>
      </c>
      <c r="AA468" s="31">
        <f>D468-Z468</f>
        <v>811867529.08000135</v>
      </c>
      <c r="AB468" s="37">
        <f>Z468/D468</f>
        <v>0.82178644577165416</v>
      </c>
      <c r="AC468" s="32"/>
    </row>
    <row r="469" spans="1:29" s="33" customFormat="1" ht="18" customHeight="1" x14ac:dyDescent="0.2">
      <c r="A469" s="36" t="s">
        <v>35</v>
      </c>
      <c r="B469" s="31">
        <f>[1]consoCURRENT!E9779</f>
        <v>84250896000</v>
      </c>
      <c r="C469" s="31">
        <f>[1]consoCURRENT!F9779</f>
        <v>5.9604644775390625E-8</v>
      </c>
      <c r="D469" s="31">
        <f>[1]consoCURRENT!G9779</f>
        <v>84250896000</v>
      </c>
      <c r="E469" s="31">
        <f>[1]consoCURRENT!H9779</f>
        <v>7887428688.8900003</v>
      </c>
      <c r="F469" s="31">
        <f>[1]consoCURRENT!I9779</f>
        <v>21012590475.520004</v>
      </c>
      <c r="G469" s="31">
        <f>[1]consoCURRENT!J9779</f>
        <v>16219671970.960001</v>
      </c>
      <c r="H469" s="31">
        <f>[1]consoCURRENT!K9779</f>
        <v>14163510573.999998</v>
      </c>
      <c r="I469" s="31">
        <f>[1]consoCURRENT!L9779</f>
        <v>338308044.94</v>
      </c>
      <c r="J469" s="31">
        <f>[1]consoCURRENT!M9779</f>
        <v>391789763.80999994</v>
      </c>
      <c r="K469" s="31">
        <f>[1]consoCURRENT!N9779</f>
        <v>406182624.5200001</v>
      </c>
      <c r="L469" s="31">
        <f>[1]consoCURRENT!O9779</f>
        <v>223426068.55000001</v>
      </c>
      <c r="M469" s="31">
        <f>[1]consoCURRENT!P9779</f>
        <v>1359706501.8200002</v>
      </c>
      <c r="N469" s="31">
        <f>[1]consoCURRENT!Q9779</f>
        <v>2926310.5199999996</v>
      </c>
      <c r="O469" s="31">
        <f>[1]consoCURRENT!R9779</f>
        <v>6346406865.6800003</v>
      </c>
      <c r="P469" s="31">
        <f>[1]consoCURRENT!S9779</f>
        <v>1199787467.75</v>
      </c>
      <c r="Q469" s="31">
        <f>[1]consoCURRENT!T9779</f>
        <v>0</v>
      </c>
      <c r="R469" s="31">
        <f>[1]consoCURRENT!U9779</f>
        <v>13800437563.93</v>
      </c>
      <c r="S469" s="31">
        <f>[1]consoCURRENT!V9779</f>
        <v>6820363147.7800007</v>
      </c>
      <c r="T469" s="31">
        <f>[1]consoCURRENT!W9779</f>
        <v>5073043.57</v>
      </c>
      <c r="U469" s="31">
        <f>[1]consoCURRENT!X9779</f>
        <v>13655011890.490002</v>
      </c>
      <c r="V469" s="31">
        <f>[1]consoCURRENT!Y9779</f>
        <v>2153404412.3800001</v>
      </c>
      <c r="W469" s="31">
        <f>[1]consoCURRENT!Z9779</f>
        <v>13937937458.440001</v>
      </c>
      <c r="X469" s="31">
        <f>[1]consoCURRENT!AA9779</f>
        <v>2147047.0099999998</v>
      </c>
      <c r="Y469" s="31">
        <f>[1]consoCURRENT!AB9779</f>
        <v>0</v>
      </c>
      <c r="Z469" s="31">
        <f t="shared" ref="Z469:Z471" si="240">SUM(M469:Y469)</f>
        <v>59283201709.37001</v>
      </c>
      <c r="AA469" s="31">
        <f>D469-Z469</f>
        <v>24967694290.62999</v>
      </c>
      <c r="AB469" s="37">
        <f>Z469/D469</f>
        <v>0.70365069719104245</v>
      </c>
      <c r="AC469" s="32"/>
    </row>
    <row r="470" spans="1:29" s="33" customFormat="1" ht="18" customHeight="1" x14ac:dyDescent="0.2">
      <c r="A470" s="36" t="s">
        <v>36</v>
      </c>
      <c r="B470" s="31">
        <f>[1]consoCURRENT!E9785</f>
        <v>509561000</v>
      </c>
      <c r="C470" s="31">
        <f>[1]consoCURRENT!F9785</f>
        <v>0</v>
      </c>
      <c r="D470" s="31">
        <f>[1]consoCURRENT!G9785</f>
        <v>509561000</v>
      </c>
      <c r="E470" s="31">
        <f>[1]consoCURRENT!H9785</f>
        <v>0</v>
      </c>
      <c r="F470" s="31">
        <f>[1]consoCURRENT!I9785</f>
        <v>27959300.789999999</v>
      </c>
      <c r="G470" s="31">
        <f>[1]consoCURRENT!J9785</f>
        <v>14640736.390000001</v>
      </c>
      <c r="H470" s="31">
        <f>[1]consoCURRENT!K9785</f>
        <v>22646373.890000001</v>
      </c>
      <c r="I470" s="31">
        <f>[1]consoCURRENT!L9785</f>
        <v>0</v>
      </c>
      <c r="J470" s="31">
        <f>[1]consoCURRENT!M9785</f>
        <v>25393532.789999999</v>
      </c>
      <c r="K470" s="31">
        <f>[1]consoCURRENT!N9785</f>
        <v>7491000.3899999997</v>
      </c>
      <c r="L470" s="31">
        <f>[1]consoCURRENT!O9785</f>
        <v>4688176.9600000009</v>
      </c>
      <c r="M470" s="31">
        <f>[1]consoCURRENT!P9785</f>
        <v>37572710.140000001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2565768</v>
      </c>
      <c r="T470" s="31">
        <f>[1]consoCURRENT!W9785</f>
        <v>1713880</v>
      </c>
      <c r="U470" s="31">
        <f>[1]consoCURRENT!X9785</f>
        <v>0</v>
      </c>
      <c r="V470" s="31">
        <f>[1]consoCURRENT!Y9785</f>
        <v>5435856</v>
      </c>
      <c r="W470" s="31">
        <f>[1]consoCURRENT!Z9785</f>
        <v>1761905</v>
      </c>
      <c r="X470" s="31">
        <f>[1]consoCURRENT!AA9785</f>
        <v>16196291.93</v>
      </c>
      <c r="Y470" s="31">
        <f>[1]consoCURRENT!AB9785</f>
        <v>0</v>
      </c>
      <c r="Z470" s="31">
        <f t="shared" si="240"/>
        <v>65246411.07</v>
      </c>
      <c r="AA470" s="31">
        <f>D470-Z470</f>
        <v>444314588.93000001</v>
      </c>
      <c r="AB470" s="37">
        <f>Z470/D470</f>
        <v>0.12804435792770641</v>
      </c>
      <c r="AC470" s="32"/>
    </row>
    <row r="471" spans="1:2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1">SUM(B468:B471)</f>
        <v>89316045000</v>
      </c>
      <c r="C472" s="39">
        <f t="shared" si="241"/>
        <v>5.9604644775390625E-8</v>
      </c>
      <c r="D472" s="39">
        <f t="shared" si="241"/>
        <v>89316045000</v>
      </c>
      <c r="E472" s="39">
        <f t="shared" si="241"/>
        <v>8658001401.75</v>
      </c>
      <c r="F472" s="39">
        <f t="shared" si="241"/>
        <v>22293014259.940006</v>
      </c>
      <c r="G472" s="39">
        <f t="shared" si="241"/>
        <v>17112325693.33</v>
      </c>
      <c r="H472" s="39">
        <f t="shared" si="241"/>
        <v>15028827236.339998</v>
      </c>
      <c r="I472" s="39">
        <f t="shared" si="241"/>
        <v>1080068628.9300001</v>
      </c>
      <c r="J472" s="39">
        <f t="shared" si="241"/>
        <v>1624018623.3800001</v>
      </c>
      <c r="K472" s="39">
        <f t="shared" si="241"/>
        <v>1254044516.1300004</v>
      </c>
      <c r="L472" s="39">
        <f t="shared" si="241"/>
        <v>1012558563.9400001</v>
      </c>
      <c r="M472" s="39">
        <f t="shared" si="241"/>
        <v>4970690332.3800001</v>
      </c>
      <c r="N472" s="39">
        <f t="shared" si="241"/>
        <v>20725909.989999998</v>
      </c>
      <c r="O472" s="39">
        <f t="shared" si="241"/>
        <v>6355853820.8100004</v>
      </c>
      <c r="P472" s="39">
        <f t="shared" si="241"/>
        <v>1201353042.02</v>
      </c>
      <c r="Q472" s="39">
        <f t="shared" si="241"/>
        <v>21249936.929999996</v>
      </c>
      <c r="R472" s="39">
        <f t="shared" si="241"/>
        <v>13819495971.940001</v>
      </c>
      <c r="S472" s="39">
        <f t="shared" si="241"/>
        <v>6828249727.6900005</v>
      </c>
      <c r="T472" s="39">
        <f t="shared" si="241"/>
        <v>17850536.460000001</v>
      </c>
      <c r="U472" s="39">
        <f t="shared" si="241"/>
        <v>13678163769.140001</v>
      </c>
      <c r="V472" s="39">
        <f t="shared" si="241"/>
        <v>2162266871.5999999</v>
      </c>
      <c r="W472" s="39">
        <f t="shared" si="241"/>
        <v>13962734615.51</v>
      </c>
      <c r="X472" s="39">
        <f t="shared" si="241"/>
        <v>53534056.889999993</v>
      </c>
      <c r="Y472" s="39">
        <f t="shared" si="241"/>
        <v>0</v>
      </c>
      <c r="Z472" s="39">
        <f t="shared" si="241"/>
        <v>63092168591.360008</v>
      </c>
      <c r="AA472" s="39">
        <f t="shared" si="241"/>
        <v>26223876408.639992</v>
      </c>
      <c r="AB472" s="40">
        <f>Z472/D472</f>
        <v>0.70639232392522544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3">B473+B472</f>
        <v>89316045000</v>
      </c>
      <c r="C474" s="39">
        <f t="shared" si="243"/>
        <v>5.9604644775390625E-8</v>
      </c>
      <c r="D474" s="39">
        <f t="shared" si="243"/>
        <v>89316045000</v>
      </c>
      <c r="E474" s="39">
        <f t="shared" si="243"/>
        <v>8658001401.75</v>
      </c>
      <c r="F474" s="39">
        <f t="shared" si="243"/>
        <v>22293014259.940006</v>
      </c>
      <c r="G474" s="39">
        <f t="shared" si="243"/>
        <v>17112325693.33</v>
      </c>
      <c r="H474" s="39">
        <f t="shared" si="243"/>
        <v>15028827236.339998</v>
      </c>
      <c r="I474" s="39">
        <f t="shared" si="243"/>
        <v>1080068628.9300001</v>
      </c>
      <c r="J474" s="39">
        <f t="shared" si="243"/>
        <v>1624018623.3800001</v>
      </c>
      <c r="K474" s="39">
        <f t="shared" si="243"/>
        <v>1254044516.1300004</v>
      </c>
      <c r="L474" s="39">
        <f t="shared" si="243"/>
        <v>1012558563.9400001</v>
      </c>
      <c r="M474" s="39">
        <f t="shared" si="243"/>
        <v>4970690332.3800001</v>
      </c>
      <c r="N474" s="39">
        <f t="shared" si="243"/>
        <v>20725909.989999998</v>
      </c>
      <c r="O474" s="39">
        <f t="shared" si="243"/>
        <v>6355853820.8100004</v>
      </c>
      <c r="P474" s="39">
        <f t="shared" si="243"/>
        <v>1201353042.02</v>
      </c>
      <c r="Q474" s="39">
        <f t="shared" si="243"/>
        <v>21249936.929999996</v>
      </c>
      <c r="R474" s="39">
        <f t="shared" si="243"/>
        <v>13819495971.940001</v>
      </c>
      <c r="S474" s="39">
        <f t="shared" si="243"/>
        <v>6828249727.6900005</v>
      </c>
      <c r="T474" s="39">
        <f t="shared" si="243"/>
        <v>17850536.460000001</v>
      </c>
      <c r="U474" s="39">
        <f t="shared" si="243"/>
        <v>13678163769.140001</v>
      </c>
      <c r="V474" s="39">
        <f t="shared" si="243"/>
        <v>2162266871.5999999</v>
      </c>
      <c r="W474" s="39">
        <f t="shared" si="243"/>
        <v>13962734615.51</v>
      </c>
      <c r="X474" s="39">
        <f t="shared" si="243"/>
        <v>53534056.889999993</v>
      </c>
      <c r="Y474" s="39">
        <f t="shared" si="243"/>
        <v>0</v>
      </c>
      <c r="Z474" s="39">
        <f t="shared" si="243"/>
        <v>63092168591.360008</v>
      </c>
      <c r="AA474" s="39">
        <f t="shared" si="243"/>
        <v>26223876408.639992</v>
      </c>
      <c r="AB474" s="40">
        <f>Z474/D474</f>
        <v>0.70639232392522544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 t="shared" ref="B478:Q481" si="244">B488+B498+B508+B518+B528+B538+B548+B558+B568+B578+B588+B598+B608+B618+B628+B638+B648</f>
        <v>237750000</v>
      </c>
      <c r="C478" s="31">
        <f t="shared" si="244"/>
        <v>0</v>
      </c>
      <c r="D478" s="31">
        <f>D488+D498+D508+D518+D528+D538+D548+D558+D568+D578+D588+D598+D608+D618+D628+D638+D648</f>
        <v>237750000</v>
      </c>
      <c r="E478" s="31">
        <f t="shared" ref="E478:Y481" si="245">E488+E498+E508+E518+E528+E538+E548+E558+E568+E578+E588+E598+E608+E618+E628+E638+E648</f>
        <v>46187360.400000006</v>
      </c>
      <c r="F478" s="31">
        <f t="shared" si="245"/>
        <v>69702070.600000009</v>
      </c>
      <c r="G478" s="31">
        <f t="shared" si="245"/>
        <v>44034566.690000005</v>
      </c>
      <c r="H478" s="31">
        <f t="shared" si="245"/>
        <v>47958045.639999986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8520954.1400000006</v>
      </c>
      <c r="O478" s="31">
        <f t="shared" si="245"/>
        <v>20059400.090000004</v>
      </c>
      <c r="P478" s="31">
        <f t="shared" si="245"/>
        <v>17607006.170000002</v>
      </c>
      <c r="Q478" s="31">
        <f t="shared" si="245"/>
        <v>19364222.839999996</v>
      </c>
      <c r="R478" s="31">
        <f t="shared" si="245"/>
        <v>29044515.299999997</v>
      </c>
      <c r="S478" s="31">
        <f t="shared" si="245"/>
        <v>21293332.460000001</v>
      </c>
      <c r="T478" s="31">
        <f t="shared" si="245"/>
        <v>13091808.550000003</v>
      </c>
      <c r="U478" s="31">
        <f t="shared" si="245"/>
        <v>16207537.99</v>
      </c>
      <c r="V478" s="31">
        <f t="shared" si="245"/>
        <v>14735220.150000002</v>
      </c>
      <c r="W478" s="31">
        <f t="shared" si="245"/>
        <v>18393233.599999994</v>
      </c>
      <c r="X478" s="31">
        <f t="shared" si="245"/>
        <v>29564812.039999999</v>
      </c>
      <c r="Y478" s="31">
        <f t="shared" si="245"/>
        <v>0</v>
      </c>
      <c r="Z478" s="31">
        <f>SUM(M478:Y478)</f>
        <v>207882043.32999998</v>
      </c>
      <c r="AA478" s="31">
        <f>D478-Z478</f>
        <v>29867956.670000017</v>
      </c>
      <c r="AB478" s="37">
        <f>Z478/D478</f>
        <v>0.87437242199789689</v>
      </c>
      <c r="AC478" s="32"/>
    </row>
    <row r="479" spans="1:29" s="33" customFormat="1" ht="18" customHeight="1" x14ac:dyDescent="0.2">
      <c r="A479" s="36" t="s">
        <v>35</v>
      </c>
      <c r="B479" s="31">
        <f t="shared" si="244"/>
        <v>1384558000</v>
      </c>
      <c r="C479" s="31">
        <f t="shared" si="244"/>
        <v>-3.7107383832335472E-9</v>
      </c>
      <c r="D479" s="31">
        <f t="shared" si="244"/>
        <v>1384558000</v>
      </c>
      <c r="E479" s="31">
        <f t="shared" si="244"/>
        <v>111575788.67</v>
      </c>
      <c r="F479" s="31">
        <f t="shared" si="244"/>
        <v>232891620.00999999</v>
      </c>
      <c r="G479" s="31">
        <f t="shared" si="244"/>
        <v>909824977.75999975</v>
      </c>
      <c r="H479" s="31">
        <f t="shared" si="244"/>
        <v>27107513.460000001</v>
      </c>
      <c r="I479" s="31">
        <f t="shared" si="244"/>
        <v>60961916.550000004</v>
      </c>
      <c r="J479" s="31">
        <f t="shared" si="244"/>
        <v>179115393.75000006</v>
      </c>
      <c r="K479" s="31">
        <f t="shared" si="244"/>
        <v>876370735.95000005</v>
      </c>
      <c r="L479" s="31">
        <f t="shared" si="244"/>
        <v>20551904.960000001</v>
      </c>
      <c r="M479" s="31">
        <f t="shared" si="244"/>
        <v>1136999951.21</v>
      </c>
      <c r="N479" s="31">
        <f t="shared" si="244"/>
        <v>8940333.5500000007</v>
      </c>
      <c r="O479" s="31">
        <f t="shared" si="244"/>
        <v>14796554.960000001</v>
      </c>
      <c r="P479" s="31">
        <f t="shared" si="244"/>
        <v>26876983.609999999</v>
      </c>
      <c r="Q479" s="31">
        <f t="shared" si="244"/>
        <v>23898555.119999997</v>
      </c>
      <c r="R479" s="31">
        <f t="shared" si="245"/>
        <v>21248269.490000002</v>
      </c>
      <c r="S479" s="31">
        <f t="shared" si="245"/>
        <v>8629401.6500000004</v>
      </c>
      <c r="T479" s="31">
        <f t="shared" si="245"/>
        <v>20218579.849999994</v>
      </c>
      <c r="U479" s="31">
        <f t="shared" si="245"/>
        <v>5924041.3699999992</v>
      </c>
      <c r="V479" s="31">
        <f t="shared" si="245"/>
        <v>7311620.5899999999</v>
      </c>
      <c r="W479" s="31">
        <f t="shared" si="245"/>
        <v>2416904.6400000006</v>
      </c>
      <c r="X479" s="31">
        <f t="shared" si="245"/>
        <v>4138703.8599999989</v>
      </c>
      <c r="Y479" s="31">
        <f t="shared" si="245"/>
        <v>0</v>
      </c>
      <c r="Z479" s="31">
        <f t="shared" ref="Z479:Z481" si="246">SUM(M479:Y479)</f>
        <v>1281399899.8999996</v>
      </c>
      <c r="AA479" s="31">
        <f>D479-Z479</f>
        <v>103158100.10000038</v>
      </c>
      <c r="AB479" s="37">
        <f>Z479/D479</f>
        <v>0.92549383983913969</v>
      </c>
      <c r="AC479" s="32"/>
    </row>
    <row r="480" spans="1:29" s="33" customFormat="1" ht="18" customHeight="1" x14ac:dyDescent="0.2">
      <c r="A480" s="36" t="s">
        <v>36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hidden="1" customHeight="1" x14ac:dyDescent="0.25">
      <c r="A482" s="38" t="s">
        <v>38</v>
      </c>
      <c r="B482" s="39">
        <f t="shared" ref="B482:C482" si="247">SUM(B478:B481)</f>
        <v>1622308000</v>
      </c>
      <c r="C482" s="39">
        <f t="shared" si="247"/>
        <v>-3.7107383832335472E-9</v>
      </c>
      <c r="D482" s="39">
        <f>SUM(D478:D481)</f>
        <v>1622308000</v>
      </c>
      <c r="E482" s="39">
        <f t="shared" ref="E482:AA482" si="248">SUM(E478:E481)</f>
        <v>157763149.06999999</v>
      </c>
      <c r="F482" s="39">
        <f t="shared" si="248"/>
        <v>302593690.61000001</v>
      </c>
      <c r="G482" s="39">
        <f t="shared" si="248"/>
        <v>953859544.44999981</v>
      </c>
      <c r="H482" s="39">
        <f t="shared" si="248"/>
        <v>75065559.099999994</v>
      </c>
      <c r="I482" s="39">
        <f t="shared" si="248"/>
        <v>60961916.550000004</v>
      </c>
      <c r="J482" s="39">
        <f t="shared" si="248"/>
        <v>179115393.75000006</v>
      </c>
      <c r="K482" s="39">
        <f t="shared" si="248"/>
        <v>876370735.95000005</v>
      </c>
      <c r="L482" s="39">
        <f t="shared" si="248"/>
        <v>20551904.960000001</v>
      </c>
      <c r="M482" s="39">
        <f t="shared" si="248"/>
        <v>1136999951.21</v>
      </c>
      <c r="N482" s="39">
        <f t="shared" si="248"/>
        <v>17461287.690000001</v>
      </c>
      <c r="O482" s="39">
        <f t="shared" si="248"/>
        <v>34855955.050000004</v>
      </c>
      <c r="P482" s="39">
        <f t="shared" si="248"/>
        <v>44483989.780000001</v>
      </c>
      <c r="Q482" s="39">
        <f t="shared" si="248"/>
        <v>43262777.959999993</v>
      </c>
      <c r="R482" s="39">
        <f t="shared" si="248"/>
        <v>50292784.789999999</v>
      </c>
      <c r="S482" s="39">
        <f t="shared" si="248"/>
        <v>29922734.109999999</v>
      </c>
      <c r="T482" s="39">
        <f t="shared" si="248"/>
        <v>33310388.399999999</v>
      </c>
      <c r="U482" s="39">
        <f t="shared" si="248"/>
        <v>22131579.359999999</v>
      </c>
      <c r="V482" s="39">
        <f t="shared" si="248"/>
        <v>22046840.740000002</v>
      </c>
      <c r="W482" s="39">
        <f t="shared" si="248"/>
        <v>20810138.239999995</v>
      </c>
      <c r="X482" s="39">
        <f t="shared" si="248"/>
        <v>33703515.899999999</v>
      </c>
      <c r="Y482" s="39">
        <f t="shared" si="248"/>
        <v>0</v>
      </c>
      <c r="Z482" s="39">
        <f t="shared" si="248"/>
        <v>1489281943.2299995</v>
      </c>
      <c r="AA482" s="39">
        <f t="shared" si="248"/>
        <v>133026056.7700004</v>
      </c>
      <c r="AB482" s="40">
        <f>Z482/D482</f>
        <v>0.91800197202380773</v>
      </c>
      <c r="AC482" s="32"/>
    </row>
    <row r="483" spans="1:29" s="33" customFormat="1" ht="18" hidden="1" customHeight="1" x14ac:dyDescent="0.25">
      <c r="A483" s="41" t="s">
        <v>39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1">B483+B482</f>
        <v>1622308000</v>
      </c>
      <c r="C484" s="39">
        <f t="shared" si="251"/>
        <v>-3.7107383832335472E-9</v>
      </c>
      <c r="D484" s="39">
        <f>D483+D482</f>
        <v>1622308000</v>
      </c>
      <c r="E484" s="39">
        <f t="shared" ref="E484:AA484" si="252">E483+E482</f>
        <v>157763149.06999999</v>
      </c>
      <c r="F484" s="39">
        <f t="shared" si="252"/>
        <v>302593690.61000001</v>
      </c>
      <c r="G484" s="39">
        <f t="shared" si="252"/>
        <v>953859544.44999981</v>
      </c>
      <c r="H484" s="39">
        <f t="shared" si="252"/>
        <v>75065559.099999994</v>
      </c>
      <c r="I484" s="39">
        <f t="shared" si="252"/>
        <v>60961916.550000004</v>
      </c>
      <c r="J484" s="39">
        <f t="shared" si="252"/>
        <v>179115393.75000006</v>
      </c>
      <c r="K484" s="39">
        <f t="shared" si="252"/>
        <v>876370735.95000005</v>
      </c>
      <c r="L484" s="39">
        <f t="shared" si="252"/>
        <v>20551904.960000001</v>
      </c>
      <c r="M484" s="39">
        <f t="shared" si="252"/>
        <v>1136999951.21</v>
      </c>
      <c r="N484" s="39">
        <f t="shared" si="252"/>
        <v>17461287.690000001</v>
      </c>
      <c r="O484" s="39">
        <f t="shared" si="252"/>
        <v>34855955.050000004</v>
      </c>
      <c r="P484" s="39">
        <f t="shared" si="252"/>
        <v>44483989.780000001</v>
      </c>
      <c r="Q484" s="39">
        <f t="shared" si="252"/>
        <v>43262777.959999993</v>
      </c>
      <c r="R484" s="39">
        <f t="shared" si="252"/>
        <v>50292784.789999999</v>
      </c>
      <c r="S484" s="39">
        <f t="shared" si="252"/>
        <v>29922734.109999999</v>
      </c>
      <c r="T484" s="39">
        <f t="shared" si="252"/>
        <v>33310388.399999999</v>
      </c>
      <c r="U484" s="39">
        <f t="shared" si="252"/>
        <v>22131579.359999999</v>
      </c>
      <c r="V484" s="39">
        <f t="shared" si="252"/>
        <v>22046840.740000002</v>
      </c>
      <c r="W484" s="39">
        <f t="shared" si="252"/>
        <v>20810138.239999995</v>
      </c>
      <c r="X484" s="39">
        <f t="shared" si="252"/>
        <v>33703515.899999999</v>
      </c>
      <c r="Y484" s="39">
        <f t="shared" si="252"/>
        <v>0</v>
      </c>
      <c r="Z484" s="39">
        <f t="shared" si="252"/>
        <v>1489281943.2299995</v>
      </c>
      <c r="AA484" s="39">
        <f t="shared" si="252"/>
        <v>133026056.7700004</v>
      </c>
      <c r="AB484" s="40">
        <f>Z484/D484</f>
        <v>0.91800197202380773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>[1]consoCURRENT!E10092</f>
        <v>14268000</v>
      </c>
      <c r="C488" s="31">
        <f>[1]consoCURRENT!F10092</f>
        <v>0</v>
      </c>
      <c r="D488" s="31">
        <f>[1]consoCURRENT!G10092</f>
        <v>14268000</v>
      </c>
      <c r="E488" s="31">
        <f>[1]consoCURRENT!H10092</f>
        <v>3473344.54</v>
      </c>
      <c r="F488" s="31">
        <f>[1]consoCURRENT!I10092</f>
        <v>2517604.9700000002</v>
      </c>
      <c r="G488" s="31">
        <f>[1]consoCURRENT!J10092</f>
        <v>1111921.6199999999</v>
      </c>
      <c r="H488" s="31">
        <f>[1]consoCURRENT!K10092</f>
        <v>4404668.5599999996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624607.57999999996</v>
      </c>
      <c r="O488" s="31">
        <f>[1]consoCURRENT!R10092</f>
        <v>685798.1</v>
      </c>
      <c r="P488" s="31">
        <f>[1]consoCURRENT!S10092</f>
        <v>2162938.86</v>
      </c>
      <c r="Q488" s="31">
        <f>[1]consoCURRENT!T10092</f>
        <v>1031819.3700000001</v>
      </c>
      <c r="R488" s="31">
        <f>[1]consoCURRENT!U10092</f>
        <v>1386441.92</v>
      </c>
      <c r="S488" s="31">
        <f>[1]consoCURRENT!V10092</f>
        <v>99343.679999999993</v>
      </c>
      <c r="T488" s="31">
        <f>[1]consoCURRENT!W10092</f>
        <v>37800</v>
      </c>
      <c r="U488" s="31">
        <f>[1]consoCURRENT!X10092</f>
        <v>993853.45</v>
      </c>
      <c r="V488" s="31">
        <f>[1]consoCURRENT!Y10092</f>
        <v>80268.169999999925</v>
      </c>
      <c r="W488" s="31">
        <f>[1]consoCURRENT!Z10092</f>
        <v>1948821.8299999998</v>
      </c>
      <c r="X488" s="31">
        <f>[1]consoCURRENT!AA10092</f>
        <v>2455846.73</v>
      </c>
      <c r="Y488" s="31">
        <f>[1]consoCURRENT!AB10092</f>
        <v>0</v>
      </c>
      <c r="Z488" s="31">
        <f>SUM(M488:Y488)</f>
        <v>11507539.689999999</v>
      </c>
      <c r="AA488" s="31">
        <f>D488-Z488</f>
        <v>2760460.3100000005</v>
      </c>
      <c r="AB488" s="37">
        <f>Z488/D488</f>
        <v>0.80652787286234928</v>
      </c>
      <c r="AC488" s="32"/>
    </row>
    <row r="489" spans="1:29" s="33" customFormat="1" ht="18" customHeight="1" x14ac:dyDescent="0.2">
      <c r="A489" s="36" t="s">
        <v>35</v>
      </c>
      <c r="B489" s="31">
        <f>[1]consoCURRENT!E10205</f>
        <v>1256405000</v>
      </c>
      <c r="C489" s="31">
        <f>[1]consoCURRENT!F10205</f>
        <v>-3.7252902984619141E-9</v>
      </c>
      <c r="D489" s="31">
        <f>[1]consoCURRENT!G10205</f>
        <v>1256405000</v>
      </c>
      <c r="E489" s="31">
        <f>[1]consoCURRENT!H10205</f>
        <v>65038491.860000007</v>
      </c>
      <c r="F489" s="31">
        <f>[1]consoCURRENT!I10205</f>
        <v>188499509.72999999</v>
      </c>
      <c r="G489" s="31">
        <f>[1]consoCURRENT!J10205</f>
        <v>885720299.66999996</v>
      </c>
      <c r="H489" s="31">
        <f>[1]consoCURRENT!K10205</f>
        <v>21667241.960000001</v>
      </c>
      <c r="I489" s="31">
        <f>[1]consoCURRENT!L10205</f>
        <v>60961916.550000004</v>
      </c>
      <c r="J489" s="31">
        <f>[1]consoCURRENT!M10205</f>
        <v>179115393.75000006</v>
      </c>
      <c r="K489" s="31">
        <f>[1]consoCURRENT!N10205</f>
        <v>876370735.95000005</v>
      </c>
      <c r="L489" s="31">
        <f>[1]consoCURRENT!O10205</f>
        <v>20551904.960000001</v>
      </c>
      <c r="M489" s="31">
        <f>[1]consoCURRENT!P10205</f>
        <v>1136999951.21</v>
      </c>
      <c r="N489" s="31">
        <f>[1]consoCURRENT!Q10205</f>
        <v>785570.3899999999</v>
      </c>
      <c r="O489" s="31">
        <f>[1]consoCURRENT!R10205</f>
        <v>1195764.1199999999</v>
      </c>
      <c r="P489" s="31">
        <f>[1]consoCURRENT!S10205</f>
        <v>2095240.8</v>
      </c>
      <c r="Q489" s="31">
        <f>[1]consoCURRENT!T10205</f>
        <v>3693286.6999999997</v>
      </c>
      <c r="R489" s="31">
        <f>[1]consoCURRENT!U10205</f>
        <v>2437996.6100000003</v>
      </c>
      <c r="S489" s="31">
        <f>[1]consoCURRENT!V10205</f>
        <v>3252832.67</v>
      </c>
      <c r="T489" s="31">
        <f>[1]consoCURRENT!W10205</f>
        <v>7676200.9400000004</v>
      </c>
      <c r="U489" s="31">
        <f>[1]consoCURRENT!X10205</f>
        <v>740457.87</v>
      </c>
      <c r="V489" s="31">
        <f>[1]consoCURRENT!Y10205</f>
        <v>932904.9099999998</v>
      </c>
      <c r="W489" s="31">
        <f>[1]consoCURRENT!Z10205</f>
        <v>77179.200000000332</v>
      </c>
      <c r="X489" s="31">
        <f>[1]consoCURRENT!AA10205</f>
        <v>1038157.7999999996</v>
      </c>
      <c r="Y489" s="31">
        <f>[1]consoCURRENT!AB10205</f>
        <v>0</v>
      </c>
      <c r="Z489" s="31">
        <f t="shared" ref="Z489:Z491" si="253">SUM(M489:Y489)</f>
        <v>1160925543.22</v>
      </c>
      <c r="AA489" s="31">
        <f>D489-Z489</f>
        <v>95479456.779999971</v>
      </c>
      <c r="AB489" s="37">
        <f>Z489/D489</f>
        <v>0.92400582870969161</v>
      </c>
      <c r="AC489" s="32"/>
    </row>
    <row r="490" spans="1:29" s="33" customFormat="1" ht="18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AA492" si="254">SUM(B488:B491)</f>
        <v>1270673000</v>
      </c>
      <c r="C492" s="39">
        <f t="shared" si="254"/>
        <v>-3.7252902984619141E-9</v>
      </c>
      <c r="D492" s="39">
        <f t="shared" si="254"/>
        <v>1270673000</v>
      </c>
      <c r="E492" s="39">
        <f t="shared" si="254"/>
        <v>68511836.400000006</v>
      </c>
      <c r="F492" s="39">
        <f t="shared" si="254"/>
        <v>191017114.69999999</v>
      </c>
      <c r="G492" s="39">
        <f t="shared" si="254"/>
        <v>886832221.28999996</v>
      </c>
      <c r="H492" s="39">
        <f t="shared" si="254"/>
        <v>26071910.52</v>
      </c>
      <c r="I492" s="39">
        <f t="shared" si="254"/>
        <v>60961916.550000004</v>
      </c>
      <c r="J492" s="39">
        <f t="shared" si="254"/>
        <v>179115393.75000006</v>
      </c>
      <c r="K492" s="39">
        <f t="shared" si="254"/>
        <v>876370735.95000005</v>
      </c>
      <c r="L492" s="39">
        <f t="shared" si="254"/>
        <v>20551904.960000001</v>
      </c>
      <c r="M492" s="39">
        <f t="shared" si="254"/>
        <v>1136999951.21</v>
      </c>
      <c r="N492" s="39">
        <f t="shared" si="254"/>
        <v>1410177.9699999997</v>
      </c>
      <c r="O492" s="39">
        <f t="shared" si="254"/>
        <v>1881562.2199999997</v>
      </c>
      <c r="P492" s="39">
        <f t="shared" si="254"/>
        <v>4258179.66</v>
      </c>
      <c r="Q492" s="39">
        <f t="shared" si="254"/>
        <v>4725106.07</v>
      </c>
      <c r="R492" s="39">
        <f t="shared" si="254"/>
        <v>3824438.5300000003</v>
      </c>
      <c r="S492" s="39">
        <f t="shared" si="254"/>
        <v>3352176.35</v>
      </c>
      <c r="T492" s="39">
        <f t="shared" si="254"/>
        <v>7714000.9400000004</v>
      </c>
      <c r="U492" s="39">
        <f t="shared" si="254"/>
        <v>1734311.3199999998</v>
      </c>
      <c r="V492" s="39">
        <f t="shared" si="254"/>
        <v>1013173.0799999997</v>
      </c>
      <c r="W492" s="39">
        <f t="shared" si="254"/>
        <v>2026001.0300000003</v>
      </c>
      <c r="X492" s="39">
        <f t="shared" si="254"/>
        <v>3494004.5299999993</v>
      </c>
      <c r="Y492" s="39">
        <f t="shared" si="254"/>
        <v>0</v>
      </c>
      <c r="Z492" s="39">
        <f t="shared" si="254"/>
        <v>1172433082.9100001</v>
      </c>
      <c r="AA492" s="39">
        <f t="shared" si="254"/>
        <v>98239917.089999974</v>
      </c>
      <c r="AB492" s="40">
        <f>Z492/D492</f>
        <v>0.92268670453373924</v>
      </c>
      <c r="AC492" s="32"/>
    </row>
    <row r="493" spans="1:29" s="33" customFormat="1" ht="18" hidden="1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6">B493+B492</f>
        <v>1270673000</v>
      </c>
      <c r="C494" s="39">
        <f t="shared" si="256"/>
        <v>-3.7252902984619141E-9</v>
      </c>
      <c r="D494" s="39">
        <f t="shared" si="256"/>
        <v>1270673000</v>
      </c>
      <c r="E494" s="39">
        <f t="shared" si="256"/>
        <v>68511836.400000006</v>
      </c>
      <c r="F494" s="39">
        <f t="shared" si="256"/>
        <v>191017114.69999999</v>
      </c>
      <c r="G494" s="39">
        <f t="shared" si="256"/>
        <v>886832221.28999996</v>
      </c>
      <c r="H494" s="39">
        <f t="shared" si="256"/>
        <v>26071910.52</v>
      </c>
      <c r="I494" s="39">
        <f t="shared" si="256"/>
        <v>60961916.550000004</v>
      </c>
      <c r="J494" s="39">
        <f t="shared" si="256"/>
        <v>179115393.75000006</v>
      </c>
      <c r="K494" s="39">
        <f t="shared" si="256"/>
        <v>876370735.95000005</v>
      </c>
      <c r="L494" s="39">
        <f t="shared" si="256"/>
        <v>20551904.960000001</v>
      </c>
      <c r="M494" s="39">
        <f t="shared" si="256"/>
        <v>1136999951.21</v>
      </c>
      <c r="N494" s="39">
        <f t="shared" si="256"/>
        <v>1410177.9699999997</v>
      </c>
      <c r="O494" s="39">
        <f t="shared" si="256"/>
        <v>1881562.2199999997</v>
      </c>
      <c r="P494" s="39">
        <f t="shared" si="256"/>
        <v>4258179.66</v>
      </c>
      <c r="Q494" s="39">
        <f t="shared" si="256"/>
        <v>4725106.07</v>
      </c>
      <c r="R494" s="39">
        <f t="shared" si="256"/>
        <v>3824438.5300000003</v>
      </c>
      <c r="S494" s="39">
        <f t="shared" si="256"/>
        <v>3352176.35</v>
      </c>
      <c r="T494" s="39">
        <f t="shared" si="256"/>
        <v>7714000.9400000004</v>
      </c>
      <c r="U494" s="39">
        <f t="shared" si="256"/>
        <v>1734311.3199999998</v>
      </c>
      <c r="V494" s="39">
        <f t="shared" si="256"/>
        <v>1013173.0799999997</v>
      </c>
      <c r="W494" s="39">
        <f t="shared" si="256"/>
        <v>2026001.0300000003</v>
      </c>
      <c r="X494" s="39">
        <f t="shared" si="256"/>
        <v>3494004.5299999993</v>
      </c>
      <c r="Y494" s="39">
        <f t="shared" si="256"/>
        <v>0</v>
      </c>
      <c r="Z494" s="39">
        <f t="shared" si="256"/>
        <v>1172433082.9100001</v>
      </c>
      <c r="AA494" s="39">
        <f t="shared" si="256"/>
        <v>98239917.089999974</v>
      </c>
      <c r="AB494" s="40">
        <f>Z494/D494</f>
        <v>0.92268670453373924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8086000</v>
      </c>
      <c r="C498" s="31">
        <f>[1]consoCURRENT!F10305</f>
        <v>0</v>
      </c>
      <c r="D498" s="31">
        <f>[1]consoCURRENT!G10305</f>
        <v>8086000</v>
      </c>
      <c r="E498" s="31">
        <f>[1]consoCURRENT!H10305</f>
        <v>1568454.14</v>
      </c>
      <c r="F498" s="31">
        <f>[1]consoCURRENT!I10305</f>
        <v>2223996.6900000004</v>
      </c>
      <c r="G498" s="31">
        <f>[1]consoCURRENT!J10305</f>
        <v>1552182.2400000007</v>
      </c>
      <c r="H498" s="31">
        <f>[1]consoCURRENT!K10305</f>
        <v>1625367.94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511915.98000000004</v>
      </c>
      <c r="O498" s="31">
        <f>[1]consoCURRENT!R10305</f>
        <v>511925.98</v>
      </c>
      <c r="P498" s="31">
        <f>[1]consoCURRENT!S10305</f>
        <v>544612.17999999993</v>
      </c>
      <c r="Q498" s="31">
        <f>[1]consoCURRENT!T10305</f>
        <v>610549.37</v>
      </c>
      <c r="R498" s="31">
        <f>[1]consoCURRENT!U10305</f>
        <v>1076844.6600000001</v>
      </c>
      <c r="S498" s="31">
        <f>[1]consoCURRENT!V10305</f>
        <v>536602.66000000015</v>
      </c>
      <c r="T498" s="31">
        <f>[1]consoCURRENT!W10305</f>
        <v>514688.14</v>
      </c>
      <c r="U498" s="31">
        <f>[1]consoCURRENT!X10305</f>
        <v>552605.96</v>
      </c>
      <c r="V498" s="31">
        <f>[1]consoCURRENT!Y10305</f>
        <v>484888.1400000006</v>
      </c>
      <c r="W498" s="31">
        <f>[1]consoCURRENT!Z10305</f>
        <v>755788.14</v>
      </c>
      <c r="X498" s="31">
        <f>[1]consoCURRENT!AA10305</f>
        <v>869579.8</v>
      </c>
      <c r="Y498" s="31">
        <f>[1]consoCURRENT!AB10305</f>
        <v>0</v>
      </c>
      <c r="Z498" s="31">
        <f>SUM(M498:Y498)</f>
        <v>6970001.0099999998</v>
      </c>
      <c r="AA498" s="31">
        <f>D498-Z498</f>
        <v>1115998.9900000002</v>
      </c>
      <c r="AB498" s="37">
        <f>Z498/D498</f>
        <v>0.86198380039574574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9357000</v>
      </c>
      <c r="C499" s="31">
        <f>[1]consoCURRENT!F10418</f>
        <v>0</v>
      </c>
      <c r="D499" s="31">
        <f>[1]consoCURRENT!G10418</f>
        <v>9357000</v>
      </c>
      <c r="E499" s="31">
        <f>[1]consoCURRENT!H10418</f>
        <v>1309590.81</v>
      </c>
      <c r="F499" s="31">
        <f>[1]consoCURRENT!I10418</f>
        <v>2656661.1</v>
      </c>
      <c r="G499" s="31">
        <f>[1]consoCURRENT!J10418</f>
        <v>2883881.15</v>
      </c>
      <c r="H499" s="31">
        <f>[1]consoCURRENT!K10418</f>
        <v>185460.87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1252641.81</v>
      </c>
      <c r="O499" s="31">
        <f>[1]consoCURRENT!R10418</f>
        <v>0</v>
      </c>
      <c r="P499" s="31">
        <f>[1]consoCURRENT!S10418</f>
        <v>56949</v>
      </c>
      <c r="Q499" s="31">
        <f>[1]consoCURRENT!T10418</f>
        <v>977517.56</v>
      </c>
      <c r="R499" s="31">
        <f>[1]consoCURRENT!U10418</f>
        <v>1636814.54</v>
      </c>
      <c r="S499" s="31">
        <f>[1]consoCURRENT!V10418</f>
        <v>42329</v>
      </c>
      <c r="T499" s="31">
        <f>[1]consoCURRENT!W10418</f>
        <v>1550705.21</v>
      </c>
      <c r="U499" s="31">
        <f>[1]consoCURRENT!X10418</f>
        <v>1077878.55</v>
      </c>
      <c r="V499" s="31">
        <f>[1]consoCURRENT!Y10418</f>
        <v>255297.39</v>
      </c>
      <c r="W499" s="31">
        <f>[1]consoCURRENT!Z10418</f>
        <v>62256.55</v>
      </c>
      <c r="X499" s="31">
        <f>[1]consoCURRENT!AA10418</f>
        <v>123204.32</v>
      </c>
      <c r="Y499" s="31">
        <f>[1]consoCURRENT!AB10418</f>
        <v>0</v>
      </c>
      <c r="Z499" s="31">
        <f t="shared" ref="Z499:Z501" si="257">SUM(M499:Y499)</f>
        <v>7035593.9299999997</v>
      </c>
      <c r="AA499" s="31">
        <f>D499-Z499</f>
        <v>2321406.0700000003</v>
      </c>
      <c r="AB499" s="37">
        <f>Z499/D499</f>
        <v>0.75190701400021376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8">SUM(B498:B501)</f>
        <v>17443000</v>
      </c>
      <c r="C502" s="39">
        <f t="shared" si="258"/>
        <v>0</v>
      </c>
      <c r="D502" s="39">
        <f t="shared" si="258"/>
        <v>17443000</v>
      </c>
      <c r="E502" s="39">
        <f t="shared" si="258"/>
        <v>2878044.95</v>
      </c>
      <c r="F502" s="39">
        <f t="shared" si="258"/>
        <v>4880657.790000001</v>
      </c>
      <c r="G502" s="39">
        <f t="shared" si="258"/>
        <v>4436063.3900000006</v>
      </c>
      <c r="H502" s="39">
        <f t="shared" si="258"/>
        <v>1810828.81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1764557.79</v>
      </c>
      <c r="O502" s="39">
        <f t="shared" si="258"/>
        <v>511925.98</v>
      </c>
      <c r="P502" s="39">
        <f t="shared" si="258"/>
        <v>601561.17999999993</v>
      </c>
      <c r="Q502" s="39">
        <f t="shared" si="258"/>
        <v>1588066.9300000002</v>
      </c>
      <c r="R502" s="39">
        <f t="shared" si="258"/>
        <v>2713659.2</v>
      </c>
      <c r="S502" s="39">
        <f t="shared" si="258"/>
        <v>578931.66000000015</v>
      </c>
      <c r="T502" s="39">
        <f t="shared" si="258"/>
        <v>2065393.35</v>
      </c>
      <c r="U502" s="39">
        <f t="shared" si="258"/>
        <v>1630484.51</v>
      </c>
      <c r="V502" s="39">
        <f t="shared" si="258"/>
        <v>740185.53000000061</v>
      </c>
      <c r="W502" s="39">
        <f t="shared" si="258"/>
        <v>818044.69000000006</v>
      </c>
      <c r="X502" s="39">
        <f t="shared" si="258"/>
        <v>992784.12000000011</v>
      </c>
      <c r="Y502" s="39">
        <f t="shared" si="258"/>
        <v>0</v>
      </c>
      <c r="Z502" s="39">
        <f t="shared" si="258"/>
        <v>14005594.939999999</v>
      </c>
      <c r="AA502" s="39">
        <f t="shared" si="258"/>
        <v>3437405.0600000005</v>
      </c>
      <c r="AB502" s="40">
        <f>Z502/D502</f>
        <v>0.80293498480765924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0">B503+B502</f>
        <v>17443000</v>
      </c>
      <c r="C504" s="39">
        <f t="shared" si="260"/>
        <v>0</v>
      </c>
      <c r="D504" s="39">
        <f t="shared" si="260"/>
        <v>17443000</v>
      </c>
      <c r="E504" s="39">
        <f t="shared" si="260"/>
        <v>2878044.95</v>
      </c>
      <c r="F504" s="39">
        <f t="shared" si="260"/>
        <v>4880657.790000001</v>
      </c>
      <c r="G504" s="39">
        <f t="shared" si="260"/>
        <v>4436063.3900000006</v>
      </c>
      <c r="H504" s="39">
        <f t="shared" si="260"/>
        <v>1810828.81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1764557.79</v>
      </c>
      <c r="O504" s="39">
        <f t="shared" si="260"/>
        <v>511925.98</v>
      </c>
      <c r="P504" s="39">
        <f t="shared" si="260"/>
        <v>601561.17999999993</v>
      </c>
      <c r="Q504" s="39">
        <f t="shared" si="260"/>
        <v>1588066.9300000002</v>
      </c>
      <c r="R504" s="39">
        <f t="shared" si="260"/>
        <v>2713659.2</v>
      </c>
      <c r="S504" s="39">
        <f t="shared" si="260"/>
        <v>578931.66000000015</v>
      </c>
      <c r="T504" s="39">
        <f t="shared" si="260"/>
        <v>2065393.35</v>
      </c>
      <c r="U504" s="39">
        <f t="shared" si="260"/>
        <v>1630484.51</v>
      </c>
      <c r="V504" s="39">
        <f t="shared" si="260"/>
        <v>740185.53000000061</v>
      </c>
      <c r="W504" s="39">
        <f t="shared" si="260"/>
        <v>818044.69000000006</v>
      </c>
      <c r="X504" s="39">
        <f t="shared" si="260"/>
        <v>992784.12000000011</v>
      </c>
      <c r="Y504" s="39">
        <f t="shared" si="260"/>
        <v>0</v>
      </c>
      <c r="Z504" s="39">
        <f t="shared" si="260"/>
        <v>14005594.939999999</v>
      </c>
      <c r="AA504" s="39">
        <f t="shared" si="260"/>
        <v>3437405.0600000005</v>
      </c>
      <c r="AB504" s="40">
        <f>Z504/D504</f>
        <v>0.80293498480765924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8086000</v>
      </c>
      <c r="C508" s="31">
        <f>[1]consoCURRENT!F10518</f>
        <v>0</v>
      </c>
      <c r="D508" s="31">
        <f>[1]consoCURRENT!G10518</f>
        <v>8086000</v>
      </c>
      <c r="E508" s="31">
        <f>[1]consoCURRENT!H10518</f>
        <v>1641033.21</v>
      </c>
      <c r="F508" s="31">
        <f>[1]consoCURRENT!I10518</f>
        <v>2368912.13</v>
      </c>
      <c r="G508" s="31">
        <f>[1]consoCURRENT!J10518</f>
        <v>1720251.5699999998</v>
      </c>
      <c r="H508" s="31">
        <f>[1]consoCURRENT!K10518</f>
        <v>1701557.38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547011.06999999995</v>
      </c>
      <c r="O508" s="31">
        <f>[1]consoCURRENT!R10518</f>
        <v>547011.06999999995</v>
      </c>
      <c r="P508" s="31">
        <f>[1]consoCURRENT!S10518</f>
        <v>547011.06999999995</v>
      </c>
      <c r="Q508" s="31">
        <f>[1]consoCURRENT!T10518</f>
        <v>747354.75</v>
      </c>
      <c r="R508" s="31">
        <f>[1]consoCURRENT!U10518</f>
        <v>1048140.19</v>
      </c>
      <c r="S508" s="31">
        <f>[1]consoCURRENT!V10518</f>
        <v>573417.18999999994</v>
      </c>
      <c r="T508" s="31">
        <f>[1]consoCURRENT!W10518</f>
        <v>573417.18999999994</v>
      </c>
      <c r="U508" s="31">
        <f>[1]consoCURRENT!X10518</f>
        <v>573417.18999999994</v>
      </c>
      <c r="V508" s="31">
        <f>[1]consoCURRENT!Y10518</f>
        <v>573417.18999999994</v>
      </c>
      <c r="W508" s="31">
        <f>[1]consoCURRENT!Z10518</f>
        <v>573417.18999999994</v>
      </c>
      <c r="X508" s="31">
        <f>[1]consoCURRENT!AA10518</f>
        <v>1128140.19</v>
      </c>
      <c r="Y508" s="31">
        <f>[1]consoCURRENT!AB10518</f>
        <v>0</v>
      </c>
      <c r="Z508" s="31">
        <f>SUM(M508:Y508)</f>
        <v>7431754.2899999972</v>
      </c>
      <c r="AA508" s="31">
        <f>D508-Z508</f>
        <v>654245.71000000276</v>
      </c>
      <c r="AB508" s="37">
        <f>Z508/D508</f>
        <v>0.91908907865446421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8515000</v>
      </c>
      <c r="C509" s="31">
        <f>[1]consoCURRENT!F10631</f>
        <v>0</v>
      </c>
      <c r="D509" s="31">
        <f>[1]consoCURRENT!G10631</f>
        <v>8515000</v>
      </c>
      <c r="E509" s="31">
        <f>[1]consoCURRENT!H10631</f>
        <v>3741132.43</v>
      </c>
      <c r="F509" s="31">
        <f>[1]consoCURRENT!I10631</f>
        <v>2737046.31</v>
      </c>
      <c r="G509" s="31">
        <f>[1]consoCURRENT!J10631</f>
        <v>1652797.5399999998</v>
      </c>
      <c r="H509" s="31">
        <f>[1]consoCURRENT!K10631</f>
        <v>346609.8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838119.23</v>
      </c>
      <c r="O509" s="31">
        <f>[1]consoCURRENT!R10631</f>
        <v>1078379.19</v>
      </c>
      <c r="P509" s="31">
        <f>[1]consoCURRENT!S10631</f>
        <v>1824634.01</v>
      </c>
      <c r="Q509" s="31">
        <f>[1]consoCURRENT!T10631</f>
        <v>903731.38</v>
      </c>
      <c r="R509" s="31">
        <f>[1]consoCURRENT!U10631</f>
        <v>930522.82</v>
      </c>
      <c r="S509" s="31">
        <f>[1]consoCURRENT!V10631</f>
        <v>902792.11</v>
      </c>
      <c r="T509" s="31">
        <f>[1]consoCURRENT!W10631</f>
        <v>859786.61</v>
      </c>
      <c r="U509" s="31">
        <f>[1]consoCURRENT!X10631</f>
        <v>680400.43</v>
      </c>
      <c r="V509" s="31">
        <f>[1]consoCURRENT!Y10631</f>
        <v>112610.5</v>
      </c>
      <c r="W509" s="31">
        <f>[1]consoCURRENT!Z10631</f>
        <v>318191.3</v>
      </c>
      <c r="X509" s="31">
        <f>[1]consoCURRENT!AA10631</f>
        <v>28418.5</v>
      </c>
      <c r="Y509" s="31">
        <f>[1]consoCURRENT!AB10631</f>
        <v>0</v>
      </c>
      <c r="Z509" s="31">
        <f t="shared" ref="Z509:Z511" si="261">SUM(M509:Y509)</f>
        <v>8477586.0800000001</v>
      </c>
      <c r="AA509" s="31">
        <f>D509-Z509</f>
        <v>37413.919999999925</v>
      </c>
      <c r="AB509" s="37">
        <f>Z509/D509</f>
        <v>0.99560611626541395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2">SUM(B508:B511)</f>
        <v>16601000</v>
      </c>
      <c r="C512" s="39">
        <f t="shared" si="262"/>
        <v>0</v>
      </c>
      <c r="D512" s="39">
        <f t="shared" si="262"/>
        <v>16601000</v>
      </c>
      <c r="E512" s="39">
        <f t="shared" si="262"/>
        <v>5382165.6400000006</v>
      </c>
      <c r="F512" s="39">
        <f t="shared" si="262"/>
        <v>5105958.4399999995</v>
      </c>
      <c r="G512" s="39">
        <f t="shared" si="262"/>
        <v>3373049.1099999994</v>
      </c>
      <c r="H512" s="39">
        <f t="shared" si="262"/>
        <v>2048167.18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1385130.2999999998</v>
      </c>
      <c r="O512" s="39">
        <f t="shared" si="262"/>
        <v>1625390.2599999998</v>
      </c>
      <c r="P512" s="39">
        <f t="shared" si="262"/>
        <v>2371645.08</v>
      </c>
      <c r="Q512" s="39">
        <f t="shared" si="262"/>
        <v>1651086.13</v>
      </c>
      <c r="R512" s="39">
        <f t="shared" si="262"/>
        <v>1978663.0099999998</v>
      </c>
      <c r="S512" s="39">
        <f t="shared" si="262"/>
        <v>1476209.2999999998</v>
      </c>
      <c r="T512" s="39">
        <f t="shared" si="262"/>
        <v>1433203.7999999998</v>
      </c>
      <c r="U512" s="39">
        <f t="shared" si="262"/>
        <v>1253817.6200000001</v>
      </c>
      <c r="V512" s="39">
        <f t="shared" si="262"/>
        <v>686027.69</v>
      </c>
      <c r="W512" s="39">
        <f t="shared" si="262"/>
        <v>891608.49</v>
      </c>
      <c r="X512" s="39">
        <f t="shared" si="262"/>
        <v>1156558.69</v>
      </c>
      <c r="Y512" s="39">
        <f t="shared" si="262"/>
        <v>0</v>
      </c>
      <c r="Z512" s="39">
        <f t="shared" si="262"/>
        <v>15909340.369999997</v>
      </c>
      <c r="AA512" s="39">
        <f t="shared" si="262"/>
        <v>691659.63000000268</v>
      </c>
      <c r="AB512" s="40">
        <f>Z512/D512</f>
        <v>0.95833626709234365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4">B513+B512</f>
        <v>16601000</v>
      </c>
      <c r="C514" s="39">
        <f t="shared" si="264"/>
        <v>0</v>
      </c>
      <c r="D514" s="39">
        <f t="shared" si="264"/>
        <v>16601000</v>
      </c>
      <c r="E514" s="39">
        <f t="shared" si="264"/>
        <v>5382165.6400000006</v>
      </c>
      <c r="F514" s="39">
        <f t="shared" si="264"/>
        <v>5105958.4399999995</v>
      </c>
      <c r="G514" s="39">
        <f t="shared" si="264"/>
        <v>3373049.1099999994</v>
      </c>
      <c r="H514" s="39">
        <f t="shared" si="264"/>
        <v>2048167.18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1385130.2999999998</v>
      </c>
      <c r="O514" s="39">
        <f t="shared" si="264"/>
        <v>1625390.2599999998</v>
      </c>
      <c r="P514" s="39">
        <f t="shared" si="264"/>
        <v>2371645.08</v>
      </c>
      <c r="Q514" s="39">
        <f t="shared" si="264"/>
        <v>1651086.13</v>
      </c>
      <c r="R514" s="39">
        <f t="shared" si="264"/>
        <v>1978663.0099999998</v>
      </c>
      <c r="S514" s="39">
        <f t="shared" si="264"/>
        <v>1476209.2999999998</v>
      </c>
      <c r="T514" s="39">
        <f t="shared" si="264"/>
        <v>1433203.7999999998</v>
      </c>
      <c r="U514" s="39">
        <f t="shared" si="264"/>
        <v>1253817.6200000001</v>
      </c>
      <c r="V514" s="39">
        <f t="shared" si="264"/>
        <v>686027.69</v>
      </c>
      <c r="W514" s="39">
        <f t="shared" si="264"/>
        <v>891608.49</v>
      </c>
      <c r="X514" s="39">
        <f t="shared" si="264"/>
        <v>1156558.69</v>
      </c>
      <c r="Y514" s="39">
        <f t="shared" si="264"/>
        <v>0</v>
      </c>
      <c r="Z514" s="39">
        <f t="shared" si="264"/>
        <v>15909340.369999997</v>
      </c>
      <c r="AA514" s="39">
        <f t="shared" si="264"/>
        <v>691659.63000000268</v>
      </c>
      <c r="AB514" s="40">
        <f>Z514/D514</f>
        <v>0.95833626709234365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10134000</v>
      </c>
      <c r="C518" s="31">
        <f>[1]consoCURRENT!F10731</f>
        <v>0</v>
      </c>
      <c r="D518" s="31">
        <f>[1]consoCURRENT!G10731</f>
        <v>10134000</v>
      </c>
      <c r="E518" s="31">
        <f>[1]consoCURRENT!H10731</f>
        <v>1738420.42</v>
      </c>
      <c r="F518" s="31">
        <f>[1]consoCURRENT!I10731</f>
        <v>2640028.92</v>
      </c>
      <c r="G518" s="31">
        <f>[1]consoCURRENT!J10731</f>
        <v>2176852.23</v>
      </c>
      <c r="H518" s="31">
        <f>[1]consoCURRENT!K10731</f>
        <v>2077588.84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571555.21</v>
      </c>
      <c r="O518" s="31">
        <f>[1]consoCURRENT!R10731</f>
        <v>573988.54999999993</v>
      </c>
      <c r="P518" s="31">
        <f>[1]consoCURRENT!S10731</f>
        <v>592876.66</v>
      </c>
      <c r="Q518" s="31">
        <f>[1]consoCURRENT!T10731</f>
        <v>759783.91999999993</v>
      </c>
      <c r="R518" s="31">
        <f>[1]consoCURRENT!U10731</f>
        <v>1212800.1400000001</v>
      </c>
      <c r="S518" s="31">
        <f>[1]consoCURRENT!V10731</f>
        <v>667444.86</v>
      </c>
      <c r="T518" s="31">
        <f>[1]consoCURRENT!W10731</f>
        <v>581671.82999999996</v>
      </c>
      <c r="U518" s="31">
        <f>[1]consoCURRENT!X10731</f>
        <v>827434.99</v>
      </c>
      <c r="V518" s="31">
        <f>[1]consoCURRENT!Y10731</f>
        <v>767745.41</v>
      </c>
      <c r="W518" s="31">
        <f>[1]consoCURRENT!Z10731</f>
        <v>704568.55</v>
      </c>
      <c r="X518" s="31">
        <f>[1]consoCURRENT!AA10731</f>
        <v>1373020.29</v>
      </c>
      <c r="Y518" s="31">
        <f>[1]consoCURRENT!AB10731</f>
        <v>0</v>
      </c>
      <c r="Z518" s="31">
        <f>SUM(M518:Y518)</f>
        <v>8632890.4100000001</v>
      </c>
      <c r="AA518" s="31">
        <f>D518-Z518</f>
        <v>1501109.5899999999</v>
      </c>
      <c r="AB518" s="37">
        <f>Z518/D518</f>
        <v>0.85187393033353065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12026000</v>
      </c>
      <c r="C519" s="31">
        <f>[1]consoCURRENT!F10844</f>
        <v>0</v>
      </c>
      <c r="D519" s="31">
        <f>[1]consoCURRENT!G10844</f>
        <v>12026000</v>
      </c>
      <c r="E519" s="31">
        <f>[1]consoCURRENT!H10844</f>
        <v>2018178.3299999998</v>
      </c>
      <c r="F519" s="31">
        <f>[1]consoCURRENT!I10844</f>
        <v>2870681.11</v>
      </c>
      <c r="G519" s="31">
        <f>[1]consoCURRENT!J10844</f>
        <v>5090442.1399999997</v>
      </c>
      <c r="H519" s="31">
        <f>[1]consoCURRENT!K10844</f>
        <v>1021984.15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286918.17</v>
      </c>
      <c r="O519" s="31">
        <f>[1]consoCURRENT!R10844</f>
        <v>826649.77</v>
      </c>
      <c r="P519" s="31">
        <f>[1]consoCURRENT!S10844</f>
        <v>904610.39</v>
      </c>
      <c r="Q519" s="31">
        <f>[1]consoCURRENT!T10844</f>
        <v>1187139.06</v>
      </c>
      <c r="R519" s="31">
        <f>[1]consoCURRENT!U10844</f>
        <v>763658.73999999987</v>
      </c>
      <c r="S519" s="31">
        <f>[1]consoCURRENT!V10844</f>
        <v>919883.31</v>
      </c>
      <c r="T519" s="31">
        <f>[1]consoCURRENT!W10844</f>
        <v>887540.2</v>
      </c>
      <c r="U519" s="31">
        <f>[1]consoCURRENT!X10844</f>
        <v>628792.56999999995</v>
      </c>
      <c r="V519" s="31">
        <f>[1]consoCURRENT!Y10844</f>
        <v>3574109.37</v>
      </c>
      <c r="W519" s="31">
        <f>[1]consoCURRENT!Z10844</f>
        <v>391935.25</v>
      </c>
      <c r="X519" s="31">
        <f>[1]consoCURRENT!AA10844</f>
        <v>630048.9</v>
      </c>
      <c r="Y519" s="31">
        <f>[1]consoCURRENT!AB10844</f>
        <v>0</v>
      </c>
      <c r="Z519" s="31">
        <f t="shared" ref="Z519:Z521" si="265">SUM(M519:Y519)</f>
        <v>11001285.73</v>
      </c>
      <c r="AA519" s="31">
        <f>D519-Z519</f>
        <v>1024714.2699999996</v>
      </c>
      <c r="AB519" s="37">
        <f>Z519/D519</f>
        <v>0.91479176201563284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6">SUM(B518:B521)</f>
        <v>22160000</v>
      </c>
      <c r="C522" s="39">
        <f t="shared" si="266"/>
        <v>0</v>
      </c>
      <c r="D522" s="39">
        <f t="shared" si="266"/>
        <v>22160000</v>
      </c>
      <c r="E522" s="39">
        <f t="shared" si="266"/>
        <v>3756598.75</v>
      </c>
      <c r="F522" s="39">
        <f t="shared" si="266"/>
        <v>5510710.0299999993</v>
      </c>
      <c r="G522" s="39">
        <f t="shared" si="266"/>
        <v>7267294.3699999992</v>
      </c>
      <c r="H522" s="39">
        <f t="shared" si="266"/>
        <v>3099572.99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858473.37999999989</v>
      </c>
      <c r="O522" s="39">
        <f t="shared" si="266"/>
        <v>1400638.3199999998</v>
      </c>
      <c r="P522" s="39">
        <f t="shared" si="266"/>
        <v>1497487.05</v>
      </c>
      <c r="Q522" s="39">
        <f t="shared" si="266"/>
        <v>1946922.98</v>
      </c>
      <c r="R522" s="39">
        <f t="shared" si="266"/>
        <v>1976458.88</v>
      </c>
      <c r="S522" s="39">
        <f t="shared" si="266"/>
        <v>1587328.17</v>
      </c>
      <c r="T522" s="39">
        <f t="shared" si="266"/>
        <v>1469212.0299999998</v>
      </c>
      <c r="U522" s="39">
        <f t="shared" si="266"/>
        <v>1456227.56</v>
      </c>
      <c r="V522" s="39">
        <f t="shared" si="266"/>
        <v>4341854.78</v>
      </c>
      <c r="W522" s="39">
        <f t="shared" si="266"/>
        <v>1096503.8</v>
      </c>
      <c r="X522" s="39">
        <f t="shared" si="266"/>
        <v>2003069.19</v>
      </c>
      <c r="Y522" s="39">
        <f t="shared" si="266"/>
        <v>0</v>
      </c>
      <c r="Z522" s="39">
        <f t="shared" si="266"/>
        <v>19634176.140000001</v>
      </c>
      <c r="AA522" s="39">
        <f t="shared" si="266"/>
        <v>2525823.8599999994</v>
      </c>
      <c r="AB522" s="40">
        <f>Z522/D522</f>
        <v>0.88601877888086644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8">B523+B522</f>
        <v>22160000</v>
      </c>
      <c r="C524" s="39">
        <f t="shared" si="268"/>
        <v>0</v>
      </c>
      <c r="D524" s="39">
        <f t="shared" si="268"/>
        <v>22160000</v>
      </c>
      <c r="E524" s="39">
        <f t="shared" si="268"/>
        <v>3756598.75</v>
      </c>
      <c r="F524" s="39">
        <f t="shared" si="268"/>
        <v>5510710.0299999993</v>
      </c>
      <c r="G524" s="39">
        <f t="shared" si="268"/>
        <v>7267294.3699999992</v>
      </c>
      <c r="H524" s="39">
        <f t="shared" si="268"/>
        <v>3099572.99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858473.37999999989</v>
      </c>
      <c r="O524" s="39">
        <f t="shared" si="268"/>
        <v>1400638.3199999998</v>
      </c>
      <c r="P524" s="39">
        <f t="shared" si="268"/>
        <v>1497487.05</v>
      </c>
      <c r="Q524" s="39">
        <f t="shared" si="268"/>
        <v>1946922.98</v>
      </c>
      <c r="R524" s="39">
        <f t="shared" si="268"/>
        <v>1976458.88</v>
      </c>
      <c r="S524" s="39">
        <f t="shared" si="268"/>
        <v>1587328.17</v>
      </c>
      <c r="T524" s="39">
        <f t="shared" si="268"/>
        <v>1469212.0299999998</v>
      </c>
      <c r="U524" s="39">
        <f t="shared" si="268"/>
        <v>1456227.56</v>
      </c>
      <c r="V524" s="39">
        <f t="shared" si="268"/>
        <v>4341854.78</v>
      </c>
      <c r="W524" s="39">
        <f t="shared" si="268"/>
        <v>1096503.8</v>
      </c>
      <c r="X524" s="39">
        <f t="shared" si="268"/>
        <v>2003069.19</v>
      </c>
      <c r="Y524" s="39">
        <f t="shared" si="268"/>
        <v>0</v>
      </c>
      <c r="Z524" s="39">
        <f t="shared" si="268"/>
        <v>19634176.140000001</v>
      </c>
      <c r="AA524" s="39">
        <f t="shared" si="268"/>
        <v>2525823.8599999994</v>
      </c>
      <c r="AB524" s="40">
        <f>Z524/D524</f>
        <v>0.88601877888086644</v>
      </c>
      <c r="AC524" s="42"/>
    </row>
    <row r="525" spans="1:29" s="33" customFormat="1" ht="10.9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9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6011000</v>
      </c>
      <c r="C528" s="31">
        <f>[1]consoCURRENT!F10944</f>
        <v>0</v>
      </c>
      <c r="D528" s="31">
        <f>[1]consoCURRENT!G10944</f>
        <v>6011000</v>
      </c>
      <c r="E528" s="31">
        <f>[1]consoCURRENT!H10944</f>
        <v>1145798.46</v>
      </c>
      <c r="F528" s="31">
        <f>[1]consoCURRENT!I10944</f>
        <v>1659896.4</v>
      </c>
      <c r="G528" s="31">
        <f>[1]consoCURRENT!J10944</f>
        <v>1292317.3400000001</v>
      </c>
      <c r="H528" s="31">
        <f>[1]consoCURRENT!K10944</f>
        <v>1221405.3399999999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764510.84</v>
      </c>
      <c r="P528" s="31">
        <f>[1]consoCURRENT!S10944</f>
        <v>381287.61999999994</v>
      </c>
      <c r="Q528" s="31">
        <f>[1]consoCURRENT!T10944</f>
        <v>454876.17</v>
      </c>
      <c r="R528" s="31">
        <f>[1]consoCURRENT!U10944</f>
        <v>800209.84000000008</v>
      </c>
      <c r="S528" s="31">
        <f>[1]consoCURRENT!V10944</f>
        <v>404810.38999999996</v>
      </c>
      <c r="T528" s="31">
        <f>[1]consoCURRENT!W10944</f>
        <v>422808</v>
      </c>
      <c r="U528" s="31">
        <f>[1]consoCURRENT!X10944</f>
        <v>432196.82</v>
      </c>
      <c r="V528" s="31">
        <f>[1]consoCURRENT!Y10944</f>
        <v>437312.51999999996</v>
      </c>
      <c r="W528" s="31">
        <f>[1]consoCURRENT!Z10944</f>
        <v>382647.23</v>
      </c>
      <c r="X528" s="31">
        <f>[1]consoCURRENT!AA10944</f>
        <v>838758.11</v>
      </c>
      <c r="Y528" s="31">
        <f>[1]consoCURRENT!AB10944</f>
        <v>0</v>
      </c>
      <c r="Z528" s="31">
        <f>SUM(M528:Y528)</f>
        <v>5319417.54</v>
      </c>
      <c r="AA528" s="31">
        <f>D528-Z528</f>
        <v>691582.46</v>
      </c>
      <c r="AB528" s="37">
        <f>Z528/D528</f>
        <v>0.88494718682415574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7898000</v>
      </c>
      <c r="C529" s="31">
        <f>[1]consoCURRENT!F11057</f>
        <v>0</v>
      </c>
      <c r="D529" s="31">
        <f>[1]consoCURRENT!G11057</f>
        <v>7898000</v>
      </c>
      <c r="E529" s="31">
        <f>[1]consoCURRENT!H11057</f>
        <v>1666280.11</v>
      </c>
      <c r="F529" s="31">
        <f>[1]consoCURRENT!I11057</f>
        <v>1785448.92</v>
      </c>
      <c r="G529" s="31">
        <f>[1]consoCURRENT!J11057</f>
        <v>2960829.9299999997</v>
      </c>
      <c r="H529" s="31">
        <f>[1]consoCURRENT!K11057</f>
        <v>-26095.380000000005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1420169.76</v>
      </c>
      <c r="P529" s="31">
        <f>[1]consoCURRENT!S11057</f>
        <v>246110.35000000003</v>
      </c>
      <c r="Q529" s="31">
        <f>[1]consoCURRENT!T11057</f>
        <v>1495523.27</v>
      </c>
      <c r="R529" s="31">
        <f>[1]consoCURRENT!U11057</f>
        <v>139539.19</v>
      </c>
      <c r="S529" s="31">
        <f>[1]consoCURRENT!V11057</f>
        <v>150386.46</v>
      </c>
      <c r="T529" s="31">
        <f>[1]consoCURRENT!W11057</f>
        <v>2956157.84</v>
      </c>
      <c r="U529" s="31">
        <f>[1]consoCURRENT!X11057</f>
        <v>130352.77</v>
      </c>
      <c r="V529" s="31">
        <f>[1]consoCURRENT!Y11057</f>
        <v>-125680.68</v>
      </c>
      <c r="W529" s="31">
        <f>[1]consoCURRENT!Z11057</f>
        <v>-70062.01999999999</v>
      </c>
      <c r="X529" s="31">
        <f>[1]consoCURRENT!AA11057</f>
        <v>43966.64</v>
      </c>
      <c r="Y529" s="31">
        <f>[1]consoCURRENT!AB11057</f>
        <v>0</v>
      </c>
      <c r="Z529" s="31">
        <f t="shared" ref="Z529:Z531" si="269">SUM(M529:Y529)</f>
        <v>6386463.5799999991</v>
      </c>
      <c r="AA529" s="31">
        <f>D529-Z529</f>
        <v>1511536.4200000009</v>
      </c>
      <c r="AB529" s="37">
        <f>Z529/D529</f>
        <v>0.80861782476576338</v>
      </c>
      <c r="AC529" s="32"/>
    </row>
    <row r="530" spans="1:29" s="33" customFormat="1" ht="18" customHeight="1" x14ac:dyDescent="0.2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0">SUM(B528:B531)</f>
        <v>13909000</v>
      </c>
      <c r="C532" s="39">
        <f t="shared" si="270"/>
        <v>0</v>
      </c>
      <c r="D532" s="39">
        <f t="shared" si="270"/>
        <v>13909000</v>
      </c>
      <c r="E532" s="39">
        <f t="shared" si="270"/>
        <v>2812078.5700000003</v>
      </c>
      <c r="F532" s="39">
        <f t="shared" si="270"/>
        <v>3445345.32</v>
      </c>
      <c r="G532" s="39">
        <f t="shared" si="270"/>
        <v>4253147.2699999996</v>
      </c>
      <c r="H532" s="39">
        <f t="shared" si="270"/>
        <v>1195309.96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0</v>
      </c>
      <c r="O532" s="39">
        <f t="shared" si="270"/>
        <v>2184680.6</v>
      </c>
      <c r="P532" s="39">
        <f t="shared" si="270"/>
        <v>627397.97</v>
      </c>
      <c r="Q532" s="39">
        <f t="shared" si="270"/>
        <v>1950399.44</v>
      </c>
      <c r="R532" s="39">
        <f t="shared" si="270"/>
        <v>939749.03</v>
      </c>
      <c r="S532" s="39">
        <f t="shared" si="270"/>
        <v>555196.85</v>
      </c>
      <c r="T532" s="39">
        <f t="shared" si="270"/>
        <v>3378965.84</v>
      </c>
      <c r="U532" s="39">
        <f t="shared" si="270"/>
        <v>562549.59</v>
      </c>
      <c r="V532" s="39">
        <f t="shared" si="270"/>
        <v>311631.83999999997</v>
      </c>
      <c r="W532" s="39">
        <f t="shared" si="270"/>
        <v>312585.20999999996</v>
      </c>
      <c r="X532" s="39">
        <f t="shared" si="270"/>
        <v>882724.75</v>
      </c>
      <c r="Y532" s="39">
        <f t="shared" si="270"/>
        <v>0</v>
      </c>
      <c r="Z532" s="39">
        <f t="shared" si="270"/>
        <v>11705881.119999999</v>
      </c>
      <c r="AA532" s="39">
        <f t="shared" si="270"/>
        <v>2203118.8800000008</v>
      </c>
      <c r="AB532" s="40">
        <f>Z532/D532</f>
        <v>0.84160479689409728</v>
      </c>
      <c r="AC532" s="32"/>
    </row>
    <row r="533" spans="1:29" s="33" customFormat="1" ht="14.45" hidden="1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2">B533+B532</f>
        <v>13909000</v>
      </c>
      <c r="C534" s="39">
        <f t="shared" si="272"/>
        <v>0</v>
      </c>
      <c r="D534" s="39">
        <f t="shared" si="272"/>
        <v>13909000</v>
      </c>
      <c r="E534" s="39">
        <f t="shared" si="272"/>
        <v>2812078.5700000003</v>
      </c>
      <c r="F534" s="39">
        <f t="shared" si="272"/>
        <v>3445345.32</v>
      </c>
      <c r="G534" s="39">
        <f t="shared" si="272"/>
        <v>4253147.2699999996</v>
      </c>
      <c r="H534" s="39">
        <f t="shared" si="272"/>
        <v>1195309.96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0</v>
      </c>
      <c r="O534" s="39">
        <f t="shared" si="272"/>
        <v>2184680.6</v>
      </c>
      <c r="P534" s="39">
        <f t="shared" si="272"/>
        <v>627397.97</v>
      </c>
      <c r="Q534" s="39">
        <f t="shared" si="272"/>
        <v>1950399.44</v>
      </c>
      <c r="R534" s="39">
        <f t="shared" si="272"/>
        <v>939749.03</v>
      </c>
      <c r="S534" s="39">
        <f t="shared" si="272"/>
        <v>555196.85</v>
      </c>
      <c r="T534" s="39">
        <f t="shared" si="272"/>
        <v>3378965.84</v>
      </c>
      <c r="U534" s="39">
        <f t="shared" si="272"/>
        <v>562549.59</v>
      </c>
      <c r="V534" s="39">
        <f t="shared" si="272"/>
        <v>311631.83999999997</v>
      </c>
      <c r="W534" s="39">
        <f t="shared" si="272"/>
        <v>312585.20999999996</v>
      </c>
      <c r="X534" s="39">
        <f t="shared" si="272"/>
        <v>882724.75</v>
      </c>
      <c r="Y534" s="39">
        <f t="shared" si="272"/>
        <v>0</v>
      </c>
      <c r="Z534" s="39">
        <f t="shared" si="272"/>
        <v>11705881.119999999</v>
      </c>
      <c r="AA534" s="39">
        <f t="shared" si="272"/>
        <v>2203118.8800000008</v>
      </c>
      <c r="AB534" s="40">
        <f>Z534/D534</f>
        <v>0.84160479689409728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6011000</v>
      </c>
      <c r="C538" s="31">
        <f>[1]consoCURRENT!F11157</f>
        <v>0</v>
      </c>
      <c r="D538" s="31">
        <f>[1]consoCURRENT!G11157</f>
        <v>6011000</v>
      </c>
      <c r="E538" s="31">
        <f>[1]consoCURRENT!H11157</f>
        <v>1009411.5900000001</v>
      </c>
      <c r="F538" s="31">
        <f>[1]consoCURRENT!I11157</f>
        <v>1642781.0099999998</v>
      </c>
      <c r="G538" s="31">
        <f>[1]consoCURRENT!J11157</f>
        <v>1313662.81</v>
      </c>
      <c r="H538" s="31">
        <f>[1]consoCURRENT!K11157</f>
        <v>1170470.8900000001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336470.53</v>
      </c>
      <c r="O538" s="31">
        <f>[1]consoCURRENT!R11157</f>
        <v>336470.53</v>
      </c>
      <c r="P538" s="31">
        <f>[1]consoCURRENT!S11157</f>
        <v>336470.53</v>
      </c>
      <c r="Q538" s="31">
        <f>[1]consoCURRENT!T11157</f>
        <v>498925.78999999986</v>
      </c>
      <c r="R538" s="31">
        <f>[1]consoCURRENT!U11157</f>
        <v>717696.11</v>
      </c>
      <c r="S538" s="31">
        <f>[1]consoCURRENT!V11157</f>
        <v>426159.11</v>
      </c>
      <c r="T538" s="31">
        <f>[1]consoCURRENT!W11157</f>
        <v>426159.11</v>
      </c>
      <c r="U538" s="31">
        <f>[1]consoCURRENT!X11157</f>
        <v>498159.11</v>
      </c>
      <c r="V538" s="31">
        <f>[1]consoCURRENT!Y11157</f>
        <v>389344.59</v>
      </c>
      <c r="W538" s="31">
        <f>[1]consoCURRENT!Z11157</f>
        <v>389344.59</v>
      </c>
      <c r="X538" s="31">
        <f>[1]consoCURRENT!AA11157</f>
        <v>781126.3</v>
      </c>
      <c r="Y538" s="31">
        <f>[1]consoCURRENT!AB11157</f>
        <v>0</v>
      </c>
      <c r="Z538" s="31">
        <f>SUM(M538:Y538)</f>
        <v>5136326.2999999989</v>
      </c>
      <c r="AA538" s="31">
        <f>D538-Z538</f>
        <v>874673.70000000112</v>
      </c>
      <c r="AB538" s="37">
        <f>Z538/D538</f>
        <v>0.85448782232573595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12510000</v>
      </c>
      <c r="C539" s="31">
        <f>[1]consoCURRENT!F11270</f>
        <v>0</v>
      </c>
      <c r="D539" s="31">
        <f>[1]consoCURRENT!G11270</f>
        <v>12510000</v>
      </c>
      <c r="E539" s="31">
        <f>[1]consoCURRENT!H11270</f>
        <v>8102708.1599999992</v>
      </c>
      <c r="F539" s="31">
        <f>[1]consoCURRENT!I11270</f>
        <v>2049238.01</v>
      </c>
      <c r="G539" s="31">
        <f>[1]consoCURRENT!J11270</f>
        <v>1183692</v>
      </c>
      <c r="H539" s="31">
        <f>[1]consoCURRENT!K11270</f>
        <v>980206.35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222348.33</v>
      </c>
      <c r="O539" s="31">
        <f>[1]consoCURRENT!R11270</f>
        <v>1884293.4</v>
      </c>
      <c r="P539" s="31">
        <f>[1]consoCURRENT!S11270</f>
        <v>5996066.4299999997</v>
      </c>
      <c r="Q539" s="31">
        <f>[1]consoCURRENT!T11270</f>
        <v>2166029.7000000002</v>
      </c>
      <c r="R539" s="31">
        <f>[1]consoCURRENT!U11270</f>
        <v>2216389.0700000003</v>
      </c>
      <c r="S539" s="31">
        <f>[1]consoCURRENT!V11270</f>
        <v>-2333180.7600000002</v>
      </c>
      <c r="T539" s="31">
        <f>[1]consoCURRENT!W11270</f>
        <v>484215.68</v>
      </c>
      <c r="U539" s="31">
        <f>[1]consoCURRENT!X11270</f>
        <v>279229.26</v>
      </c>
      <c r="V539" s="31">
        <f>[1]consoCURRENT!Y11270</f>
        <v>420247.06</v>
      </c>
      <c r="W539" s="31">
        <f>[1]consoCURRENT!Z11270</f>
        <v>688132.36</v>
      </c>
      <c r="X539" s="31">
        <f>[1]consoCURRENT!AA11270</f>
        <v>292073.99</v>
      </c>
      <c r="Y539" s="31">
        <f>[1]consoCURRENT!AB11270</f>
        <v>0</v>
      </c>
      <c r="Z539" s="31">
        <f t="shared" ref="Z539:Z541" si="273">SUM(M539:Y539)</f>
        <v>12315844.52</v>
      </c>
      <c r="AA539" s="31">
        <f>D539-Z539</f>
        <v>194155.48000000045</v>
      </c>
      <c r="AB539" s="37">
        <f>Z539/D539</f>
        <v>0.98447997761790562</v>
      </c>
      <c r="AC539" s="32"/>
    </row>
    <row r="540" spans="1:29" s="33" customFormat="1" ht="18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4">SUM(B538:B541)</f>
        <v>18521000</v>
      </c>
      <c r="C542" s="39">
        <f t="shared" si="274"/>
        <v>0</v>
      </c>
      <c r="D542" s="39">
        <f t="shared" si="274"/>
        <v>18521000</v>
      </c>
      <c r="E542" s="39">
        <f t="shared" si="274"/>
        <v>9112119.75</v>
      </c>
      <c r="F542" s="39">
        <f t="shared" si="274"/>
        <v>3692019.0199999996</v>
      </c>
      <c r="G542" s="39">
        <f t="shared" si="274"/>
        <v>2497354.81</v>
      </c>
      <c r="H542" s="39">
        <f t="shared" si="274"/>
        <v>2150677.2400000002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558818.86</v>
      </c>
      <c r="O542" s="39">
        <f t="shared" si="274"/>
        <v>2220763.9299999997</v>
      </c>
      <c r="P542" s="39">
        <f t="shared" si="274"/>
        <v>6332536.96</v>
      </c>
      <c r="Q542" s="39">
        <f t="shared" si="274"/>
        <v>2664955.4900000002</v>
      </c>
      <c r="R542" s="39">
        <f t="shared" si="274"/>
        <v>2934085.18</v>
      </c>
      <c r="S542" s="39">
        <f t="shared" si="274"/>
        <v>-1907021.6500000004</v>
      </c>
      <c r="T542" s="39">
        <f t="shared" si="274"/>
        <v>910374.79</v>
      </c>
      <c r="U542" s="39">
        <f t="shared" si="274"/>
        <v>777388.37</v>
      </c>
      <c r="V542" s="39">
        <f t="shared" si="274"/>
        <v>809591.65</v>
      </c>
      <c r="W542" s="39">
        <f t="shared" si="274"/>
        <v>1077476.95</v>
      </c>
      <c r="X542" s="39">
        <f t="shared" si="274"/>
        <v>1073200.29</v>
      </c>
      <c r="Y542" s="39">
        <f t="shared" si="274"/>
        <v>0</v>
      </c>
      <c r="Z542" s="39">
        <f t="shared" si="274"/>
        <v>17452170.82</v>
      </c>
      <c r="AA542" s="39">
        <f t="shared" si="274"/>
        <v>1068829.1800000016</v>
      </c>
      <c r="AB542" s="40">
        <f>Z542/D542</f>
        <v>0.94229095729172296</v>
      </c>
      <c r="AC542" s="32"/>
    </row>
    <row r="543" spans="1:29" s="33" customFormat="1" ht="18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6">B543+B542</f>
        <v>18521000</v>
      </c>
      <c r="C544" s="39">
        <f t="shared" si="276"/>
        <v>0</v>
      </c>
      <c r="D544" s="39">
        <f t="shared" si="276"/>
        <v>18521000</v>
      </c>
      <c r="E544" s="39">
        <f t="shared" si="276"/>
        <v>9112119.75</v>
      </c>
      <c r="F544" s="39">
        <f t="shared" si="276"/>
        <v>3692019.0199999996</v>
      </c>
      <c r="G544" s="39">
        <f t="shared" si="276"/>
        <v>2497354.81</v>
      </c>
      <c r="H544" s="39">
        <f t="shared" si="276"/>
        <v>2150677.2400000002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558818.86</v>
      </c>
      <c r="O544" s="39">
        <f t="shared" si="276"/>
        <v>2220763.9299999997</v>
      </c>
      <c r="P544" s="39">
        <f t="shared" si="276"/>
        <v>6332536.96</v>
      </c>
      <c r="Q544" s="39">
        <f t="shared" si="276"/>
        <v>2664955.4900000002</v>
      </c>
      <c r="R544" s="39">
        <f t="shared" si="276"/>
        <v>2934085.18</v>
      </c>
      <c r="S544" s="39">
        <f t="shared" si="276"/>
        <v>-1907021.6500000004</v>
      </c>
      <c r="T544" s="39">
        <f t="shared" si="276"/>
        <v>910374.79</v>
      </c>
      <c r="U544" s="39">
        <f t="shared" si="276"/>
        <v>777388.37</v>
      </c>
      <c r="V544" s="39">
        <f t="shared" si="276"/>
        <v>809591.65</v>
      </c>
      <c r="W544" s="39">
        <f t="shared" si="276"/>
        <v>1077476.95</v>
      </c>
      <c r="X544" s="39">
        <f t="shared" si="276"/>
        <v>1073200.29</v>
      </c>
      <c r="Y544" s="39">
        <f t="shared" si="276"/>
        <v>0</v>
      </c>
      <c r="Z544" s="39">
        <f t="shared" si="276"/>
        <v>17452170.82</v>
      </c>
      <c r="AA544" s="39">
        <f t="shared" si="276"/>
        <v>1068829.1800000016</v>
      </c>
      <c r="AB544" s="40">
        <f>Z544/D544</f>
        <v>0.94229095729172296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6530000</v>
      </c>
      <c r="C548" s="31">
        <f>[1]consoCURRENT!F11370</f>
        <v>0</v>
      </c>
      <c r="D548" s="31">
        <f>[1]consoCURRENT!G11370</f>
        <v>6530000</v>
      </c>
      <c r="E548" s="31">
        <f>[1]consoCURRENT!H11370</f>
        <v>1228092.8999999999</v>
      </c>
      <c r="F548" s="31">
        <f>[1]consoCURRENT!I11370</f>
        <v>1760891.8199999998</v>
      </c>
      <c r="G548" s="31">
        <f>[1]consoCURRENT!J11370</f>
        <v>1273541.6499999999</v>
      </c>
      <c r="H548" s="31">
        <f>[1]consoCURRENT!K11370</f>
        <v>1264917.2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406650.71</v>
      </c>
      <c r="O548" s="31">
        <f>[1]consoCURRENT!R11370</f>
        <v>406650.71</v>
      </c>
      <c r="P548" s="31">
        <f>[1]consoCURRENT!S11370</f>
        <v>414791.48</v>
      </c>
      <c r="Q548" s="31">
        <f>[1]consoCURRENT!T11370</f>
        <v>483974.62</v>
      </c>
      <c r="R548" s="31">
        <f>[1]consoCURRENT!U11370</f>
        <v>789696.1</v>
      </c>
      <c r="S548" s="31">
        <f>[1]consoCURRENT!V11370</f>
        <v>487221.1</v>
      </c>
      <c r="T548" s="31">
        <f>[1]consoCURRENT!W11370</f>
        <v>426159.1</v>
      </c>
      <c r="U548" s="31">
        <f>[1]consoCURRENT!X11370</f>
        <v>421223.45</v>
      </c>
      <c r="V548" s="31">
        <f>[1]consoCURRENT!Y11370</f>
        <v>426159.1</v>
      </c>
      <c r="W548" s="31">
        <f>[1]consoCURRENT!Z11370</f>
        <v>426159.1</v>
      </c>
      <c r="X548" s="31">
        <f>[1]consoCURRENT!AA11370</f>
        <v>838758.1</v>
      </c>
      <c r="Y548" s="31">
        <f>[1]consoCURRENT!AB11370</f>
        <v>0</v>
      </c>
      <c r="Z548" s="31">
        <f>SUM(M548:Y548)</f>
        <v>5527443.5699999994</v>
      </c>
      <c r="AA548" s="31">
        <f>D548-Z548</f>
        <v>1002556.4300000006</v>
      </c>
      <c r="AB548" s="37">
        <f>Z548/D548</f>
        <v>0.84646915313935667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10978000</v>
      </c>
      <c r="C549" s="31">
        <f>[1]consoCURRENT!F11483</f>
        <v>0</v>
      </c>
      <c r="D549" s="31">
        <f>[1]consoCURRENT!G11483</f>
        <v>10978000</v>
      </c>
      <c r="E549" s="31">
        <f>[1]consoCURRENT!H11483</f>
        <v>2535204.5300000003</v>
      </c>
      <c r="F549" s="31">
        <f>[1]consoCURRENT!I11483</f>
        <v>3403398.9</v>
      </c>
      <c r="G549" s="31">
        <f>[1]consoCURRENT!J11483</f>
        <v>4304422.68</v>
      </c>
      <c r="H549" s="31">
        <f>[1]consoCURRENT!K11483</f>
        <v>431158.36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409048.73</v>
      </c>
      <c r="O549" s="31">
        <f>[1]consoCURRENT!R11483</f>
        <v>917495.28</v>
      </c>
      <c r="P549" s="31">
        <f>[1]consoCURRENT!S11483</f>
        <v>1208660.52</v>
      </c>
      <c r="Q549" s="31">
        <f>[1]consoCURRENT!T11483</f>
        <v>936394.02</v>
      </c>
      <c r="R549" s="31">
        <f>[1]consoCURRENT!U11483</f>
        <v>1403414.49</v>
      </c>
      <c r="S549" s="31">
        <f>[1]consoCURRENT!V11483</f>
        <v>1063590.3900000001</v>
      </c>
      <c r="T549" s="31">
        <f>[1]consoCURRENT!W11483</f>
        <v>943398.97</v>
      </c>
      <c r="U549" s="31">
        <f>[1]consoCURRENT!X11483</f>
        <v>1248939.04</v>
      </c>
      <c r="V549" s="31">
        <f>[1]consoCURRENT!Y11483</f>
        <v>2112084.67</v>
      </c>
      <c r="W549" s="31">
        <f>[1]consoCURRENT!Z11483</f>
        <v>351381</v>
      </c>
      <c r="X549" s="31">
        <f>[1]consoCURRENT!AA11483</f>
        <v>79777.36</v>
      </c>
      <c r="Y549" s="31">
        <f>[1]consoCURRENT!AB11483</f>
        <v>0</v>
      </c>
      <c r="Z549" s="31">
        <f t="shared" ref="Z549:Z551" si="277">SUM(M549:Y549)</f>
        <v>10674184.469999999</v>
      </c>
      <c r="AA549" s="31">
        <f>D549-Z549</f>
        <v>303815.53000000119</v>
      </c>
      <c r="AB549" s="37">
        <f>Z549/D549</f>
        <v>0.9723250564765894</v>
      </c>
      <c r="AC549" s="32"/>
    </row>
    <row r="550" spans="1:29" s="33" customFormat="1" ht="18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8">SUM(B548:B551)</f>
        <v>17508000</v>
      </c>
      <c r="C552" s="39">
        <f t="shared" si="278"/>
        <v>0</v>
      </c>
      <c r="D552" s="39">
        <f t="shared" si="278"/>
        <v>17508000</v>
      </c>
      <c r="E552" s="39">
        <f t="shared" si="278"/>
        <v>3763297.43</v>
      </c>
      <c r="F552" s="39">
        <f t="shared" si="278"/>
        <v>5164290.72</v>
      </c>
      <c r="G552" s="39">
        <f t="shared" si="278"/>
        <v>5577964.3300000001</v>
      </c>
      <c r="H552" s="39">
        <f t="shared" si="278"/>
        <v>1696075.56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815699.44</v>
      </c>
      <c r="O552" s="39">
        <f t="shared" si="278"/>
        <v>1324145.99</v>
      </c>
      <c r="P552" s="39">
        <f t="shared" si="278"/>
        <v>1623452</v>
      </c>
      <c r="Q552" s="39">
        <f t="shared" si="278"/>
        <v>1420368.6400000001</v>
      </c>
      <c r="R552" s="39">
        <f t="shared" si="278"/>
        <v>2193110.59</v>
      </c>
      <c r="S552" s="39">
        <f t="shared" si="278"/>
        <v>1550811.4900000002</v>
      </c>
      <c r="T552" s="39">
        <f t="shared" si="278"/>
        <v>1369558.0699999998</v>
      </c>
      <c r="U552" s="39">
        <f t="shared" si="278"/>
        <v>1670162.49</v>
      </c>
      <c r="V552" s="39">
        <f t="shared" si="278"/>
        <v>2538243.77</v>
      </c>
      <c r="W552" s="39">
        <f t="shared" si="278"/>
        <v>777540.1</v>
      </c>
      <c r="X552" s="39">
        <f t="shared" si="278"/>
        <v>918535.46</v>
      </c>
      <c r="Y552" s="39">
        <f t="shared" si="278"/>
        <v>0</v>
      </c>
      <c r="Z552" s="39">
        <f t="shared" si="278"/>
        <v>16201628.039999999</v>
      </c>
      <c r="AA552" s="39">
        <f t="shared" si="278"/>
        <v>1306371.9600000018</v>
      </c>
      <c r="AB552" s="40">
        <f>Z552/D552</f>
        <v>0.92538428375599724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0">B553+B552</f>
        <v>17508000</v>
      </c>
      <c r="C554" s="39">
        <f t="shared" si="280"/>
        <v>0</v>
      </c>
      <c r="D554" s="39">
        <f t="shared" si="280"/>
        <v>17508000</v>
      </c>
      <c r="E554" s="39">
        <f t="shared" si="280"/>
        <v>3763297.43</v>
      </c>
      <c r="F554" s="39">
        <f t="shared" si="280"/>
        <v>5164290.72</v>
      </c>
      <c r="G554" s="39">
        <f t="shared" si="280"/>
        <v>5577964.3300000001</v>
      </c>
      <c r="H554" s="39">
        <f t="shared" si="280"/>
        <v>1696075.56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815699.44</v>
      </c>
      <c r="O554" s="39">
        <f t="shared" si="280"/>
        <v>1324145.99</v>
      </c>
      <c r="P554" s="39">
        <f t="shared" si="280"/>
        <v>1623452</v>
      </c>
      <c r="Q554" s="39">
        <f t="shared" si="280"/>
        <v>1420368.6400000001</v>
      </c>
      <c r="R554" s="39">
        <f t="shared" si="280"/>
        <v>2193110.59</v>
      </c>
      <c r="S554" s="39">
        <f t="shared" si="280"/>
        <v>1550811.4900000002</v>
      </c>
      <c r="T554" s="39">
        <f t="shared" si="280"/>
        <v>1369558.0699999998</v>
      </c>
      <c r="U554" s="39">
        <f t="shared" si="280"/>
        <v>1670162.49</v>
      </c>
      <c r="V554" s="39">
        <f t="shared" si="280"/>
        <v>2538243.77</v>
      </c>
      <c r="W554" s="39">
        <f t="shared" si="280"/>
        <v>777540.1</v>
      </c>
      <c r="X554" s="39">
        <f t="shared" si="280"/>
        <v>918535.46</v>
      </c>
      <c r="Y554" s="39">
        <f t="shared" si="280"/>
        <v>0</v>
      </c>
      <c r="Z554" s="39">
        <f t="shared" si="280"/>
        <v>16201628.039999999</v>
      </c>
      <c r="AA554" s="39">
        <f t="shared" si="280"/>
        <v>1306371.9600000018</v>
      </c>
      <c r="AB554" s="40">
        <f>Z554/D554</f>
        <v>0.92538428375599724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16159000</v>
      </c>
      <c r="C558" s="31">
        <f>[1]consoCURRENT!F11583</f>
        <v>0</v>
      </c>
      <c r="D558" s="31">
        <f>[1]consoCURRENT!G11583</f>
        <v>16159000</v>
      </c>
      <c r="E558" s="31">
        <f>[1]consoCURRENT!H11583</f>
        <v>2554551.02</v>
      </c>
      <c r="F558" s="31">
        <f>[1]consoCURRENT!I11583</f>
        <v>4200956.9400000004</v>
      </c>
      <c r="G558" s="31">
        <f>[1]consoCURRENT!J11583</f>
        <v>3043580.91</v>
      </c>
      <c r="H558" s="31">
        <f>[1]consoCURRENT!K11583</f>
        <v>3636859.65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722312.63</v>
      </c>
      <c r="O558" s="31">
        <f>[1]consoCURRENT!R11583</f>
        <v>700950.89</v>
      </c>
      <c r="P558" s="31">
        <f>[1]consoCURRENT!S11583</f>
        <v>1131287.5</v>
      </c>
      <c r="Q558" s="31">
        <f>[1]consoCURRENT!T11583</f>
        <v>1224947.1200000001</v>
      </c>
      <c r="R558" s="31">
        <f>[1]consoCURRENT!U11583</f>
        <v>1931331.31</v>
      </c>
      <c r="S558" s="31">
        <f>[1]consoCURRENT!V11583</f>
        <v>1044678.51</v>
      </c>
      <c r="T558" s="31">
        <f>[1]consoCURRENT!W11583</f>
        <v>944091.03</v>
      </c>
      <c r="U558" s="31">
        <f>[1]consoCURRENT!X11583</f>
        <v>1079971.54</v>
      </c>
      <c r="V558" s="31">
        <f>[1]consoCURRENT!Y11583</f>
        <v>1019518.34</v>
      </c>
      <c r="W558" s="31">
        <f>[1]consoCURRENT!Z11583</f>
        <v>1661930.02</v>
      </c>
      <c r="X558" s="31">
        <f>[1]consoCURRENT!AA11583</f>
        <v>1974929.63</v>
      </c>
      <c r="Y558" s="31">
        <f>[1]consoCURRENT!AB11583</f>
        <v>0</v>
      </c>
      <c r="Z558" s="31">
        <f>SUM(M558:Y558)</f>
        <v>13435948.52</v>
      </c>
      <c r="AA558" s="31">
        <f>D558-Z558</f>
        <v>2723051.4800000004</v>
      </c>
      <c r="AB558" s="37">
        <f>Z558/D558</f>
        <v>0.83148391113311459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5272000</v>
      </c>
      <c r="C559" s="31">
        <f>[1]consoCURRENT!F11696</f>
        <v>0</v>
      </c>
      <c r="D559" s="31">
        <f>[1]consoCURRENT!G11696</f>
        <v>5272000</v>
      </c>
      <c r="E559" s="31">
        <f>[1]consoCURRENT!H11696</f>
        <v>1614317.22</v>
      </c>
      <c r="F559" s="31">
        <f>[1]consoCURRENT!I11696</f>
        <v>1188302.18</v>
      </c>
      <c r="G559" s="31">
        <f>[1]consoCURRENT!J11696</f>
        <v>2260978.3000000003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373351.61</v>
      </c>
      <c r="O559" s="31">
        <f>[1]consoCURRENT!R11696</f>
        <v>760029.15999999992</v>
      </c>
      <c r="P559" s="31">
        <f>[1]consoCURRENT!S11696</f>
        <v>480936.44999999995</v>
      </c>
      <c r="Q559" s="31">
        <f>[1]consoCURRENT!T11696</f>
        <v>365176.85</v>
      </c>
      <c r="R559" s="31">
        <f>[1]consoCURRENT!U11696</f>
        <v>476029.56999999995</v>
      </c>
      <c r="S559" s="31">
        <f>[1]consoCURRENT!V11696</f>
        <v>347095.76</v>
      </c>
      <c r="T559" s="31">
        <f>[1]consoCURRENT!W11696</f>
        <v>1915155.36</v>
      </c>
      <c r="U559" s="31">
        <f>[1]consoCURRENT!X11696</f>
        <v>22833.5</v>
      </c>
      <c r="V559" s="31">
        <f>[1]consoCURRENT!Y11696</f>
        <v>322989.43999999994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5063597.6999999993</v>
      </c>
      <c r="AA559" s="31">
        <f>D559-Z559</f>
        <v>208402.30000000075</v>
      </c>
      <c r="AB559" s="37">
        <f>Z559/D559</f>
        <v>0.96046997344461293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2">SUM(B558:B561)</f>
        <v>21431000</v>
      </c>
      <c r="C562" s="39">
        <f t="shared" si="282"/>
        <v>0</v>
      </c>
      <c r="D562" s="39">
        <f t="shared" si="282"/>
        <v>21431000</v>
      </c>
      <c r="E562" s="39">
        <f t="shared" si="282"/>
        <v>4168868.24</v>
      </c>
      <c r="F562" s="39">
        <f t="shared" si="282"/>
        <v>5389259.1200000001</v>
      </c>
      <c r="G562" s="39">
        <f t="shared" si="282"/>
        <v>5304559.2100000009</v>
      </c>
      <c r="H562" s="39">
        <f t="shared" si="282"/>
        <v>3636859.65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1095664.24</v>
      </c>
      <c r="O562" s="39">
        <f t="shared" si="282"/>
        <v>1460980.0499999998</v>
      </c>
      <c r="P562" s="39">
        <f t="shared" si="282"/>
        <v>1612223.95</v>
      </c>
      <c r="Q562" s="39">
        <f t="shared" si="282"/>
        <v>1590123.9700000002</v>
      </c>
      <c r="R562" s="39">
        <f t="shared" si="282"/>
        <v>2407360.88</v>
      </c>
      <c r="S562" s="39">
        <f t="shared" si="282"/>
        <v>1391774.27</v>
      </c>
      <c r="T562" s="39">
        <f t="shared" si="282"/>
        <v>2859246.39</v>
      </c>
      <c r="U562" s="39">
        <f t="shared" si="282"/>
        <v>1102805.04</v>
      </c>
      <c r="V562" s="39">
        <f t="shared" si="282"/>
        <v>1342507.7799999998</v>
      </c>
      <c r="W562" s="39">
        <f t="shared" si="282"/>
        <v>1661930.02</v>
      </c>
      <c r="X562" s="39">
        <f t="shared" si="282"/>
        <v>1974929.63</v>
      </c>
      <c r="Y562" s="39">
        <f t="shared" si="282"/>
        <v>0</v>
      </c>
      <c r="Z562" s="39">
        <f t="shared" si="282"/>
        <v>18499546.219999999</v>
      </c>
      <c r="AA562" s="39">
        <f t="shared" si="282"/>
        <v>2931453.7800000012</v>
      </c>
      <c r="AB562" s="40">
        <f>Z562/D562</f>
        <v>0.86321432597638925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4">B563+B562</f>
        <v>21431000</v>
      </c>
      <c r="C564" s="39">
        <f t="shared" si="284"/>
        <v>0</v>
      </c>
      <c r="D564" s="39">
        <f t="shared" si="284"/>
        <v>21431000</v>
      </c>
      <c r="E564" s="39">
        <f t="shared" si="284"/>
        <v>4168868.24</v>
      </c>
      <c r="F564" s="39">
        <f t="shared" si="284"/>
        <v>5389259.1200000001</v>
      </c>
      <c r="G564" s="39">
        <f t="shared" si="284"/>
        <v>5304559.2100000009</v>
      </c>
      <c r="H564" s="39">
        <f t="shared" si="284"/>
        <v>3636859.65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1095664.24</v>
      </c>
      <c r="O564" s="39">
        <f t="shared" si="284"/>
        <v>1460980.0499999998</v>
      </c>
      <c r="P564" s="39">
        <f t="shared" si="284"/>
        <v>1612223.95</v>
      </c>
      <c r="Q564" s="39">
        <f t="shared" si="284"/>
        <v>1590123.9700000002</v>
      </c>
      <c r="R564" s="39">
        <f t="shared" si="284"/>
        <v>2407360.88</v>
      </c>
      <c r="S564" s="39">
        <f t="shared" si="284"/>
        <v>1391774.27</v>
      </c>
      <c r="T564" s="39">
        <f t="shared" si="284"/>
        <v>2859246.39</v>
      </c>
      <c r="U564" s="39">
        <f t="shared" si="284"/>
        <v>1102805.04</v>
      </c>
      <c r="V564" s="39">
        <f t="shared" si="284"/>
        <v>1342507.7799999998</v>
      </c>
      <c r="W564" s="39">
        <f t="shared" si="284"/>
        <v>1661930.02</v>
      </c>
      <c r="X564" s="39">
        <f t="shared" si="284"/>
        <v>1974929.63</v>
      </c>
      <c r="Y564" s="39">
        <f t="shared" si="284"/>
        <v>0</v>
      </c>
      <c r="Z564" s="39">
        <f t="shared" si="284"/>
        <v>18499546.219999999</v>
      </c>
      <c r="AA564" s="39">
        <f t="shared" si="284"/>
        <v>2931453.7800000012</v>
      </c>
      <c r="AB564" s="40">
        <f>Z564/D564</f>
        <v>0.86321432597638925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15448000</v>
      </c>
      <c r="C568" s="31">
        <f>[1]consoCURRENT!F11796</f>
        <v>0</v>
      </c>
      <c r="D568" s="31">
        <f>[1]consoCURRENT!G11796</f>
        <v>15448000</v>
      </c>
      <c r="E568" s="31">
        <f>[1]consoCURRENT!H11796</f>
        <v>2473630.4299999997</v>
      </c>
      <c r="F568" s="31">
        <f>[1]consoCURRENT!I11796</f>
        <v>4279092.17</v>
      </c>
      <c r="G568" s="31">
        <f>[1]consoCURRENT!J11796</f>
        <v>3049085.89</v>
      </c>
      <c r="H568" s="31">
        <f>[1]consoCURRENT!K11796</f>
        <v>3224977.9299999997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824596.22</v>
      </c>
      <c r="O568" s="31">
        <f>[1]consoCURRENT!R11796</f>
        <v>1553289.13</v>
      </c>
      <c r="P568" s="31">
        <f>[1]consoCURRENT!S11796</f>
        <v>95745.08</v>
      </c>
      <c r="Q568" s="31">
        <f>[1]consoCURRENT!T11796</f>
        <v>1438302.12</v>
      </c>
      <c r="R568" s="31">
        <f>[1]consoCURRENT!U11796</f>
        <v>1770976.94</v>
      </c>
      <c r="S568" s="31">
        <f>[1]consoCURRENT!V11796</f>
        <v>1069813.1099999999</v>
      </c>
      <c r="T568" s="31">
        <f>[1]consoCURRENT!W11796</f>
        <v>1018703.0500000002</v>
      </c>
      <c r="U568" s="31">
        <f>[1]consoCURRENT!X11796</f>
        <v>1015191.42</v>
      </c>
      <c r="V568" s="31">
        <f>[1]consoCURRENT!Y11796</f>
        <v>1015191.42</v>
      </c>
      <c r="W568" s="31">
        <f>[1]consoCURRENT!Z11796</f>
        <v>1207089.3899999999</v>
      </c>
      <c r="X568" s="31">
        <f>[1]consoCURRENT!AA11796</f>
        <v>2017888.54</v>
      </c>
      <c r="Y568" s="31">
        <f>[1]consoCURRENT!AB11796</f>
        <v>0</v>
      </c>
      <c r="Z568" s="31">
        <f>SUM(M568:Y568)</f>
        <v>13026786.420000002</v>
      </c>
      <c r="AA568" s="31">
        <f>D568-Z568</f>
        <v>2421213.5799999982</v>
      </c>
      <c r="AB568" s="37">
        <f>Z568/D568</f>
        <v>0.8432668578456759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8399000</v>
      </c>
      <c r="C569" s="31">
        <f>[1]consoCURRENT!F11909</f>
        <v>0</v>
      </c>
      <c r="D569" s="31">
        <f>[1]consoCURRENT!G11909</f>
        <v>8399000</v>
      </c>
      <c r="E569" s="31">
        <f>[1]consoCURRENT!H11909</f>
        <v>2125157.94</v>
      </c>
      <c r="F569" s="31">
        <f>[1]consoCURRENT!I11909</f>
        <v>5214040.22</v>
      </c>
      <c r="G569" s="31">
        <f>[1]consoCURRENT!J11909</f>
        <v>-1057152.8099999996</v>
      </c>
      <c r="H569" s="31">
        <f>[1]consoCURRENT!K11909</f>
        <v>777424.65999999992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773285.45</v>
      </c>
      <c r="O569" s="31">
        <f>[1]consoCURRENT!R11909</f>
        <v>909908.02999999991</v>
      </c>
      <c r="P569" s="31">
        <f>[1]consoCURRENT!S11909</f>
        <v>441964.46</v>
      </c>
      <c r="Q569" s="31">
        <f>[1]consoCURRENT!T11909</f>
        <v>2124000</v>
      </c>
      <c r="R569" s="31">
        <f>[1]consoCURRENT!U11909</f>
        <v>2246971.8899999997</v>
      </c>
      <c r="S569" s="31">
        <f>[1]consoCURRENT!V11909</f>
        <v>843068.33000000007</v>
      </c>
      <c r="T569" s="31">
        <f>[1]consoCURRENT!W11909</f>
        <v>357109.24</v>
      </c>
      <c r="U569" s="31">
        <f>[1]consoCURRENT!X11909</f>
        <v>103838.08</v>
      </c>
      <c r="V569" s="31">
        <f>[1]consoCURRENT!Y11909</f>
        <v>-1518100.1299999994</v>
      </c>
      <c r="W569" s="31">
        <f>[1]consoCURRENT!Z11909</f>
        <v>99974.709999999992</v>
      </c>
      <c r="X569" s="31">
        <f>[1]consoCURRENT!AA11909</f>
        <v>677449.95</v>
      </c>
      <c r="Y569" s="31">
        <f>[1]consoCURRENT!AB11909</f>
        <v>0</v>
      </c>
      <c r="Z569" s="31">
        <f t="shared" ref="Z569:Z571" si="285">SUM(M569:Y569)</f>
        <v>7059470.0099999998</v>
      </c>
      <c r="AA569" s="31">
        <f>D569-Z569</f>
        <v>1339529.9900000002</v>
      </c>
      <c r="AB569" s="37">
        <f>Z569/D569</f>
        <v>0.84051315751875222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6">SUM(B568:B571)</f>
        <v>23847000</v>
      </c>
      <c r="C572" s="39">
        <f t="shared" si="286"/>
        <v>0</v>
      </c>
      <c r="D572" s="39">
        <f t="shared" si="286"/>
        <v>23847000</v>
      </c>
      <c r="E572" s="39">
        <f t="shared" si="286"/>
        <v>4598788.3699999992</v>
      </c>
      <c r="F572" s="39">
        <f t="shared" si="286"/>
        <v>9493132.3900000006</v>
      </c>
      <c r="G572" s="39">
        <f t="shared" si="286"/>
        <v>1991933.0800000005</v>
      </c>
      <c r="H572" s="39">
        <f t="shared" si="286"/>
        <v>4002402.59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1597881.67</v>
      </c>
      <c r="O572" s="39">
        <f t="shared" si="286"/>
        <v>2463197.1599999997</v>
      </c>
      <c r="P572" s="39">
        <f t="shared" si="286"/>
        <v>537709.54</v>
      </c>
      <c r="Q572" s="39">
        <f t="shared" si="286"/>
        <v>3562302.12</v>
      </c>
      <c r="R572" s="39">
        <f t="shared" si="286"/>
        <v>4017948.8299999996</v>
      </c>
      <c r="S572" s="39">
        <f t="shared" si="286"/>
        <v>1912881.44</v>
      </c>
      <c r="T572" s="39">
        <f t="shared" si="286"/>
        <v>1375812.29</v>
      </c>
      <c r="U572" s="39">
        <f t="shared" si="286"/>
        <v>1119029.5</v>
      </c>
      <c r="V572" s="39">
        <f t="shared" si="286"/>
        <v>-502908.70999999938</v>
      </c>
      <c r="W572" s="39">
        <f t="shared" si="286"/>
        <v>1307064.0999999999</v>
      </c>
      <c r="X572" s="39">
        <f t="shared" si="286"/>
        <v>2695338.49</v>
      </c>
      <c r="Y572" s="39">
        <f t="shared" si="286"/>
        <v>0</v>
      </c>
      <c r="Z572" s="39">
        <f t="shared" si="286"/>
        <v>20086256.43</v>
      </c>
      <c r="AA572" s="39">
        <f t="shared" si="286"/>
        <v>3760743.5699999984</v>
      </c>
      <c r="AB572" s="40">
        <f>Z572/D572</f>
        <v>0.84229699459051455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8">B573+B572</f>
        <v>23847000</v>
      </c>
      <c r="C574" s="39">
        <f t="shared" si="288"/>
        <v>0</v>
      </c>
      <c r="D574" s="39">
        <f t="shared" si="288"/>
        <v>23847000</v>
      </c>
      <c r="E574" s="39">
        <f t="shared" si="288"/>
        <v>4598788.3699999992</v>
      </c>
      <c r="F574" s="39">
        <f t="shared" si="288"/>
        <v>9493132.3900000006</v>
      </c>
      <c r="G574" s="39">
        <f t="shared" si="288"/>
        <v>1991933.0800000005</v>
      </c>
      <c r="H574" s="39">
        <f t="shared" si="288"/>
        <v>4002402.59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1597881.67</v>
      </c>
      <c r="O574" s="39">
        <f t="shared" si="288"/>
        <v>2463197.1599999997</v>
      </c>
      <c r="P574" s="39">
        <f t="shared" si="288"/>
        <v>537709.54</v>
      </c>
      <c r="Q574" s="39">
        <f t="shared" si="288"/>
        <v>3562302.12</v>
      </c>
      <c r="R574" s="39">
        <f t="shared" si="288"/>
        <v>4017948.8299999996</v>
      </c>
      <c r="S574" s="39">
        <f t="shared" si="288"/>
        <v>1912881.44</v>
      </c>
      <c r="T574" s="39">
        <f t="shared" si="288"/>
        <v>1375812.29</v>
      </c>
      <c r="U574" s="39">
        <f t="shared" si="288"/>
        <v>1119029.5</v>
      </c>
      <c r="V574" s="39">
        <f t="shared" si="288"/>
        <v>-502908.70999999938</v>
      </c>
      <c r="W574" s="39">
        <f t="shared" si="288"/>
        <v>1307064.0999999999</v>
      </c>
      <c r="X574" s="39">
        <f t="shared" si="288"/>
        <v>2695338.49</v>
      </c>
      <c r="Y574" s="39">
        <f t="shared" si="288"/>
        <v>0</v>
      </c>
      <c r="Z574" s="39">
        <f t="shared" si="288"/>
        <v>20086256.43</v>
      </c>
      <c r="AA574" s="39">
        <f t="shared" si="288"/>
        <v>3760743.5699999984</v>
      </c>
      <c r="AB574" s="40">
        <f>Z574/D574</f>
        <v>0.84229699459051455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12382000</v>
      </c>
      <c r="C578" s="31">
        <f>[1]consoCURRENT!F12009</f>
        <v>0</v>
      </c>
      <c r="D578" s="31">
        <f>[1]consoCURRENT!G12009</f>
        <v>12382000</v>
      </c>
      <c r="E578" s="31">
        <f>[1]consoCURRENT!H12009</f>
        <v>2465130.0499999998</v>
      </c>
      <c r="F578" s="31">
        <f>[1]consoCURRENT!I12009</f>
        <v>3584976.6999999997</v>
      </c>
      <c r="G578" s="31">
        <f>[1]consoCURRENT!J12009</f>
        <v>2604637.25</v>
      </c>
      <c r="H578" s="31">
        <f>[1]consoCURRENT!K12009</f>
        <v>2487164.7400000002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792641.7</v>
      </c>
      <c r="O578" s="31">
        <f>[1]consoCURRENT!R12009</f>
        <v>845692.36</v>
      </c>
      <c r="P578" s="31">
        <f>[1]consoCURRENT!S12009</f>
        <v>826795.99</v>
      </c>
      <c r="Q578" s="31">
        <f>[1]consoCURRENT!T12009</f>
        <v>1097051.3</v>
      </c>
      <c r="R578" s="31">
        <f>[1]consoCURRENT!U12009</f>
        <v>1619495.25</v>
      </c>
      <c r="S578" s="31">
        <f>[1]consoCURRENT!V12009</f>
        <v>868430.15</v>
      </c>
      <c r="T578" s="31">
        <f>[1]consoCURRENT!W12009</f>
        <v>867933.35</v>
      </c>
      <c r="U578" s="31">
        <f>[1]consoCURRENT!X12009</f>
        <v>867933.35</v>
      </c>
      <c r="V578" s="31">
        <f>[1]consoCURRENT!Y12009</f>
        <v>868770.55</v>
      </c>
      <c r="W578" s="31">
        <f>[1]consoCURRENT!Z12009</f>
        <v>837144.8</v>
      </c>
      <c r="X578" s="31">
        <f>[1]consoCURRENT!AA12009</f>
        <v>1650019.94</v>
      </c>
      <c r="Y578" s="31">
        <f>[1]consoCURRENT!AB12009</f>
        <v>0</v>
      </c>
      <c r="Z578" s="31">
        <f>SUM(M578:Y578)</f>
        <v>11141908.74</v>
      </c>
      <c r="AA578" s="31">
        <f>D578-Z578</f>
        <v>1240091.2599999998</v>
      </c>
      <c r="AB578" s="37">
        <f>Z578/D578</f>
        <v>0.89984725730899695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6429000</v>
      </c>
      <c r="C579" s="31">
        <f>[1]consoCURRENT!F12122</f>
        <v>0</v>
      </c>
      <c r="D579" s="31">
        <f>[1]consoCURRENT!G12122</f>
        <v>6429000</v>
      </c>
      <c r="E579" s="31">
        <f>[1]consoCURRENT!H12122</f>
        <v>3012973.84</v>
      </c>
      <c r="F579" s="31">
        <f>[1]consoCURRENT!I12122</f>
        <v>3071408.71</v>
      </c>
      <c r="G579" s="31">
        <f>[1]consoCURRENT!J12122</f>
        <v>48562.159999999996</v>
      </c>
      <c r="H579" s="31">
        <f>[1]consoCURRENT!K12122</f>
        <v>279936.24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431750.69</v>
      </c>
      <c r="O579" s="31">
        <f>[1]consoCURRENT!R12122</f>
        <v>872038.47</v>
      </c>
      <c r="P579" s="31">
        <f>[1]consoCURRENT!S12122</f>
        <v>1709184.68</v>
      </c>
      <c r="Q579" s="31">
        <f>[1]consoCURRENT!T12122</f>
        <v>470255.77</v>
      </c>
      <c r="R579" s="31">
        <f>[1]consoCURRENT!U12122</f>
        <v>1428294.64</v>
      </c>
      <c r="S579" s="31">
        <f>[1]consoCURRENT!V12122</f>
        <v>1172858.3</v>
      </c>
      <c r="T579" s="31">
        <f>[1]consoCURRENT!W12122</f>
        <v>30808.639999999999</v>
      </c>
      <c r="U579" s="31">
        <f>[1]consoCURRENT!X12122</f>
        <v>5000</v>
      </c>
      <c r="V579" s="31">
        <f>[1]consoCURRENT!Y12122</f>
        <v>12753.52</v>
      </c>
      <c r="W579" s="31">
        <f>[1]consoCURRENT!Z12122</f>
        <v>81500</v>
      </c>
      <c r="X579" s="31">
        <f>[1]consoCURRENT!AA12122</f>
        <v>198436.24</v>
      </c>
      <c r="Y579" s="31">
        <f>[1]consoCURRENT!AB12122</f>
        <v>0</v>
      </c>
      <c r="Z579" s="31">
        <f t="shared" ref="Z579:Z581" si="289">SUM(M579:Y579)</f>
        <v>6412880.9499999993</v>
      </c>
      <c r="AA579" s="31">
        <f>D579-Z579</f>
        <v>16119.050000000745</v>
      </c>
      <c r="AB579" s="37">
        <f>Z579/D579</f>
        <v>0.99749275937159732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0">SUM(B578:B581)</f>
        <v>18811000</v>
      </c>
      <c r="C582" s="39">
        <f t="shared" si="290"/>
        <v>0</v>
      </c>
      <c r="D582" s="39">
        <f t="shared" si="290"/>
        <v>18811000</v>
      </c>
      <c r="E582" s="39">
        <f t="shared" si="290"/>
        <v>5478103.8899999997</v>
      </c>
      <c r="F582" s="39">
        <f t="shared" si="290"/>
        <v>6656385.4100000001</v>
      </c>
      <c r="G582" s="39">
        <f t="shared" si="290"/>
        <v>2653199.41</v>
      </c>
      <c r="H582" s="39">
        <f t="shared" si="290"/>
        <v>2767100.9800000004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1224392.3899999999</v>
      </c>
      <c r="O582" s="39">
        <f t="shared" si="290"/>
        <v>1717730.83</v>
      </c>
      <c r="P582" s="39">
        <f t="shared" si="290"/>
        <v>2535980.67</v>
      </c>
      <c r="Q582" s="39">
        <f t="shared" si="290"/>
        <v>1567307.07</v>
      </c>
      <c r="R582" s="39">
        <f t="shared" si="290"/>
        <v>3047789.8899999997</v>
      </c>
      <c r="S582" s="39">
        <f t="shared" si="290"/>
        <v>2041288.4500000002</v>
      </c>
      <c r="T582" s="39">
        <f t="shared" si="290"/>
        <v>898741.99</v>
      </c>
      <c r="U582" s="39">
        <f t="shared" si="290"/>
        <v>872933.35</v>
      </c>
      <c r="V582" s="39">
        <f t="shared" si="290"/>
        <v>881524.07000000007</v>
      </c>
      <c r="W582" s="39">
        <f t="shared" si="290"/>
        <v>918644.8</v>
      </c>
      <c r="X582" s="39">
        <f t="shared" si="290"/>
        <v>1848456.18</v>
      </c>
      <c r="Y582" s="39">
        <f t="shared" si="290"/>
        <v>0</v>
      </c>
      <c r="Z582" s="39">
        <f t="shared" si="290"/>
        <v>17554789.689999998</v>
      </c>
      <c r="AA582" s="39">
        <f t="shared" si="290"/>
        <v>1256210.3100000005</v>
      </c>
      <c r="AB582" s="40">
        <f>Z582/D582</f>
        <v>0.93321937642868524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2">B583+B582</f>
        <v>18811000</v>
      </c>
      <c r="C584" s="39">
        <f t="shared" si="292"/>
        <v>0</v>
      </c>
      <c r="D584" s="39">
        <f t="shared" si="292"/>
        <v>18811000</v>
      </c>
      <c r="E584" s="39">
        <f t="shared" si="292"/>
        <v>5478103.8899999997</v>
      </c>
      <c r="F584" s="39">
        <f t="shared" si="292"/>
        <v>6656385.4100000001</v>
      </c>
      <c r="G584" s="39">
        <f t="shared" si="292"/>
        <v>2653199.41</v>
      </c>
      <c r="H584" s="39">
        <f t="shared" si="292"/>
        <v>2767100.9800000004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1224392.3899999999</v>
      </c>
      <c r="O584" s="39">
        <f t="shared" si="292"/>
        <v>1717730.83</v>
      </c>
      <c r="P584" s="39">
        <f t="shared" si="292"/>
        <v>2535980.67</v>
      </c>
      <c r="Q584" s="39">
        <f t="shared" si="292"/>
        <v>1567307.07</v>
      </c>
      <c r="R584" s="39">
        <f t="shared" si="292"/>
        <v>3047789.8899999997</v>
      </c>
      <c r="S584" s="39">
        <f t="shared" si="292"/>
        <v>2041288.4500000002</v>
      </c>
      <c r="T584" s="39">
        <f t="shared" si="292"/>
        <v>898741.99</v>
      </c>
      <c r="U584" s="39">
        <f t="shared" si="292"/>
        <v>872933.35</v>
      </c>
      <c r="V584" s="39">
        <f t="shared" si="292"/>
        <v>881524.07000000007</v>
      </c>
      <c r="W584" s="39">
        <f t="shared" si="292"/>
        <v>918644.8</v>
      </c>
      <c r="X584" s="39">
        <f t="shared" si="292"/>
        <v>1848456.18</v>
      </c>
      <c r="Y584" s="39">
        <f t="shared" si="292"/>
        <v>0</v>
      </c>
      <c r="Z584" s="39">
        <f t="shared" si="292"/>
        <v>17554789.689999998</v>
      </c>
      <c r="AA584" s="39">
        <f t="shared" si="292"/>
        <v>1256210.3100000005</v>
      </c>
      <c r="AB584" s="40">
        <f>Z584/D584</f>
        <v>0.93321937642868524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9932000</v>
      </c>
      <c r="C588" s="31">
        <f>[1]consoCURRENT!F12222</f>
        <v>0</v>
      </c>
      <c r="D588" s="31">
        <f>[1]consoCURRENT!G12222</f>
        <v>9932000</v>
      </c>
      <c r="E588" s="31">
        <f>[1]consoCURRENT!H12222</f>
        <v>1699054.31</v>
      </c>
      <c r="F588" s="31">
        <f>[1]consoCURRENT!I12222</f>
        <v>6378034.1000000015</v>
      </c>
      <c r="G588" s="31">
        <f>[1]consoCURRENT!J12222</f>
        <v>253212.54000000044</v>
      </c>
      <c r="H588" s="31">
        <f>[1]consoCURRENT!K12222</f>
        <v>1102105.3799999992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514442</v>
      </c>
      <c r="O588" s="31">
        <f>[1]consoCURRENT!R12222</f>
        <v>582101.15999999992</v>
      </c>
      <c r="P588" s="31">
        <f>[1]consoCURRENT!S12222</f>
        <v>602511.15000000014</v>
      </c>
      <c r="Q588" s="31">
        <f>[1]consoCURRENT!T12222</f>
        <v>856081.38000000012</v>
      </c>
      <c r="R588" s="31">
        <f>[1]consoCURRENT!U12222</f>
        <v>1183884.5700000005</v>
      </c>
      <c r="S588" s="31">
        <f>[1]consoCURRENT!V12222</f>
        <v>4338068.1500000013</v>
      </c>
      <c r="T588" s="31">
        <f>[1]consoCURRENT!W12222</f>
        <v>162589.48000000045</v>
      </c>
      <c r="U588" s="31">
        <f>[1]consoCURRENT!X12222</f>
        <v>1078.32</v>
      </c>
      <c r="V588" s="31">
        <f>[1]consoCURRENT!Y12222</f>
        <v>89544.74</v>
      </c>
      <c r="W588" s="31">
        <f>[1]consoCURRENT!Z12222</f>
        <v>100407.639999999</v>
      </c>
      <c r="X588" s="31">
        <f>[1]consoCURRENT!AA12222</f>
        <v>1001697.7400000002</v>
      </c>
      <c r="Y588" s="31">
        <f>[1]consoCURRENT!AB12222</f>
        <v>0</v>
      </c>
      <c r="Z588" s="31">
        <f>SUM(M588:Y588)</f>
        <v>9432406.3300000019</v>
      </c>
      <c r="AA588" s="31">
        <f>D588-Z588</f>
        <v>499593.66999999806</v>
      </c>
      <c r="AB588" s="37">
        <f>Z588/D588</f>
        <v>0.94969858336689505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6864000</v>
      </c>
      <c r="C589" s="31">
        <f>[1]consoCURRENT!F12335</f>
        <v>0</v>
      </c>
      <c r="D589" s="31">
        <f>[1]consoCURRENT!G12335</f>
        <v>6864000</v>
      </c>
      <c r="E589" s="31">
        <f>[1]consoCURRENT!H12335</f>
        <v>2172000</v>
      </c>
      <c r="F589" s="31">
        <f>[1]consoCURRENT!I12335</f>
        <v>3983104.7399999993</v>
      </c>
      <c r="G589" s="31">
        <f>[1]consoCURRENT!J12335</f>
        <v>324450</v>
      </c>
      <c r="H589" s="31">
        <f>[1]consoCURRENT!K12335</f>
        <v>53250.66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762130.46</v>
      </c>
      <c r="O589" s="31">
        <f>[1]consoCURRENT!R12335</f>
        <v>889840.61999999988</v>
      </c>
      <c r="P589" s="31">
        <f>[1]consoCURRENT!S12335</f>
        <v>520028.92000000004</v>
      </c>
      <c r="Q589" s="31">
        <f>[1]consoCURRENT!T12335</f>
        <v>1356284.54</v>
      </c>
      <c r="R589" s="31">
        <f>[1]consoCURRENT!U12335</f>
        <v>1833144.4299999992</v>
      </c>
      <c r="S589" s="31">
        <f>[1]consoCURRENT!V12335</f>
        <v>793675.77</v>
      </c>
      <c r="T589" s="31">
        <f>[1]consoCURRENT!W12335</f>
        <v>283500</v>
      </c>
      <c r="U589" s="31">
        <f>[1]consoCURRENT!X12335</f>
        <v>-7050</v>
      </c>
      <c r="V589" s="31">
        <f>[1]consoCURRENT!Y12335</f>
        <v>48000</v>
      </c>
      <c r="W589" s="31">
        <f>[1]consoCURRENT!Z12335</f>
        <v>0</v>
      </c>
      <c r="X589" s="31">
        <f>[1]consoCURRENT!AA12335</f>
        <v>53250.66</v>
      </c>
      <c r="Y589" s="31">
        <f>[1]consoCURRENT!AB12335</f>
        <v>0</v>
      </c>
      <c r="Z589" s="31">
        <f t="shared" ref="Z589:Z591" si="293">SUM(M589:Y589)</f>
        <v>6532805.3999999985</v>
      </c>
      <c r="AA589" s="31">
        <f>D589-Z589</f>
        <v>331194.60000000149</v>
      </c>
      <c r="AB589" s="37">
        <f>Z589/D589</f>
        <v>0.95174903846153824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4">SUM(B588:B591)</f>
        <v>16796000</v>
      </c>
      <c r="C592" s="39">
        <f t="shared" si="294"/>
        <v>0</v>
      </c>
      <c r="D592" s="39">
        <f t="shared" si="294"/>
        <v>16796000</v>
      </c>
      <c r="E592" s="39">
        <f t="shared" si="294"/>
        <v>3871054.31</v>
      </c>
      <c r="F592" s="39">
        <f t="shared" si="294"/>
        <v>10361138.84</v>
      </c>
      <c r="G592" s="39">
        <f t="shared" si="294"/>
        <v>577662.5400000005</v>
      </c>
      <c r="H592" s="39">
        <f t="shared" si="294"/>
        <v>1155356.0399999991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1276572.46</v>
      </c>
      <c r="O592" s="39">
        <f t="shared" si="294"/>
        <v>1471941.7799999998</v>
      </c>
      <c r="P592" s="39">
        <f t="shared" si="294"/>
        <v>1122540.0700000003</v>
      </c>
      <c r="Q592" s="39">
        <f t="shared" si="294"/>
        <v>2212365.92</v>
      </c>
      <c r="R592" s="39">
        <f t="shared" si="294"/>
        <v>3017029</v>
      </c>
      <c r="S592" s="39">
        <f t="shared" si="294"/>
        <v>5131743.9200000018</v>
      </c>
      <c r="T592" s="39">
        <f t="shared" si="294"/>
        <v>446089.48000000045</v>
      </c>
      <c r="U592" s="39">
        <f t="shared" si="294"/>
        <v>-5971.68</v>
      </c>
      <c r="V592" s="39">
        <f t="shared" si="294"/>
        <v>137544.74</v>
      </c>
      <c r="W592" s="39">
        <f t="shared" si="294"/>
        <v>100407.639999999</v>
      </c>
      <c r="X592" s="39">
        <f t="shared" si="294"/>
        <v>1054948.4000000001</v>
      </c>
      <c r="Y592" s="39">
        <f t="shared" si="294"/>
        <v>0</v>
      </c>
      <c r="Z592" s="39">
        <f t="shared" si="294"/>
        <v>15965211.73</v>
      </c>
      <c r="AA592" s="39">
        <f t="shared" si="294"/>
        <v>830788.26999999955</v>
      </c>
      <c r="AB592" s="40">
        <f>Z592/D592</f>
        <v>0.95053654024767809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6">B593+B592</f>
        <v>16796000</v>
      </c>
      <c r="C594" s="39">
        <f t="shared" si="296"/>
        <v>0</v>
      </c>
      <c r="D594" s="39">
        <f t="shared" si="296"/>
        <v>16796000</v>
      </c>
      <c r="E594" s="39">
        <f t="shared" si="296"/>
        <v>3871054.31</v>
      </c>
      <c r="F594" s="39">
        <f t="shared" si="296"/>
        <v>10361138.84</v>
      </c>
      <c r="G594" s="39">
        <f t="shared" si="296"/>
        <v>577662.5400000005</v>
      </c>
      <c r="H594" s="39">
        <f t="shared" si="296"/>
        <v>1155356.0399999991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1276572.46</v>
      </c>
      <c r="O594" s="39">
        <f t="shared" si="296"/>
        <v>1471941.7799999998</v>
      </c>
      <c r="P594" s="39">
        <f t="shared" si="296"/>
        <v>1122540.0700000003</v>
      </c>
      <c r="Q594" s="39">
        <f t="shared" si="296"/>
        <v>2212365.92</v>
      </c>
      <c r="R594" s="39">
        <f t="shared" si="296"/>
        <v>3017029</v>
      </c>
      <c r="S594" s="39">
        <f t="shared" si="296"/>
        <v>5131743.9200000018</v>
      </c>
      <c r="T594" s="39">
        <f t="shared" si="296"/>
        <v>446089.48000000045</v>
      </c>
      <c r="U594" s="39">
        <f t="shared" si="296"/>
        <v>-5971.68</v>
      </c>
      <c r="V594" s="39">
        <f t="shared" si="296"/>
        <v>137544.74</v>
      </c>
      <c r="W594" s="39">
        <f t="shared" si="296"/>
        <v>100407.639999999</v>
      </c>
      <c r="X594" s="39">
        <f t="shared" si="296"/>
        <v>1054948.4000000001</v>
      </c>
      <c r="Y594" s="39">
        <f t="shared" si="296"/>
        <v>0</v>
      </c>
      <c r="Z594" s="39">
        <f t="shared" si="296"/>
        <v>15965211.73</v>
      </c>
      <c r="AA594" s="39">
        <f t="shared" si="296"/>
        <v>830788.26999999955</v>
      </c>
      <c r="AB594" s="40">
        <f>Z594/D594</f>
        <v>0.95053654024767809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19501000</v>
      </c>
      <c r="C598" s="31">
        <f>[1]consoCURRENT!F12435</f>
        <v>0</v>
      </c>
      <c r="D598" s="31">
        <f>[1]consoCURRENT!G12435</f>
        <v>19501000</v>
      </c>
      <c r="E598" s="31">
        <f>[1]consoCURRENT!H12435</f>
        <v>3750789.0700000003</v>
      </c>
      <c r="F598" s="31">
        <f>[1]consoCURRENT!I12435</f>
        <v>5491395.5099999998</v>
      </c>
      <c r="G598" s="31">
        <f>[1]consoCURRENT!J12435</f>
        <v>3818679.21</v>
      </c>
      <c r="H598" s="31">
        <f>[1]consoCURRENT!K12435</f>
        <v>3787598.1399999997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1661223.58</v>
      </c>
      <c r="P598" s="31">
        <f>[1]consoCURRENT!S12435</f>
        <v>2089565.49</v>
      </c>
      <c r="Q598" s="31">
        <f>[1]consoCURRENT!T12435</f>
        <v>1631166.63</v>
      </c>
      <c r="R598" s="31">
        <f>[1]consoCURRENT!U12435</f>
        <v>2537623.5499999998</v>
      </c>
      <c r="S598" s="31">
        <f>[1]consoCURRENT!V12435</f>
        <v>1322605.33</v>
      </c>
      <c r="T598" s="31">
        <f>[1]consoCURRENT!W12435</f>
        <v>1272893.07</v>
      </c>
      <c r="U598" s="31">
        <f>[1]consoCURRENT!X12435</f>
        <v>1272893.07</v>
      </c>
      <c r="V598" s="31">
        <f>[1]consoCURRENT!Y12435</f>
        <v>1272893.07</v>
      </c>
      <c r="W598" s="31">
        <f>[1]consoCURRENT!Z12435</f>
        <v>1284893.07</v>
      </c>
      <c r="X598" s="31">
        <f>[1]consoCURRENT!AA12435</f>
        <v>2502705.0699999998</v>
      </c>
      <c r="Y598" s="31">
        <f>[1]consoCURRENT!AB12435</f>
        <v>0</v>
      </c>
      <c r="Z598" s="31">
        <f>SUM(M598:Y598)</f>
        <v>16848461.93</v>
      </c>
      <c r="AA598" s="31">
        <f>D598-Z598</f>
        <v>2652538.0700000003</v>
      </c>
      <c r="AB598" s="37">
        <f>Z598/D598</f>
        <v>0.86397938208297009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6124000</v>
      </c>
      <c r="C599" s="31">
        <f>[1]consoCURRENT!F12548</f>
        <v>0</v>
      </c>
      <c r="D599" s="31">
        <f>[1]consoCURRENT!G12548</f>
        <v>6124000</v>
      </c>
      <c r="E599" s="31">
        <f>[1]consoCURRENT!H12548</f>
        <v>2601415.61</v>
      </c>
      <c r="F599" s="31">
        <f>[1]consoCURRENT!I12548</f>
        <v>1799686.38</v>
      </c>
      <c r="G599" s="31">
        <f>[1]consoCURRENT!J12548</f>
        <v>1172843.1499999999</v>
      </c>
      <c r="H599" s="31">
        <f>[1]consoCURRENT!K12548</f>
        <v>412644.83999999997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16076.269999999999</v>
      </c>
      <c r="O599" s="31">
        <f>[1]consoCURRENT!R12548</f>
        <v>23143.41</v>
      </c>
      <c r="P599" s="31">
        <f>[1]consoCURRENT!S12548</f>
        <v>2562195.9300000002</v>
      </c>
      <c r="Q599" s="31">
        <f>[1]consoCURRENT!T12548</f>
        <v>474165.55000000005</v>
      </c>
      <c r="R599" s="31">
        <f>[1]consoCURRENT!U12548</f>
        <v>1122046.58</v>
      </c>
      <c r="S599" s="31">
        <f>[1]consoCURRENT!V12548</f>
        <v>203474.25</v>
      </c>
      <c r="T599" s="31">
        <f>[1]consoCURRENT!W12548</f>
        <v>251877</v>
      </c>
      <c r="U599" s="31">
        <f>[1]consoCURRENT!X12548</f>
        <v>604335.92999999993</v>
      </c>
      <c r="V599" s="31">
        <f>[1]consoCURRENT!Y12548</f>
        <v>316630.21999999997</v>
      </c>
      <c r="W599" s="31">
        <f>[1]consoCURRENT!Z12548</f>
        <v>278685</v>
      </c>
      <c r="X599" s="31">
        <f>[1]consoCURRENT!AA12548</f>
        <v>133959.84</v>
      </c>
      <c r="Y599" s="31">
        <f>[1]consoCURRENT!AB12548</f>
        <v>0</v>
      </c>
      <c r="Z599" s="31">
        <f t="shared" ref="Z599:Z601" si="297">SUM(M599:Y599)</f>
        <v>5986589.9799999995</v>
      </c>
      <c r="AA599" s="31">
        <f>D599-Z599</f>
        <v>137410.02000000048</v>
      </c>
      <c r="AB599" s="37">
        <f>Z599/D599</f>
        <v>0.97756204768125399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8">SUM(B598:B601)</f>
        <v>25625000</v>
      </c>
      <c r="C602" s="39">
        <f t="shared" si="298"/>
        <v>0</v>
      </c>
      <c r="D602" s="39">
        <f t="shared" si="298"/>
        <v>25625000</v>
      </c>
      <c r="E602" s="39">
        <f t="shared" si="298"/>
        <v>6352204.6799999997</v>
      </c>
      <c r="F602" s="39">
        <f t="shared" si="298"/>
        <v>7291081.8899999997</v>
      </c>
      <c r="G602" s="39">
        <f t="shared" si="298"/>
        <v>4991522.3599999994</v>
      </c>
      <c r="H602" s="39">
        <f t="shared" si="298"/>
        <v>4200242.9799999995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16076.269999999999</v>
      </c>
      <c r="O602" s="39">
        <f t="shared" si="298"/>
        <v>1684366.99</v>
      </c>
      <c r="P602" s="39">
        <f t="shared" si="298"/>
        <v>4651761.42</v>
      </c>
      <c r="Q602" s="39">
        <f t="shared" si="298"/>
        <v>2105332.1799999997</v>
      </c>
      <c r="R602" s="39">
        <f t="shared" si="298"/>
        <v>3659670.13</v>
      </c>
      <c r="S602" s="39">
        <f t="shared" si="298"/>
        <v>1526079.58</v>
      </c>
      <c r="T602" s="39">
        <f t="shared" si="298"/>
        <v>1524770.07</v>
      </c>
      <c r="U602" s="39">
        <f t="shared" si="298"/>
        <v>1877229</v>
      </c>
      <c r="V602" s="39">
        <f t="shared" si="298"/>
        <v>1589523.29</v>
      </c>
      <c r="W602" s="39">
        <f t="shared" si="298"/>
        <v>1563578.07</v>
      </c>
      <c r="X602" s="39">
        <f t="shared" si="298"/>
        <v>2636664.9099999997</v>
      </c>
      <c r="Y602" s="39">
        <f t="shared" si="298"/>
        <v>0</v>
      </c>
      <c r="Z602" s="39">
        <f t="shared" si="298"/>
        <v>22835051.91</v>
      </c>
      <c r="AA602" s="39">
        <f t="shared" si="298"/>
        <v>2789948.0900000008</v>
      </c>
      <c r="AB602" s="40">
        <f>Z602/D602</f>
        <v>0.89112397697560974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0">B603+B602</f>
        <v>25625000</v>
      </c>
      <c r="C604" s="39">
        <f t="shared" si="300"/>
        <v>0</v>
      </c>
      <c r="D604" s="39">
        <f t="shared" si="300"/>
        <v>25625000</v>
      </c>
      <c r="E604" s="39">
        <f t="shared" si="300"/>
        <v>6352204.6799999997</v>
      </c>
      <c r="F604" s="39">
        <f t="shared" si="300"/>
        <v>7291081.8899999997</v>
      </c>
      <c r="G604" s="39">
        <f t="shared" si="300"/>
        <v>4991522.3599999994</v>
      </c>
      <c r="H604" s="39">
        <f t="shared" si="300"/>
        <v>4200242.9799999995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16076.269999999999</v>
      </c>
      <c r="O604" s="39">
        <f t="shared" si="300"/>
        <v>1684366.99</v>
      </c>
      <c r="P604" s="39">
        <f t="shared" si="300"/>
        <v>4651761.42</v>
      </c>
      <c r="Q604" s="39">
        <f t="shared" si="300"/>
        <v>2105332.1799999997</v>
      </c>
      <c r="R604" s="39">
        <f t="shared" si="300"/>
        <v>3659670.13</v>
      </c>
      <c r="S604" s="39">
        <f t="shared" si="300"/>
        <v>1526079.58</v>
      </c>
      <c r="T604" s="39">
        <f t="shared" si="300"/>
        <v>1524770.07</v>
      </c>
      <c r="U604" s="39">
        <f t="shared" si="300"/>
        <v>1877229</v>
      </c>
      <c r="V604" s="39">
        <f t="shared" si="300"/>
        <v>1589523.29</v>
      </c>
      <c r="W604" s="39">
        <f t="shared" si="300"/>
        <v>1563578.07</v>
      </c>
      <c r="X604" s="39">
        <f t="shared" si="300"/>
        <v>2636664.9099999997</v>
      </c>
      <c r="Y604" s="39">
        <f t="shared" si="300"/>
        <v>0</v>
      </c>
      <c r="Z604" s="39">
        <f t="shared" si="300"/>
        <v>22835051.91</v>
      </c>
      <c r="AA604" s="39">
        <f t="shared" si="300"/>
        <v>2789948.0900000008</v>
      </c>
      <c r="AB604" s="40">
        <f>Z604/D604</f>
        <v>0.89112397697560974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31434000</v>
      </c>
      <c r="C608" s="31">
        <f>[1]consoCURRENT!F12648</f>
        <v>0</v>
      </c>
      <c r="D608" s="31">
        <f>[1]consoCURRENT!G12648</f>
        <v>31434000</v>
      </c>
      <c r="E608" s="31">
        <f>[1]consoCURRENT!H12648</f>
        <v>5349706.8100000015</v>
      </c>
      <c r="F608" s="31">
        <f>[1]consoCURRENT!I12648</f>
        <v>9535698.2700000033</v>
      </c>
      <c r="G608" s="31">
        <f>[1]consoCURRENT!J12648</f>
        <v>5970396.2700000005</v>
      </c>
      <c r="H608" s="31">
        <f>[1]consoCURRENT!K12648</f>
        <v>6641453.7800000012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328382</v>
      </c>
      <c r="O608" s="31">
        <f>[1]consoCURRENT!R12648</f>
        <v>3210594.6500000013</v>
      </c>
      <c r="P608" s="31">
        <f>[1]consoCURRENT!S12648</f>
        <v>1810730.16</v>
      </c>
      <c r="Q608" s="31">
        <f>[1]consoCURRENT!T12648</f>
        <v>2906140.5600000005</v>
      </c>
      <c r="R608" s="31">
        <f>[1]consoCURRENT!U12648</f>
        <v>3971860.600000001</v>
      </c>
      <c r="S608" s="31">
        <f>[1]consoCURRENT!V12648</f>
        <v>2657697.1100000003</v>
      </c>
      <c r="T608" s="31">
        <f>[1]consoCURRENT!W12648</f>
        <v>2045997.9900000005</v>
      </c>
      <c r="U608" s="31">
        <f>[1]consoCURRENT!X12648</f>
        <v>1838994</v>
      </c>
      <c r="V608" s="31">
        <f>[1]consoCURRENT!Y12648</f>
        <v>2085404.28</v>
      </c>
      <c r="W608" s="31">
        <f>[1]consoCURRENT!Z12648</f>
        <v>2174969.4899999993</v>
      </c>
      <c r="X608" s="31">
        <f>[1]consoCURRENT!AA12648</f>
        <v>4466484.2900000019</v>
      </c>
      <c r="Y608" s="31">
        <f>[1]consoCURRENT!AB12648</f>
        <v>0</v>
      </c>
      <c r="Z608" s="31">
        <f>SUM(M608:Y608)</f>
        <v>27497255.130000006</v>
      </c>
      <c r="AA608" s="31">
        <f>D608-Z608</f>
        <v>3936744.8699999936</v>
      </c>
      <c r="AB608" s="37">
        <f>Z608/D608</f>
        <v>0.87476156804733751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6034000</v>
      </c>
      <c r="C609" s="31">
        <f>[1]consoCURRENT!F12761</f>
        <v>1.4551915228366852E-11</v>
      </c>
      <c r="D609" s="31">
        <f>[1]consoCURRENT!G12761</f>
        <v>6034000</v>
      </c>
      <c r="E609" s="31">
        <f>[1]consoCURRENT!H12761</f>
        <v>1870311.9300000002</v>
      </c>
      <c r="F609" s="31">
        <f>[1]consoCURRENT!I12761</f>
        <v>2346698.1400000006</v>
      </c>
      <c r="G609" s="31">
        <f>[1]consoCURRENT!J12761</f>
        <v>1460930.3900000001</v>
      </c>
      <c r="H609" s="31">
        <f>[1]consoCURRENT!K12761</f>
        <v>251586.34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1870311.9300000002</v>
      </c>
      <c r="Q609" s="31">
        <f>[1]consoCURRENT!T12761</f>
        <v>894027.97</v>
      </c>
      <c r="R609" s="31">
        <f>[1]consoCURRENT!U12761</f>
        <v>1759096.3200000003</v>
      </c>
      <c r="S609" s="31">
        <f>[1]consoCURRENT!V12761</f>
        <v>-306426.15000000002</v>
      </c>
      <c r="T609" s="31">
        <f>[1]consoCURRENT!W12761</f>
        <v>1284512.07</v>
      </c>
      <c r="U609" s="31">
        <f>[1]consoCURRENT!X12761</f>
        <v>180798.32</v>
      </c>
      <c r="V609" s="31">
        <f>[1]consoCURRENT!Y12761</f>
        <v>-4380</v>
      </c>
      <c r="W609" s="31">
        <f>[1]consoCURRENT!Z12761</f>
        <v>-20832.260000000002</v>
      </c>
      <c r="X609" s="31">
        <f>[1]consoCURRENT!AA12761</f>
        <v>272418.59999999998</v>
      </c>
      <c r="Y609" s="31">
        <f>[1]consoCURRENT!AB12761</f>
        <v>0</v>
      </c>
      <c r="Z609" s="31">
        <f t="shared" ref="Z609:Z611" si="301">SUM(M609:Y609)</f>
        <v>5929526.8000000007</v>
      </c>
      <c r="AA609" s="31">
        <f>D609-Z609</f>
        <v>104473.19999999925</v>
      </c>
      <c r="AB609" s="37">
        <f>Z609/D609</f>
        <v>0.98268591315876708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2">SUM(B608:B611)</f>
        <v>37468000</v>
      </c>
      <c r="C612" s="39">
        <f t="shared" si="302"/>
        <v>1.4551915228366852E-11</v>
      </c>
      <c r="D612" s="39">
        <f t="shared" si="302"/>
        <v>37468000</v>
      </c>
      <c r="E612" s="39">
        <f t="shared" si="302"/>
        <v>7220018.7400000021</v>
      </c>
      <c r="F612" s="39">
        <f t="shared" si="302"/>
        <v>11882396.410000004</v>
      </c>
      <c r="G612" s="39">
        <f t="shared" si="302"/>
        <v>7431326.6600000001</v>
      </c>
      <c r="H612" s="39">
        <f t="shared" si="302"/>
        <v>6893040.120000001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328382</v>
      </c>
      <c r="O612" s="39">
        <f t="shared" si="302"/>
        <v>3210594.6500000013</v>
      </c>
      <c r="P612" s="39">
        <f t="shared" si="302"/>
        <v>3681042.09</v>
      </c>
      <c r="Q612" s="39">
        <f t="shared" si="302"/>
        <v>3800168.5300000003</v>
      </c>
      <c r="R612" s="39">
        <f t="shared" si="302"/>
        <v>5730956.9200000018</v>
      </c>
      <c r="S612" s="39">
        <f t="shared" si="302"/>
        <v>2351270.9600000004</v>
      </c>
      <c r="T612" s="39">
        <f t="shared" si="302"/>
        <v>3330510.0600000005</v>
      </c>
      <c r="U612" s="39">
        <f t="shared" si="302"/>
        <v>2019792.32</v>
      </c>
      <c r="V612" s="39">
        <f t="shared" si="302"/>
        <v>2081024.28</v>
      </c>
      <c r="W612" s="39">
        <f t="shared" si="302"/>
        <v>2154137.2299999995</v>
      </c>
      <c r="X612" s="39">
        <f t="shared" si="302"/>
        <v>4738902.8900000015</v>
      </c>
      <c r="Y612" s="39">
        <f t="shared" si="302"/>
        <v>0</v>
      </c>
      <c r="Z612" s="39">
        <f t="shared" si="302"/>
        <v>33426781.930000007</v>
      </c>
      <c r="AA612" s="39">
        <f t="shared" si="302"/>
        <v>4041218.0699999928</v>
      </c>
      <c r="AB612" s="40">
        <f>Z612/D612</f>
        <v>0.8921421460980038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4">B613+B612</f>
        <v>37468000</v>
      </c>
      <c r="C614" s="39">
        <f t="shared" si="304"/>
        <v>1.4551915228366852E-11</v>
      </c>
      <c r="D614" s="39">
        <f t="shared" si="304"/>
        <v>37468000</v>
      </c>
      <c r="E614" s="39">
        <f t="shared" si="304"/>
        <v>7220018.7400000021</v>
      </c>
      <c r="F614" s="39">
        <f t="shared" si="304"/>
        <v>11882396.410000004</v>
      </c>
      <c r="G614" s="39">
        <f t="shared" si="304"/>
        <v>7431326.6600000001</v>
      </c>
      <c r="H614" s="39">
        <f t="shared" si="304"/>
        <v>6893040.120000001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328382</v>
      </c>
      <c r="O614" s="39">
        <f t="shared" si="304"/>
        <v>3210594.6500000013</v>
      </c>
      <c r="P614" s="39">
        <f t="shared" si="304"/>
        <v>3681042.09</v>
      </c>
      <c r="Q614" s="39">
        <f t="shared" si="304"/>
        <v>3800168.5300000003</v>
      </c>
      <c r="R614" s="39">
        <f t="shared" si="304"/>
        <v>5730956.9200000018</v>
      </c>
      <c r="S614" s="39">
        <f t="shared" si="304"/>
        <v>2351270.9600000004</v>
      </c>
      <c r="T614" s="39">
        <f t="shared" si="304"/>
        <v>3330510.0600000005</v>
      </c>
      <c r="U614" s="39">
        <f t="shared" si="304"/>
        <v>2019792.32</v>
      </c>
      <c r="V614" s="39">
        <f t="shared" si="304"/>
        <v>2081024.28</v>
      </c>
      <c r="W614" s="39">
        <f t="shared" si="304"/>
        <v>2154137.2299999995</v>
      </c>
      <c r="X614" s="39">
        <f t="shared" si="304"/>
        <v>4738902.8900000015</v>
      </c>
      <c r="Y614" s="39">
        <f t="shared" si="304"/>
        <v>0</v>
      </c>
      <c r="Z614" s="39">
        <f t="shared" si="304"/>
        <v>33426781.930000007</v>
      </c>
      <c r="AA614" s="39">
        <f t="shared" si="304"/>
        <v>4041218.0699999928</v>
      </c>
      <c r="AB614" s="40">
        <f>Z614/D614</f>
        <v>0.8921421460980038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20683000</v>
      </c>
      <c r="C618" s="31">
        <f>[1]consoCURRENT!F12861</f>
        <v>0</v>
      </c>
      <c r="D618" s="31">
        <f>[1]consoCURRENT!G12861</f>
        <v>20683000</v>
      </c>
      <c r="E618" s="31">
        <f>[1]consoCURRENT!H12861</f>
        <v>4149835.99</v>
      </c>
      <c r="F618" s="31">
        <f>[1]consoCURRENT!I12861</f>
        <v>5663917.5500000007</v>
      </c>
      <c r="G618" s="31">
        <f>[1]consoCURRENT!J12861</f>
        <v>4056986.9300000006</v>
      </c>
      <c r="H618" s="31">
        <f>[1]consoCURRENT!K12861</f>
        <v>3828690.41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1231672</v>
      </c>
      <c r="O618" s="31">
        <f>[1]consoCURRENT!R12861</f>
        <v>1546674.46</v>
      </c>
      <c r="P618" s="31">
        <f>[1]consoCURRENT!S12861</f>
        <v>1371489.53</v>
      </c>
      <c r="Q618" s="31">
        <f>[1]consoCURRENT!T12861</f>
        <v>1724064.37</v>
      </c>
      <c r="R618" s="31">
        <f>[1]consoCURRENT!U12861</f>
        <v>2415147.9500000002</v>
      </c>
      <c r="S618" s="31">
        <f>[1]consoCURRENT!V12861</f>
        <v>1524705.23</v>
      </c>
      <c r="T618" s="31">
        <f>[1]consoCURRENT!W12861</f>
        <v>1350186.27</v>
      </c>
      <c r="U618" s="31">
        <f>[1]consoCURRENT!X12861</f>
        <v>1306107.5900000001</v>
      </c>
      <c r="V618" s="31">
        <f>[1]consoCURRENT!Y12861</f>
        <v>1400693.07</v>
      </c>
      <c r="W618" s="31">
        <f>[1]consoCURRENT!Z12861</f>
        <v>1109070.33</v>
      </c>
      <c r="X618" s="31">
        <f>[1]consoCURRENT!AA12861</f>
        <v>2719620.08</v>
      </c>
      <c r="Y618" s="31">
        <f>[1]consoCURRENT!AB12861</f>
        <v>0</v>
      </c>
      <c r="Z618" s="31">
        <f>SUM(M618:Y618)</f>
        <v>17699430.880000003</v>
      </c>
      <c r="AA618" s="31">
        <f>D618-Z618</f>
        <v>2983569.1199999973</v>
      </c>
      <c r="AB618" s="37">
        <f>Z618/D618</f>
        <v>0.85574775806217684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5036000</v>
      </c>
      <c r="C619" s="31">
        <f>[1]consoCURRENT!F12974</f>
        <v>0</v>
      </c>
      <c r="D619" s="31">
        <f>[1]consoCURRENT!G12974</f>
        <v>5036000</v>
      </c>
      <c r="E619" s="31">
        <f>[1]consoCURRENT!H12974</f>
        <v>2170784.56</v>
      </c>
      <c r="F619" s="31">
        <f>[1]consoCURRENT!I12974</f>
        <v>2556079.6</v>
      </c>
      <c r="G619" s="31">
        <f>[1]consoCURRENT!J12974</f>
        <v>249219.82</v>
      </c>
      <c r="H619" s="31">
        <f>[1]consoCURRENT!K12974</f>
        <v>44937.98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725571.37</v>
      </c>
      <c r="O619" s="31">
        <f>[1]consoCURRENT!R12974</f>
        <v>900658.12</v>
      </c>
      <c r="P619" s="31">
        <f>[1]consoCURRENT!S12974</f>
        <v>544555.07000000007</v>
      </c>
      <c r="Q619" s="31">
        <f>[1]consoCURRENT!T12974</f>
        <v>1207904.06</v>
      </c>
      <c r="R619" s="31">
        <f>[1]consoCURRENT!U12974</f>
        <v>1212388.55</v>
      </c>
      <c r="S619" s="31">
        <f>[1]consoCURRENT!V12974</f>
        <v>135786.99</v>
      </c>
      <c r="T619" s="31">
        <f>[1]consoCURRENT!W12974</f>
        <v>21800.29</v>
      </c>
      <c r="U619" s="31">
        <f>[1]consoCURRENT!X12974</f>
        <v>15872.39</v>
      </c>
      <c r="V619" s="31">
        <f>[1]consoCURRENT!Y12974</f>
        <v>211547.14</v>
      </c>
      <c r="W619" s="31">
        <f>[1]consoCURRENT!Z12974</f>
        <v>7955.02</v>
      </c>
      <c r="X619" s="31">
        <f>[1]consoCURRENT!AA12974</f>
        <v>36982.959999999999</v>
      </c>
      <c r="Y619" s="31">
        <f>[1]consoCURRENT!AB12974</f>
        <v>0</v>
      </c>
      <c r="Z619" s="31">
        <f t="shared" ref="Z619:Z621" si="305">SUM(M619:Y619)</f>
        <v>5021021.959999999</v>
      </c>
      <c r="AA619" s="31">
        <f>D619-Z619</f>
        <v>14978.040000000969</v>
      </c>
      <c r="AB619" s="37">
        <f>Z619/D619</f>
        <v>0.99702580619539294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6">SUM(B618:B621)</f>
        <v>25719000</v>
      </c>
      <c r="C622" s="39">
        <f t="shared" si="306"/>
        <v>0</v>
      </c>
      <c r="D622" s="39">
        <f t="shared" si="306"/>
        <v>25719000</v>
      </c>
      <c r="E622" s="39">
        <f t="shared" si="306"/>
        <v>6320620.5500000007</v>
      </c>
      <c r="F622" s="39">
        <f t="shared" si="306"/>
        <v>8219997.1500000004</v>
      </c>
      <c r="G622" s="39">
        <f t="shared" si="306"/>
        <v>4306206.7500000009</v>
      </c>
      <c r="H622" s="39">
        <f t="shared" si="306"/>
        <v>3873628.39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1957243.37</v>
      </c>
      <c r="O622" s="39">
        <f t="shared" si="306"/>
        <v>2447332.58</v>
      </c>
      <c r="P622" s="39">
        <f t="shared" si="306"/>
        <v>1916044.6</v>
      </c>
      <c r="Q622" s="39">
        <f t="shared" si="306"/>
        <v>2931968.43</v>
      </c>
      <c r="R622" s="39">
        <f t="shared" si="306"/>
        <v>3627536.5</v>
      </c>
      <c r="S622" s="39">
        <f t="shared" si="306"/>
        <v>1660492.22</v>
      </c>
      <c r="T622" s="39">
        <f t="shared" si="306"/>
        <v>1371986.56</v>
      </c>
      <c r="U622" s="39">
        <f t="shared" si="306"/>
        <v>1321979.98</v>
      </c>
      <c r="V622" s="39">
        <f t="shared" si="306"/>
        <v>1612240.21</v>
      </c>
      <c r="W622" s="39">
        <f t="shared" si="306"/>
        <v>1117025.3500000001</v>
      </c>
      <c r="X622" s="39">
        <f t="shared" si="306"/>
        <v>2756603.04</v>
      </c>
      <c r="Y622" s="39">
        <f t="shared" si="306"/>
        <v>0</v>
      </c>
      <c r="Z622" s="39">
        <f t="shared" si="306"/>
        <v>22720452.840000004</v>
      </c>
      <c r="AA622" s="39">
        <f t="shared" si="306"/>
        <v>2998547.1599999983</v>
      </c>
      <c r="AB622" s="40">
        <f>Z622/D622</f>
        <v>0.88341120727866573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8">B623+B622</f>
        <v>25719000</v>
      </c>
      <c r="C624" s="39">
        <f t="shared" si="308"/>
        <v>0</v>
      </c>
      <c r="D624" s="39">
        <f t="shared" si="308"/>
        <v>25719000</v>
      </c>
      <c r="E624" s="39">
        <f t="shared" si="308"/>
        <v>6320620.5500000007</v>
      </c>
      <c r="F624" s="39">
        <f t="shared" si="308"/>
        <v>8219997.1500000004</v>
      </c>
      <c r="G624" s="39">
        <f t="shared" si="308"/>
        <v>4306206.7500000009</v>
      </c>
      <c r="H624" s="39">
        <f t="shared" si="308"/>
        <v>3873628.39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1957243.37</v>
      </c>
      <c r="O624" s="39">
        <f t="shared" si="308"/>
        <v>2447332.58</v>
      </c>
      <c r="P624" s="39">
        <f t="shared" si="308"/>
        <v>1916044.6</v>
      </c>
      <c r="Q624" s="39">
        <f t="shared" si="308"/>
        <v>2931968.43</v>
      </c>
      <c r="R624" s="39">
        <f t="shared" si="308"/>
        <v>3627536.5</v>
      </c>
      <c r="S624" s="39">
        <f t="shared" si="308"/>
        <v>1660492.22</v>
      </c>
      <c r="T624" s="39">
        <f t="shared" si="308"/>
        <v>1371986.56</v>
      </c>
      <c r="U624" s="39">
        <f t="shared" si="308"/>
        <v>1321979.98</v>
      </c>
      <c r="V624" s="39">
        <f t="shared" si="308"/>
        <v>1612240.21</v>
      </c>
      <c r="W624" s="39">
        <f t="shared" si="308"/>
        <v>1117025.3500000001</v>
      </c>
      <c r="X624" s="39">
        <f t="shared" si="308"/>
        <v>2756603.04</v>
      </c>
      <c r="Y624" s="39">
        <f t="shared" si="308"/>
        <v>0</v>
      </c>
      <c r="Z624" s="39">
        <f t="shared" si="308"/>
        <v>22720452.840000004</v>
      </c>
      <c r="AA624" s="39">
        <f t="shared" si="308"/>
        <v>2998547.1599999983</v>
      </c>
      <c r="AB624" s="40">
        <f>Z624/D624</f>
        <v>0.88341120727866573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18608000</v>
      </c>
      <c r="C628" s="31">
        <f>[1]consoCURRENT!F13074</f>
        <v>0</v>
      </c>
      <c r="D628" s="31">
        <f>[1]consoCURRENT!G13074</f>
        <v>18608000</v>
      </c>
      <c r="E628" s="31">
        <f>[1]consoCURRENT!H13074</f>
        <v>3655233.05</v>
      </c>
      <c r="F628" s="31">
        <f>[1]consoCURRENT!I13074</f>
        <v>5662490.7200000007</v>
      </c>
      <c r="G628" s="31">
        <f>[1]consoCURRENT!J13074</f>
        <v>4638283.8100000005</v>
      </c>
      <c r="H628" s="31">
        <f>[1]consoCURRENT!K13074</f>
        <v>3150284.83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1108696.51</v>
      </c>
      <c r="O628" s="31">
        <f>[1]consoCURRENT!R13074</f>
        <v>1244913.51</v>
      </c>
      <c r="P628" s="31">
        <f>[1]consoCURRENT!S13074</f>
        <v>1301623.03</v>
      </c>
      <c r="Q628" s="31">
        <f>[1]consoCURRENT!T13074</f>
        <v>1672361.58</v>
      </c>
      <c r="R628" s="31">
        <f>[1]consoCURRENT!U13074</f>
        <v>2488851.4700000002</v>
      </c>
      <c r="S628" s="31">
        <f>[1]consoCURRENT!V13074</f>
        <v>1501277.67</v>
      </c>
      <c r="T628" s="31">
        <f>[1]consoCURRENT!W13074</f>
        <v>1562709.79</v>
      </c>
      <c r="U628" s="31">
        <f>[1]consoCURRENT!X13074</f>
        <v>1590943</v>
      </c>
      <c r="V628" s="31">
        <f>[1]consoCURRENT!Y13074</f>
        <v>1484631.02</v>
      </c>
      <c r="W628" s="31">
        <f>[1]consoCURRENT!Z13074</f>
        <v>1863548.75</v>
      </c>
      <c r="X628" s="31">
        <f>[1]consoCURRENT!AA13074</f>
        <v>1286736.08</v>
      </c>
      <c r="Y628" s="31">
        <f>[1]consoCURRENT!AB13074</f>
        <v>0</v>
      </c>
      <c r="Z628" s="31">
        <f>SUM(M628:Y628)</f>
        <v>17106292.409999996</v>
      </c>
      <c r="AA628" s="31">
        <f>D628-Z628</f>
        <v>1501707.5900000036</v>
      </c>
      <c r="AB628" s="37">
        <f>Z628/D628</f>
        <v>0.91929774344367998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5509000</v>
      </c>
      <c r="C629" s="31">
        <f>[1]consoCURRENT!F13187</f>
        <v>0</v>
      </c>
      <c r="D629" s="31">
        <f>[1]consoCURRENT!G13187</f>
        <v>5509000</v>
      </c>
      <c r="E629" s="31">
        <f>[1]consoCURRENT!H13187</f>
        <v>4661000</v>
      </c>
      <c r="F629" s="31">
        <f>[1]consoCURRENT!I13187</f>
        <v>848000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1950012.39</v>
      </c>
      <c r="O629" s="31">
        <f>[1]consoCURRENT!R13187</f>
        <v>317426.01</v>
      </c>
      <c r="P629" s="31">
        <f>[1]consoCURRENT!S13187</f>
        <v>2393561.6</v>
      </c>
      <c r="Q629" s="31">
        <f>[1]consoCURRENT!T13187</f>
        <v>295883</v>
      </c>
      <c r="R629" s="31">
        <f>[1]consoCURRENT!U13187</f>
        <v>552117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5509000</v>
      </c>
      <c r="AA629" s="31">
        <f>D629-Z629</f>
        <v>0</v>
      </c>
      <c r="AB629" s="37">
        <f>Z629/D629</f>
        <v>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0">SUM(B628:B631)</f>
        <v>24117000</v>
      </c>
      <c r="C632" s="39">
        <f t="shared" si="310"/>
        <v>0</v>
      </c>
      <c r="D632" s="39">
        <f t="shared" si="310"/>
        <v>24117000</v>
      </c>
      <c r="E632" s="39">
        <f t="shared" si="310"/>
        <v>8316233.0499999998</v>
      </c>
      <c r="F632" s="39">
        <f t="shared" si="310"/>
        <v>6510490.7200000007</v>
      </c>
      <c r="G632" s="39">
        <f t="shared" si="310"/>
        <v>4638283.8100000005</v>
      </c>
      <c r="H632" s="39">
        <f t="shared" si="310"/>
        <v>3150284.83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3058708.9</v>
      </c>
      <c r="O632" s="39">
        <f t="shared" si="310"/>
        <v>1562339.52</v>
      </c>
      <c r="P632" s="39">
        <f t="shared" si="310"/>
        <v>3695184.63</v>
      </c>
      <c r="Q632" s="39">
        <f t="shared" si="310"/>
        <v>1968244.58</v>
      </c>
      <c r="R632" s="39">
        <f t="shared" si="310"/>
        <v>3040968.47</v>
      </c>
      <c r="S632" s="39">
        <f t="shared" si="310"/>
        <v>1501277.67</v>
      </c>
      <c r="T632" s="39">
        <f t="shared" si="310"/>
        <v>1562709.79</v>
      </c>
      <c r="U632" s="39">
        <f t="shared" si="310"/>
        <v>1590943</v>
      </c>
      <c r="V632" s="39">
        <f t="shared" si="310"/>
        <v>1484631.02</v>
      </c>
      <c r="W632" s="39">
        <f t="shared" si="310"/>
        <v>1863548.75</v>
      </c>
      <c r="X632" s="39">
        <f t="shared" si="310"/>
        <v>1286736.08</v>
      </c>
      <c r="Y632" s="39">
        <f t="shared" si="310"/>
        <v>0</v>
      </c>
      <c r="Z632" s="39">
        <f t="shared" si="310"/>
        <v>22615292.409999996</v>
      </c>
      <c r="AA632" s="39">
        <f t="shared" si="310"/>
        <v>1501707.5900000036</v>
      </c>
      <c r="AB632" s="40">
        <f>Z632/D632</f>
        <v>0.93773240494257148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2">B633+B632</f>
        <v>24117000</v>
      </c>
      <c r="C634" s="39">
        <f t="shared" si="312"/>
        <v>0</v>
      </c>
      <c r="D634" s="39">
        <f t="shared" si="312"/>
        <v>24117000</v>
      </c>
      <c r="E634" s="39">
        <f t="shared" si="312"/>
        <v>8316233.0499999998</v>
      </c>
      <c r="F634" s="39">
        <f t="shared" si="312"/>
        <v>6510490.7200000007</v>
      </c>
      <c r="G634" s="39">
        <f t="shared" si="312"/>
        <v>4638283.8100000005</v>
      </c>
      <c r="H634" s="39">
        <f t="shared" si="312"/>
        <v>3150284.83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3058708.9</v>
      </c>
      <c r="O634" s="39">
        <f t="shared" si="312"/>
        <v>1562339.52</v>
      </c>
      <c r="P634" s="39">
        <f t="shared" si="312"/>
        <v>3695184.63</v>
      </c>
      <c r="Q634" s="39">
        <f t="shared" si="312"/>
        <v>1968244.58</v>
      </c>
      <c r="R634" s="39">
        <f t="shared" si="312"/>
        <v>3040968.47</v>
      </c>
      <c r="S634" s="39">
        <f t="shared" si="312"/>
        <v>1501277.67</v>
      </c>
      <c r="T634" s="39">
        <f t="shared" si="312"/>
        <v>1562709.79</v>
      </c>
      <c r="U634" s="39">
        <f t="shared" si="312"/>
        <v>1590943</v>
      </c>
      <c r="V634" s="39">
        <f t="shared" si="312"/>
        <v>1484631.02</v>
      </c>
      <c r="W634" s="39">
        <f t="shared" si="312"/>
        <v>1863548.75</v>
      </c>
      <c r="X634" s="39">
        <f t="shared" si="312"/>
        <v>1286736.08</v>
      </c>
      <c r="Y634" s="39">
        <f t="shared" si="312"/>
        <v>0</v>
      </c>
      <c r="Z634" s="39">
        <f t="shared" si="312"/>
        <v>22615292.409999996</v>
      </c>
      <c r="AA634" s="39">
        <f t="shared" si="312"/>
        <v>1501707.5900000036</v>
      </c>
      <c r="AB634" s="40">
        <f>Z634/D634</f>
        <v>0.93773240494257148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6675000</v>
      </c>
      <c r="C638" s="31">
        <f>[1]consoCURRENT!F13287</f>
        <v>0</v>
      </c>
      <c r="D638" s="31">
        <f>[1]consoCURRENT!G13287</f>
        <v>6675000</v>
      </c>
      <c r="E638" s="31">
        <f>[1]consoCURRENT!H13287</f>
        <v>1766963.2000000002</v>
      </c>
      <c r="F638" s="31">
        <f>[1]consoCURRENT!I13287</f>
        <v>2016535.9700000002</v>
      </c>
      <c r="G638" s="31">
        <f>[1]consoCURRENT!J13287</f>
        <v>1190389.8900000001</v>
      </c>
      <c r="H638" s="31">
        <f>[1]consoCURRENT!K13287</f>
        <v>1166581.83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1303735.2000000002</v>
      </c>
      <c r="P638" s="31">
        <f>[1]consoCURRENT!S13287</f>
        <v>463228</v>
      </c>
      <c r="Q638" s="31">
        <f>[1]consoCURRENT!T13287</f>
        <v>298328.73</v>
      </c>
      <c r="R638" s="31">
        <f>[1]consoCURRENT!U13287</f>
        <v>1255233.6200000001</v>
      </c>
      <c r="S638" s="31">
        <f>[1]consoCURRENT!V13287</f>
        <v>462973.62000000011</v>
      </c>
      <c r="T638" s="31">
        <f>[1]consoCURRENT!W13287</f>
        <v>516817.26000000024</v>
      </c>
      <c r="U638" s="31">
        <f>[1]consoCURRENT!X13287</f>
        <v>655872.62999999989</v>
      </c>
      <c r="V638" s="31">
        <f>[1]consoCURRENT!Y13287</f>
        <v>17700</v>
      </c>
      <c r="W638" s="31">
        <f>[1]consoCURRENT!Z13287</f>
        <v>1124281.83</v>
      </c>
      <c r="X638" s="31">
        <f>[1]consoCURRENT!AA13287</f>
        <v>42300</v>
      </c>
      <c r="Y638" s="31">
        <f>[1]consoCURRENT!AB13287</f>
        <v>0</v>
      </c>
      <c r="Z638" s="31">
        <f>SUM(M638:Y638)</f>
        <v>6140470.8900000006</v>
      </c>
      <c r="AA638" s="31">
        <f>D638-Z638</f>
        <v>534529.1099999994</v>
      </c>
      <c r="AB638" s="37">
        <f>Z638/D638</f>
        <v>0.91992073258426976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10533000</v>
      </c>
      <c r="C639" s="31">
        <f>[1]consoCURRENT!F13400</f>
        <v>0</v>
      </c>
      <c r="D639" s="31">
        <f>[1]consoCURRENT!G13400</f>
        <v>10533000</v>
      </c>
      <c r="E639" s="31">
        <f>[1]consoCURRENT!H13400</f>
        <v>5689867.7699999996</v>
      </c>
      <c r="F639" s="31">
        <f>[1]consoCURRENT!I13400</f>
        <v>3599944.5500000003</v>
      </c>
      <c r="G639" s="31">
        <f>[1]consoCURRENT!J13400</f>
        <v>888999.84000000032</v>
      </c>
      <c r="H639" s="31">
        <f>[1]consoCURRENT!K13400</f>
        <v>234187.84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2350471.16</v>
      </c>
      <c r="P639" s="31">
        <f>[1]consoCURRENT!S13400</f>
        <v>3339396.6099999994</v>
      </c>
      <c r="Q639" s="31">
        <f>[1]consoCURRENT!T13400</f>
        <v>2540108.64</v>
      </c>
      <c r="R639" s="31">
        <f>[1]consoCURRENT!U13400</f>
        <v>618073.0399999998</v>
      </c>
      <c r="S639" s="31">
        <f>[1]consoCURRENT!V13400</f>
        <v>441762.87</v>
      </c>
      <c r="T639" s="31">
        <f>[1]consoCURRENT!W13400</f>
        <v>715192.56000000041</v>
      </c>
      <c r="U639" s="31">
        <f>[1]consoCURRENT!X13400</f>
        <v>168368.47999999998</v>
      </c>
      <c r="V639" s="31">
        <f>[1]consoCURRENT!Y13400</f>
        <v>5438.7999999999975</v>
      </c>
      <c r="W639" s="31">
        <f>[1]consoCURRENT!Z13400</f>
        <v>676.79000000000087</v>
      </c>
      <c r="X639" s="31">
        <f>[1]consoCURRENT!AA13400</f>
        <v>233511.05</v>
      </c>
      <c r="Y639" s="31">
        <f>[1]consoCURRENT!AB13400</f>
        <v>0</v>
      </c>
      <c r="Z639" s="31">
        <f t="shared" ref="Z639:Z641" si="313">SUM(M639:Y639)</f>
        <v>10413000</v>
      </c>
      <c r="AA639" s="31">
        <f>D639-Z639</f>
        <v>120000</v>
      </c>
      <c r="AB639" s="37">
        <f>Z639/D639</f>
        <v>0.98860723440615206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4">SUM(B638:B641)</f>
        <v>17208000</v>
      </c>
      <c r="C642" s="39">
        <f t="shared" si="314"/>
        <v>0</v>
      </c>
      <c r="D642" s="39">
        <f t="shared" si="314"/>
        <v>17208000</v>
      </c>
      <c r="E642" s="39">
        <f t="shared" si="314"/>
        <v>7456830.9699999997</v>
      </c>
      <c r="F642" s="39">
        <f t="shared" si="314"/>
        <v>5616480.5200000005</v>
      </c>
      <c r="G642" s="39">
        <f t="shared" si="314"/>
        <v>2079389.7300000004</v>
      </c>
      <c r="H642" s="39">
        <f t="shared" si="314"/>
        <v>1400769.6700000002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3654206.3600000003</v>
      </c>
      <c r="P642" s="39">
        <f t="shared" si="314"/>
        <v>3802624.6099999994</v>
      </c>
      <c r="Q642" s="39">
        <f t="shared" si="314"/>
        <v>2838437.37</v>
      </c>
      <c r="R642" s="39">
        <f t="shared" si="314"/>
        <v>1873306.66</v>
      </c>
      <c r="S642" s="39">
        <f t="shared" si="314"/>
        <v>904736.49000000011</v>
      </c>
      <c r="T642" s="39">
        <f t="shared" si="314"/>
        <v>1232009.8200000008</v>
      </c>
      <c r="U642" s="39">
        <f t="shared" si="314"/>
        <v>824241.10999999987</v>
      </c>
      <c r="V642" s="39">
        <f t="shared" si="314"/>
        <v>23138.799999999996</v>
      </c>
      <c r="W642" s="39">
        <f t="shared" si="314"/>
        <v>1124958.6200000001</v>
      </c>
      <c r="X642" s="39">
        <f t="shared" si="314"/>
        <v>275811.05</v>
      </c>
      <c r="Y642" s="39">
        <f t="shared" si="314"/>
        <v>0</v>
      </c>
      <c r="Z642" s="39">
        <f t="shared" si="314"/>
        <v>16553470.890000001</v>
      </c>
      <c r="AA642" s="39">
        <f t="shared" si="314"/>
        <v>654529.1099999994</v>
      </c>
      <c r="AB642" s="40">
        <f>Z642/D642</f>
        <v>0.96196367329149235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6">B643+B642</f>
        <v>17208000</v>
      </c>
      <c r="C644" s="39">
        <f t="shared" si="316"/>
        <v>0</v>
      </c>
      <c r="D644" s="39">
        <f t="shared" si="316"/>
        <v>17208000</v>
      </c>
      <c r="E644" s="39">
        <f t="shared" si="316"/>
        <v>7456830.9699999997</v>
      </c>
      <c r="F644" s="39">
        <f t="shared" si="316"/>
        <v>5616480.5200000005</v>
      </c>
      <c r="G644" s="39">
        <f t="shared" si="316"/>
        <v>2079389.7300000004</v>
      </c>
      <c r="H644" s="39">
        <f t="shared" si="316"/>
        <v>1400769.6700000002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3654206.3600000003</v>
      </c>
      <c r="P644" s="39">
        <f t="shared" si="316"/>
        <v>3802624.6099999994</v>
      </c>
      <c r="Q644" s="39">
        <f t="shared" si="316"/>
        <v>2838437.37</v>
      </c>
      <c r="R644" s="39">
        <f t="shared" si="316"/>
        <v>1873306.66</v>
      </c>
      <c r="S644" s="39">
        <f t="shared" si="316"/>
        <v>904736.49000000011</v>
      </c>
      <c r="T644" s="39">
        <f t="shared" si="316"/>
        <v>1232009.8200000008</v>
      </c>
      <c r="U644" s="39">
        <f t="shared" si="316"/>
        <v>824241.10999999987</v>
      </c>
      <c r="V644" s="39">
        <f t="shared" si="316"/>
        <v>23138.799999999996</v>
      </c>
      <c r="W644" s="39">
        <f t="shared" si="316"/>
        <v>1124958.6200000001</v>
      </c>
      <c r="X644" s="39">
        <f t="shared" si="316"/>
        <v>275811.05</v>
      </c>
      <c r="Y644" s="39">
        <f t="shared" si="316"/>
        <v>0</v>
      </c>
      <c r="Z644" s="39">
        <f t="shared" si="316"/>
        <v>16553470.890000001</v>
      </c>
      <c r="AA644" s="39">
        <f t="shared" si="316"/>
        <v>654529.1099999994</v>
      </c>
      <c r="AB644" s="40">
        <f>Z644/D644</f>
        <v>0.96196367329149235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27802000</v>
      </c>
      <c r="C648" s="31">
        <f>[1]consoCURRENT!F13500</f>
        <v>0</v>
      </c>
      <c r="D648" s="31">
        <f>[1]consoCURRENT!G13500</f>
        <v>27802000</v>
      </c>
      <c r="E648" s="31">
        <f>[1]consoCURRENT!H13500</f>
        <v>6517911.21</v>
      </c>
      <c r="F648" s="31">
        <f>[1]consoCURRENT!I13500</f>
        <v>8074860.7300000004</v>
      </c>
      <c r="G648" s="31">
        <f>[1]consoCURRENT!J13500</f>
        <v>4968584.5300000012</v>
      </c>
      <c r="H648" s="31">
        <f>[1]consoCURRENT!K13500</f>
        <v>5466352.7999999998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3583869.37</v>
      </c>
      <c r="P648" s="31">
        <f>[1]consoCURRENT!S13500</f>
        <v>2934041.84</v>
      </c>
      <c r="Q648" s="31">
        <f>[1]consoCURRENT!T13500</f>
        <v>1928495.06</v>
      </c>
      <c r="R648" s="31">
        <f>[1]consoCURRENT!U13500</f>
        <v>2838281.08</v>
      </c>
      <c r="S648" s="31">
        <f>[1]consoCURRENT!V13500</f>
        <v>3308084.59</v>
      </c>
      <c r="T648" s="31">
        <f>[1]consoCURRENT!W13500</f>
        <v>367183.8900000006</v>
      </c>
      <c r="U648" s="31">
        <f>[1]consoCURRENT!X13500</f>
        <v>2279662.1</v>
      </c>
      <c r="V648" s="31">
        <f>[1]consoCURRENT!Y13500</f>
        <v>2321738.54</v>
      </c>
      <c r="W648" s="31">
        <f>[1]consoCURRENT!Z13500</f>
        <v>1849151.65</v>
      </c>
      <c r="X648" s="31">
        <f>[1]consoCURRENT!AA13500</f>
        <v>3617201.15</v>
      </c>
      <c r="Y648" s="31">
        <f>[1]consoCURRENT!AB13500</f>
        <v>0</v>
      </c>
      <c r="Z648" s="31">
        <f>SUM(M648:Y648)</f>
        <v>25027709.269999996</v>
      </c>
      <c r="AA648" s="31">
        <f>D648-Z648</f>
        <v>2774290.7300000042</v>
      </c>
      <c r="AB648" s="37">
        <f>Z648/D648</f>
        <v>0.90021254837781439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6669000</v>
      </c>
      <c r="C649" s="31">
        <f>[1]consoCURRENT!F13613</f>
        <v>0</v>
      </c>
      <c r="D649" s="31">
        <f>[1]consoCURRENT!G13613</f>
        <v>6669000</v>
      </c>
      <c r="E649" s="31">
        <f>[1]consoCURRENT!H13613</f>
        <v>1246373.57</v>
      </c>
      <c r="F649" s="31">
        <f>[1]consoCURRENT!I13613</f>
        <v>4282371.41</v>
      </c>
      <c r="G649" s="31">
        <f>[1]consoCURRENT!J13613</f>
        <v>679781.8</v>
      </c>
      <c r="H649" s="31">
        <f>[1]consoCURRENT!K13613</f>
        <v>446978.79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113508.65</v>
      </c>
      <c r="O649" s="31">
        <f>[1]consoCURRENT!R13613</f>
        <v>450288.46</v>
      </c>
      <c r="P649" s="31">
        <f>[1]consoCURRENT!S13613</f>
        <v>682576.46</v>
      </c>
      <c r="Q649" s="31">
        <f>[1]consoCURRENT!T13613</f>
        <v>2811127.0500000003</v>
      </c>
      <c r="R649" s="31">
        <f>[1]consoCURRENT!U13613</f>
        <v>471772.01</v>
      </c>
      <c r="S649" s="31">
        <f>[1]consoCURRENT!V13613</f>
        <v>999472.35</v>
      </c>
      <c r="T649" s="31">
        <f>[1]consoCURRENT!W13613</f>
        <v>619.23999999999796</v>
      </c>
      <c r="U649" s="31">
        <f>[1]consoCURRENT!X13613</f>
        <v>43994.18</v>
      </c>
      <c r="V649" s="31">
        <f>[1]consoCURRENT!Y13613</f>
        <v>635168.38</v>
      </c>
      <c r="W649" s="31">
        <f>[1]consoCURRENT!Z13613</f>
        <v>149931.74</v>
      </c>
      <c r="X649" s="31">
        <f>[1]consoCURRENT!AA13613</f>
        <v>297047.05</v>
      </c>
      <c r="Y649" s="31">
        <f>[1]consoCURRENT!AB13613</f>
        <v>0</v>
      </c>
      <c r="Z649" s="31">
        <f t="shared" ref="Z649:Z651" si="317">SUM(M649:Y649)</f>
        <v>6655505.5699999994</v>
      </c>
      <c r="AA649" s="31">
        <f>D649-Z649</f>
        <v>13494.430000000633</v>
      </c>
      <c r="AB649" s="37">
        <f>Z649/D649</f>
        <v>0.99797654370970146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8">SUM(B648:B651)</f>
        <v>34471000</v>
      </c>
      <c r="C652" s="39">
        <f t="shared" si="318"/>
        <v>0</v>
      </c>
      <c r="D652" s="39">
        <f t="shared" si="318"/>
        <v>34471000</v>
      </c>
      <c r="E652" s="39">
        <f t="shared" si="318"/>
        <v>7764284.7800000003</v>
      </c>
      <c r="F652" s="39">
        <f t="shared" si="318"/>
        <v>12357232.140000001</v>
      </c>
      <c r="G652" s="39">
        <f t="shared" si="318"/>
        <v>5648366.330000001</v>
      </c>
      <c r="H652" s="39">
        <f t="shared" si="318"/>
        <v>5913331.5899999999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113508.65</v>
      </c>
      <c r="O652" s="39">
        <f t="shared" si="318"/>
        <v>4034157.83</v>
      </c>
      <c r="P652" s="39">
        <f t="shared" si="318"/>
        <v>3616618.3</v>
      </c>
      <c r="Q652" s="39">
        <f t="shared" si="318"/>
        <v>4739622.1100000003</v>
      </c>
      <c r="R652" s="39">
        <f t="shared" si="318"/>
        <v>3310053.09</v>
      </c>
      <c r="S652" s="39">
        <f t="shared" si="318"/>
        <v>4307556.9399999995</v>
      </c>
      <c r="T652" s="39">
        <f t="shared" si="318"/>
        <v>367803.13000000059</v>
      </c>
      <c r="U652" s="39">
        <f t="shared" si="318"/>
        <v>2323656.2800000003</v>
      </c>
      <c r="V652" s="39">
        <f t="shared" si="318"/>
        <v>2956906.92</v>
      </c>
      <c r="W652" s="39">
        <f t="shared" si="318"/>
        <v>1999083.39</v>
      </c>
      <c r="X652" s="39">
        <f t="shared" si="318"/>
        <v>3914248.1999999997</v>
      </c>
      <c r="Y652" s="39">
        <f t="shared" si="318"/>
        <v>0</v>
      </c>
      <c r="Z652" s="39">
        <f t="shared" si="318"/>
        <v>31683214.839999996</v>
      </c>
      <c r="AA652" s="39">
        <f t="shared" si="318"/>
        <v>2787785.1600000048</v>
      </c>
      <c r="AB652" s="40">
        <f>Z652/D652</f>
        <v>0.91912665254851889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0">B653+B652</f>
        <v>34471000</v>
      </c>
      <c r="C654" s="39">
        <f t="shared" si="320"/>
        <v>0</v>
      </c>
      <c r="D654" s="39">
        <f t="shared" si="320"/>
        <v>34471000</v>
      </c>
      <c r="E654" s="39">
        <f t="shared" si="320"/>
        <v>7764284.7800000003</v>
      </c>
      <c r="F654" s="39">
        <f t="shared" si="320"/>
        <v>12357232.140000001</v>
      </c>
      <c r="G654" s="39">
        <f t="shared" si="320"/>
        <v>5648366.330000001</v>
      </c>
      <c r="H654" s="39">
        <f t="shared" si="320"/>
        <v>5913331.5899999999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113508.65</v>
      </c>
      <c r="O654" s="39">
        <f t="shared" si="320"/>
        <v>4034157.83</v>
      </c>
      <c r="P654" s="39">
        <f t="shared" si="320"/>
        <v>3616618.3</v>
      </c>
      <c r="Q654" s="39">
        <f t="shared" si="320"/>
        <v>4739622.1100000003</v>
      </c>
      <c r="R654" s="39">
        <f t="shared" si="320"/>
        <v>3310053.09</v>
      </c>
      <c r="S654" s="39">
        <f t="shared" si="320"/>
        <v>4307556.9399999995</v>
      </c>
      <c r="T654" s="39">
        <f t="shared" si="320"/>
        <v>367803.13000000059</v>
      </c>
      <c r="U654" s="39">
        <f t="shared" si="320"/>
        <v>2323656.2800000003</v>
      </c>
      <c r="V654" s="39">
        <f t="shared" si="320"/>
        <v>2956906.92</v>
      </c>
      <c r="W654" s="39">
        <f t="shared" si="320"/>
        <v>1999083.39</v>
      </c>
      <c r="X654" s="39">
        <f t="shared" si="320"/>
        <v>3914248.1999999997</v>
      </c>
      <c r="Y654" s="39">
        <f t="shared" si="320"/>
        <v>0</v>
      </c>
      <c r="Z654" s="39">
        <f t="shared" si="320"/>
        <v>31683214.839999996</v>
      </c>
      <c r="AA654" s="39">
        <f t="shared" si="320"/>
        <v>2787785.1600000048</v>
      </c>
      <c r="AB654" s="40">
        <f>Z654/D654</f>
        <v>0.91912665254851889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customHeight="1" x14ac:dyDescent="0.25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</row>
    <row r="675" spans="1:29" s="33" customFormat="1" ht="18" customHeight="1" x14ac:dyDescent="0.2">
      <c r="A675" s="36" t="s">
        <v>35</v>
      </c>
      <c r="B675" s="31">
        <f>[1]consoCURRENT!E14045</f>
        <v>6369154</v>
      </c>
      <c r="C675" s="31">
        <f>[1]consoCURRENT!F14045</f>
        <v>0</v>
      </c>
      <c r="D675" s="31">
        <f>[1]consoCURRENT!G14045</f>
        <v>6369154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6369154</v>
      </c>
      <c r="AB675" s="37">
        <f>Z675/D675</f>
        <v>0</v>
      </c>
      <c r="AC675" s="32"/>
    </row>
    <row r="676" spans="1:29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6">SUM(B674:B677)</f>
        <v>6369154</v>
      </c>
      <c r="C678" s="39">
        <f t="shared" si="326"/>
        <v>0</v>
      </c>
      <c r="D678" s="39">
        <f t="shared" si="326"/>
        <v>6369154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6369154</v>
      </c>
      <c r="AB678" s="40">
        <f>Z678/D678</f>
        <v>0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/>
      <c r="AC679" s="32"/>
    </row>
    <row r="680" spans="1:29" s="33" customFormat="1" ht="18" customHeight="1" x14ac:dyDescent="0.25">
      <c r="A680" s="38" t="s">
        <v>40</v>
      </c>
      <c r="B680" s="39">
        <f t="shared" ref="B680:AA680" si="328">B679+B678</f>
        <v>6369154</v>
      </c>
      <c r="C680" s="39">
        <f t="shared" si="328"/>
        <v>0</v>
      </c>
      <c r="D680" s="39">
        <f t="shared" si="328"/>
        <v>6369154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6369154</v>
      </c>
      <c r="AB680" s="40">
        <f>Z680/D680</f>
        <v>0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B694</f>
        <v>483203000</v>
      </c>
      <c r="C684" s="31">
        <f t="shared" ref="C684:Y684" si="329">C694</f>
        <v>3.6152414395473897E-11</v>
      </c>
      <c r="D684" s="31">
        <f t="shared" si="329"/>
        <v>483203000</v>
      </c>
      <c r="E684" s="31">
        <f t="shared" si="329"/>
        <v>91610201.570000008</v>
      </c>
      <c r="F684" s="31">
        <f t="shared" si="329"/>
        <v>133916748.33999997</v>
      </c>
      <c r="G684" s="31">
        <f t="shared" si="329"/>
        <v>88862728.059999987</v>
      </c>
      <c r="H684" s="31">
        <f t="shared" si="329"/>
        <v>89345291.939999983</v>
      </c>
      <c r="I684" s="31">
        <f t="shared" si="329"/>
        <v>0</v>
      </c>
      <c r="J684" s="31">
        <f t="shared" si="329"/>
        <v>0</v>
      </c>
      <c r="K684" s="31">
        <f t="shared" si="329"/>
        <v>0</v>
      </c>
      <c r="L684" s="31">
        <f t="shared" si="329"/>
        <v>0</v>
      </c>
      <c r="M684" s="31">
        <f t="shared" si="329"/>
        <v>0</v>
      </c>
      <c r="N684" s="31">
        <f t="shared" si="329"/>
        <v>27657321.68</v>
      </c>
      <c r="O684" s="31">
        <f t="shared" si="329"/>
        <v>29873158.009999998</v>
      </c>
      <c r="P684" s="31">
        <f t="shared" si="329"/>
        <v>34079721.880000003</v>
      </c>
      <c r="Q684" s="31">
        <f t="shared" si="329"/>
        <v>35992664.129999995</v>
      </c>
      <c r="R684" s="31">
        <f t="shared" si="329"/>
        <v>57809646.050000004</v>
      </c>
      <c r="S684" s="31">
        <f t="shared" si="329"/>
        <v>40114438.160000004</v>
      </c>
      <c r="T684" s="31">
        <f t="shared" si="329"/>
        <v>26649839.180000003</v>
      </c>
      <c r="U684" s="31">
        <f t="shared" si="329"/>
        <v>32701059.25</v>
      </c>
      <c r="V684" s="31">
        <f t="shared" si="329"/>
        <v>29511829.629999995</v>
      </c>
      <c r="W684" s="31">
        <f t="shared" si="329"/>
        <v>31857212.120000001</v>
      </c>
      <c r="X684" s="31">
        <f t="shared" si="329"/>
        <v>57488079.820000008</v>
      </c>
      <c r="Y684" s="31">
        <f t="shared" si="329"/>
        <v>0</v>
      </c>
      <c r="Z684" s="31">
        <f>SUM(M684:Y684)</f>
        <v>403734969.91000003</v>
      </c>
      <c r="AA684" s="31">
        <f>D684-Z684</f>
        <v>79468030.089999974</v>
      </c>
      <c r="AB684" s="37">
        <f>Z684/D684</f>
        <v>0.83553903827169951</v>
      </c>
      <c r="AC684" s="32"/>
    </row>
    <row r="685" spans="1:29" s="33" customFormat="1" ht="18" customHeight="1" x14ac:dyDescent="0.2">
      <c r="A685" s="36" t="s">
        <v>35</v>
      </c>
      <c r="B685" s="31">
        <f t="shared" ref="B685:Y689" si="330">B695</f>
        <v>33342919000</v>
      </c>
      <c r="C685" s="31">
        <f t="shared" si="330"/>
        <v>-14914281.000000045</v>
      </c>
      <c r="D685" s="31">
        <f t="shared" si="330"/>
        <v>33328004719</v>
      </c>
      <c r="E685" s="31">
        <f t="shared" si="330"/>
        <v>2655119435.5299997</v>
      </c>
      <c r="F685" s="31">
        <f t="shared" si="330"/>
        <v>6297778607.8599997</v>
      </c>
      <c r="G685" s="31">
        <f t="shared" si="330"/>
        <v>10570431645.709999</v>
      </c>
      <c r="H685" s="31">
        <f t="shared" si="330"/>
        <v>4158122196.2100005</v>
      </c>
      <c r="I685" s="31">
        <f t="shared" si="330"/>
        <v>734349827.14999998</v>
      </c>
      <c r="J685" s="31">
        <f t="shared" si="330"/>
        <v>914550877.91999996</v>
      </c>
      <c r="K685" s="31">
        <f t="shared" si="330"/>
        <v>1622805753.1999998</v>
      </c>
      <c r="L685" s="31">
        <f t="shared" si="330"/>
        <v>505666128.54000002</v>
      </c>
      <c r="M685" s="31">
        <f t="shared" si="330"/>
        <v>3777372586.8099995</v>
      </c>
      <c r="N685" s="31">
        <f t="shared" si="330"/>
        <v>219033835.30000001</v>
      </c>
      <c r="O685" s="31">
        <f t="shared" si="330"/>
        <v>114004335.36</v>
      </c>
      <c r="P685" s="31">
        <f t="shared" si="330"/>
        <v>1587731437.7199998</v>
      </c>
      <c r="Q685" s="31">
        <f t="shared" si="330"/>
        <v>213095741.06999999</v>
      </c>
      <c r="R685" s="31">
        <f t="shared" si="330"/>
        <v>260357748.05000001</v>
      </c>
      <c r="S685" s="31">
        <f t="shared" si="330"/>
        <v>4909774240.8200006</v>
      </c>
      <c r="T685" s="31">
        <f t="shared" si="330"/>
        <v>1347522245.8799999</v>
      </c>
      <c r="U685" s="31">
        <f t="shared" si="330"/>
        <v>1610132425.0500002</v>
      </c>
      <c r="V685" s="31">
        <f t="shared" si="330"/>
        <v>5989971221.579999</v>
      </c>
      <c r="W685" s="31">
        <f t="shared" si="330"/>
        <v>1595423098.3699999</v>
      </c>
      <c r="X685" s="31">
        <f t="shared" si="330"/>
        <v>2057032969.3000002</v>
      </c>
      <c r="Y685" s="31">
        <f t="shared" si="330"/>
        <v>0</v>
      </c>
      <c r="Z685" s="31">
        <f t="shared" ref="Z685:Z687" si="331">SUM(M685:Y685)</f>
        <v>23681451885.309998</v>
      </c>
      <c r="AA685" s="31">
        <f>D685-Z685</f>
        <v>9646552833.6900024</v>
      </c>
      <c r="AB685" s="37">
        <f>Z685/D685</f>
        <v>0.7105571451089423</v>
      </c>
      <c r="AC685" s="32"/>
    </row>
    <row r="686" spans="1:29" s="33" customFormat="1" ht="18" customHeight="1" x14ac:dyDescent="0.2">
      <c r="A686" s="36" t="s">
        <v>36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 t="shared" si="330"/>
        <v>0</v>
      </c>
      <c r="C687" s="31">
        <f t="shared" si="330"/>
        <v>0</v>
      </c>
      <c r="D687" s="31">
        <f t="shared" si="330"/>
        <v>14914281</v>
      </c>
      <c r="E687" s="31">
        <f t="shared" si="330"/>
        <v>0</v>
      </c>
      <c r="F687" s="31">
        <f t="shared" si="330"/>
        <v>0</v>
      </c>
      <c r="G687" s="31">
        <f t="shared" si="330"/>
        <v>0</v>
      </c>
      <c r="H687" s="31">
        <f t="shared" si="330"/>
        <v>0</v>
      </c>
      <c r="I687" s="31">
        <f t="shared" si="330"/>
        <v>0</v>
      </c>
      <c r="J687" s="31">
        <f t="shared" si="330"/>
        <v>0</v>
      </c>
      <c r="K687" s="31">
        <f t="shared" si="330"/>
        <v>0</v>
      </c>
      <c r="L687" s="31">
        <f t="shared" si="330"/>
        <v>0</v>
      </c>
      <c r="M687" s="31">
        <f t="shared" si="330"/>
        <v>0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0</v>
      </c>
      <c r="U687" s="31">
        <f t="shared" si="330"/>
        <v>0</v>
      </c>
      <c r="V687" s="31">
        <f t="shared" si="330"/>
        <v>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0</v>
      </c>
      <c r="AA687" s="31">
        <f>D687-Z687</f>
        <v>14914281</v>
      </c>
      <c r="AB687" s="37">
        <f>Z687/D687</f>
        <v>0</v>
      </c>
      <c r="AC687" s="32"/>
    </row>
    <row r="688" spans="1:29" s="33" customFormat="1" ht="18" customHeight="1" x14ac:dyDescent="0.25">
      <c r="A688" s="38" t="s">
        <v>38</v>
      </c>
      <c r="B688" s="39">
        <f t="shared" ref="B688:AA688" si="332">SUM(B684:B687)</f>
        <v>33826122000</v>
      </c>
      <c r="C688" s="39">
        <f t="shared" si="332"/>
        <v>-14914281.000000045</v>
      </c>
      <c r="D688" s="39">
        <f t="shared" si="332"/>
        <v>33826122000</v>
      </c>
      <c r="E688" s="39">
        <f t="shared" si="332"/>
        <v>2746729637.0999999</v>
      </c>
      <c r="F688" s="39">
        <f t="shared" si="332"/>
        <v>6431695356.1999998</v>
      </c>
      <c r="G688" s="39">
        <f t="shared" si="332"/>
        <v>10659294373.769999</v>
      </c>
      <c r="H688" s="39">
        <f t="shared" si="332"/>
        <v>4247467488.1500006</v>
      </c>
      <c r="I688" s="39">
        <f t="shared" si="332"/>
        <v>734349827.14999998</v>
      </c>
      <c r="J688" s="39">
        <f t="shared" si="332"/>
        <v>914550877.91999996</v>
      </c>
      <c r="K688" s="39">
        <f t="shared" si="332"/>
        <v>1622805753.1999998</v>
      </c>
      <c r="L688" s="39">
        <f t="shared" si="332"/>
        <v>505666128.54000002</v>
      </c>
      <c r="M688" s="39">
        <f t="shared" si="332"/>
        <v>3777372586.8099995</v>
      </c>
      <c r="N688" s="39">
        <f t="shared" si="332"/>
        <v>246691156.98000002</v>
      </c>
      <c r="O688" s="39">
        <f t="shared" si="332"/>
        <v>143877493.37</v>
      </c>
      <c r="P688" s="39">
        <f t="shared" si="332"/>
        <v>1621811159.5999999</v>
      </c>
      <c r="Q688" s="39">
        <f t="shared" si="332"/>
        <v>249088405.19999999</v>
      </c>
      <c r="R688" s="39">
        <f t="shared" si="332"/>
        <v>318167394.10000002</v>
      </c>
      <c r="S688" s="39">
        <f t="shared" si="332"/>
        <v>4949888678.9800005</v>
      </c>
      <c r="T688" s="39">
        <f t="shared" si="332"/>
        <v>1374172085.0599999</v>
      </c>
      <c r="U688" s="39">
        <f t="shared" si="332"/>
        <v>1642833484.3000002</v>
      </c>
      <c r="V688" s="39">
        <f t="shared" si="332"/>
        <v>6019483051.2099991</v>
      </c>
      <c r="W688" s="39">
        <f t="shared" si="332"/>
        <v>1627280310.4899998</v>
      </c>
      <c r="X688" s="39">
        <f t="shared" si="332"/>
        <v>2114521049.1200001</v>
      </c>
      <c r="Y688" s="39">
        <f t="shared" si="332"/>
        <v>0</v>
      </c>
      <c r="Z688" s="39">
        <f t="shared" si="332"/>
        <v>24085186855.219997</v>
      </c>
      <c r="AA688" s="39">
        <f t="shared" si="332"/>
        <v>9740935144.7800026</v>
      </c>
      <c r="AB688" s="40">
        <f>Z688/D688</f>
        <v>0.7120292079363989</v>
      </c>
      <c r="AC688" s="32"/>
    </row>
    <row r="689" spans="1:29" s="33" customFormat="1" ht="18" customHeight="1" x14ac:dyDescent="0.25">
      <c r="A689" s="41" t="s">
        <v>39</v>
      </c>
      <c r="B689" s="31">
        <f t="shared" si="330"/>
        <v>29229000</v>
      </c>
      <c r="C689" s="31">
        <f t="shared" si="330"/>
        <v>0</v>
      </c>
      <c r="D689" s="31">
        <f t="shared" si="330"/>
        <v>29229000</v>
      </c>
      <c r="E689" s="31">
        <f t="shared" si="330"/>
        <v>6694550.5100000016</v>
      </c>
      <c r="F689" s="31">
        <f t="shared" si="330"/>
        <v>7523486.3800000008</v>
      </c>
      <c r="G689" s="31">
        <f t="shared" si="330"/>
        <v>7007553.0199999996</v>
      </c>
      <c r="H689" s="31">
        <f t="shared" si="330"/>
        <v>4501620.7700000014</v>
      </c>
      <c r="I689" s="31">
        <f t="shared" si="330"/>
        <v>0</v>
      </c>
      <c r="J689" s="31">
        <f t="shared" si="330"/>
        <v>0</v>
      </c>
      <c r="K689" s="31">
        <f t="shared" si="330"/>
        <v>0</v>
      </c>
      <c r="L689" s="31">
        <f t="shared" si="330"/>
        <v>0</v>
      </c>
      <c r="M689" s="31">
        <f t="shared" si="330"/>
        <v>0</v>
      </c>
      <c r="N689" s="31">
        <f t="shared" si="330"/>
        <v>1628034.3499999999</v>
      </c>
      <c r="O689" s="31">
        <f t="shared" si="330"/>
        <v>1203965.94</v>
      </c>
      <c r="P689" s="31">
        <f t="shared" si="330"/>
        <v>3862550.2199999993</v>
      </c>
      <c r="Q689" s="31">
        <f t="shared" si="330"/>
        <v>2146841.7199999997</v>
      </c>
      <c r="R689" s="31">
        <f t="shared" si="330"/>
        <v>2650644.83</v>
      </c>
      <c r="S689" s="31">
        <f t="shared" si="330"/>
        <v>2725999.8299999996</v>
      </c>
      <c r="T689" s="31">
        <f t="shared" si="330"/>
        <v>2206286.0900000003</v>
      </c>
      <c r="U689" s="31">
        <f t="shared" si="330"/>
        <v>2428498.4</v>
      </c>
      <c r="V689" s="31">
        <f t="shared" si="330"/>
        <v>2372768.5300000003</v>
      </c>
      <c r="W689" s="31">
        <f t="shared" si="330"/>
        <v>2174121.12</v>
      </c>
      <c r="X689" s="31">
        <f t="shared" si="330"/>
        <v>2327499.6500000004</v>
      </c>
      <c r="Y689" s="31">
        <f t="shared" si="330"/>
        <v>0</v>
      </c>
      <c r="Z689" s="31">
        <f t="shared" ref="Z689" si="333">SUM(M689:Y689)</f>
        <v>25727210.68</v>
      </c>
      <c r="AA689" s="31">
        <f>D689-Z689</f>
        <v>3501789.3200000003</v>
      </c>
      <c r="AB689" s="37">
        <f>Z689/D689</f>
        <v>0.88019469294194119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4">B689+B688</f>
        <v>33855351000</v>
      </c>
      <c r="C690" s="39">
        <f t="shared" si="334"/>
        <v>-14914281.000000045</v>
      </c>
      <c r="D690" s="39">
        <f t="shared" si="334"/>
        <v>33855351000</v>
      </c>
      <c r="E690" s="39">
        <f t="shared" si="334"/>
        <v>2753424187.6100001</v>
      </c>
      <c r="F690" s="39">
        <f t="shared" si="334"/>
        <v>6439218842.5799999</v>
      </c>
      <c r="G690" s="39">
        <f t="shared" si="334"/>
        <v>10666301926.789999</v>
      </c>
      <c r="H690" s="39">
        <f t="shared" si="334"/>
        <v>4251969108.9200006</v>
      </c>
      <c r="I690" s="39">
        <f t="shared" si="334"/>
        <v>734349827.14999998</v>
      </c>
      <c r="J690" s="39">
        <f t="shared" si="334"/>
        <v>914550877.91999996</v>
      </c>
      <c r="K690" s="39">
        <f t="shared" si="334"/>
        <v>1622805753.1999998</v>
      </c>
      <c r="L690" s="39">
        <f t="shared" si="334"/>
        <v>505666128.54000002</v>
      </c>
      <c r="M690" s="39">
        <f t="shared" si="334"/>
        <v>3777372586.8099995</v>
      </c>
      <c r="N690" s="39">
        <f t="shared" si="334"/>
        <v>248319191.33000001</v>
      </c>
      <c r="O690" s="39">
        <f t="shared" si="334"/>
        <v>145081459.31</v>
      </c>
      <c r="P690" s="39">
        <f t="shared" si="334"/>
        <v>1625673709.8199999</v>
      </c>
      <c r="Q690" s="39">
        <f t="shared" si="334"/>
        <v>251235246.91999999</v>
      </c>
      <c r="R690" s="39">
        <f t="shared" si="334"/>
        <v>320818038.93000001</v>
      </c>
      <c r="S690" s="39">
        <f t="shared" si="334"/>
        <v>4952614678.8100004</v>
      </c>
      <c r="T690" s="39">
        <f t="shared" si="334"/>
        <v>1376378371.1499999</v>
      </c>
      <c r="U690" s="39">
        <f t="shared" si="334"/>
        <v>1645261982.7000003</v>
      </c>
      <c r="V690" s="39">
        <f t="shared" si="334"/>
        <v>6021855819.7399988</v>
      </c>
      <c r="W690" s="39">
        <f t="shared" si="334"/>
        <v>1629454431.6099997</v>
      </c>
      <c r="X690" s="39">
        <f t="shared" si="334"/>
        <v>2116848548.7700002</v>
      </c>
      <c r="Y690" s="39">
        <f t="shared" si="334"/>
        <v>0</v>
      </c>
      <c r="Z690" s="39">
        <f t="shared" si="334"/>
        <v>24110914065.899998</v>
      </c>
      <c r="AA690" s="39">
        <f t="shared" si="334"/>
        <v>9744436934.1000023</v>
      </c>
      <c r="AB690" s="40">
        <f>Z690/D690</f>
        <v>0.71217439352201661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B707+B890+B1070+B1270+B1340</f>
        <v>483203000</v>
      </c>
      <c r="C694" s="31">
        <f t="shared" ref="C694:Y699" si="335">C707+C890+C1070+C1270+C1340</f>
        <v>3.6152414395473897E-11</v>
      </c>
      <c r="D694" s="31">
        <f t="shared" si="335"/>
        <v>483203000</v>
      </c>
      <c r="E694" s="31">
        <f t="shared" si="335"/>
        <v>91610201.570000008</v>
      </c>
      <c r="F694" s="31">
        <f t="shared" si="335"/>
        <v>133916748.33999997</v>
      </c>
      <c r="G694" s="31">
        <f t="shared" si="335"/>
        <v>88862728.059999987</v>
      </c>
      <c r="H694" s="31">
        <f t="shared" si="335"/>
        <v>89345291.939999983</v>
      </c>
      <c r="I694" s="31">
        <f t="shared" si="335"/>
        <v>0</v>
      </c>
      <c r="J694" s="31">
        <f t="shared" si="335"/>
        <v>0</v>
      </c>
      <c r="K694" s="31">
        <f t="shared" si="335"/>
        <v>0</v>
      </c>
      <c r="L694" s="31">
        <f t="shared" si="335"/>
        <v>0</v>
      </c>
      <c r="M694" s="31">
        <f t="shared" si="335"/>
        <v>0</v>
      </c>
      <c r="N694" s="31">
        <f t="shared" si="335"/>
        <v>27657321.68</v>
      </c>
      <c r="O694" s="31">
        <f t="shared" si="335"/>
        <v>29873158.009999998</v>
      </c>
      <c r="P694" s="31">
        <f t="shared" si="335"/>
        <v>34079721.880000003</v>
      </c>
      <c r="Q694" s="31">
        <f t="shared" si="335"/>
        <v>35992664.129999995</v>
      </c>
      <c r="R694" s="31">
        <f t="shared" si="335"/>
        <v>57809646.050000004</v>
      </c>
      <c r="S694" s="31">
        <f t="shared" si="335"/>
        <v>40114438.160000004</v>
      </c>
      <c r="T694" s="31">
        <f t="shared" si="335"/>
        <v>26649839.180000003</v>
      </c>
      <c r="U694" s="31">
        <f t="shared" si="335"/>
        <v>32701059.25</v>
      </c>
      <c r="V694" s="31">
        <f t="shared" si="335"/>
        <v>29511829.629999995</v>
      </c>
      <c r="W694" s="31">
        <f t="shared" si="335"/>
        <v>31857212.120000001</v>
      </c>
      <c r="X694" s="31">
        <f t="shared" si="335"/>
        <v>57488079.820000008</v>
      </c>
      <c r="Y694" s="31">
        <f t="shared" si="335"/>
        <v>0</v>
      </c>
      <c r="Z694" s="31">
        <f>SUM(M694:Y694)</f>
        <v>403734969.91000003</v>
      </c>
      <c r="AA694" s="31">
        <f>D694-Z694</f>
        <v>79468030.089999974</v>
      </c>
      <c r="AB694" s="37">
        <f>Z694/D694</f>
        <v>0.83553903827169951</v>
      </c>
      <c r="AC694" s="32"/>
    </row>
    <row r="695" spans="1:29" s="33" customFormat="1" ht="18" customHeight="1" x14ac:dyDescent="0.2">
      <c r="A695" s="36" t="s">
        <v>35</v>
      </c>
      <c r="B695" s="31">
        <f t="shared" ref="B695:Q699" si="336">B708+B891+B1071+B1271+B1341</f>
        <v>33342919000</v>
      </c>
      <c r="C695" s="31">
        <f t="shared" si="336"/>
        <v>-14914281.000000045</v>
      </c>
      <c r="D695" s="31">
        <f t="shared" si="336"/>
        <v>33328004719</v>
      </c>
      <c r="E695" s="31">
        <f t="shared" si="336"/>
        <v>2655119435.5299997</v>
      </c>
      <c r="F695" s="31">
        <f t="shared" si="336"/>
        <v>6297778607.8599997</v>
      </c>
      <c r="G695" s="31">
        <f t="shared" si="336"/>
        <v>10570431645.709999</v>
      </c>
      <c r="H695" s="31">
        <f t="shared" si="336"/>
        <v>4158122196.2100005</v>
      </c>
      <c r="I695" s="31">
        <f t="shared" si="336"/>
        <v>734349827.14999998</v>
      </c>
      <c r="J695" s="31">
        <f t="shared" si="336"/>
        <v>914550877.91999996</v>
      </c>
      <c r="K695" s="31">
        <f t="shared" si="336"/>
        <v>1622805753.1999998</v>
      </c>
      <c r="L695" s="31">
        <f t="shared" si="336"/>
        <v>505666128.54000002</v>
      </c>
      <c r="M695" s="31">
        <f t="shared" si="336"/>
        <v>3777372586.8099995</v>
      </c>
      <c r="N695" s="31">
        <f t="shared" si="336"/>
        <v>219033835.30000001</v>
      </c>
      <c r="O695" s="31">
        <f t="shared" si="336"/>
        <v>114004335.36</v>
      </c>
      <c r="P695" s="31">
        <f t="shared" si="336"/>
        <v>1587731437.7199998</v>
      </c>
      <c r="Q695" s="31">
        <f t="shared" si="336"/>
        <v>213095741.06999999</v>
      </c>
      <c r="R695" s="31">
        <f t="shared" si="335"/>
        <v>260357748.05000001</v>
      </c>
      <c r="S695" s="31">
        <f t="shared" si="335"/>
        <v>4909774240.8200006</v>
      </c>
      <c r="T695" s="31">
        <f t="shared" si="335"/>
        <v>1347522245.8799999</v>
      </c>
      <c r="U695" s="31">
        <f t="shared" si="335"/>
        <v>1610132425.0500002</v>
      </c>
      <c r="V695" s="31">
        <f t="shared" si="335"/>
        <v>5989971221.579999</v>
      </c>
      <c r="W695" s="31">
        <f t="shared" si="335"/>
        <v>1595423098.3699999</v>
      </c>
      <c r="X695" s="31">
        <f t="shared" si="335"/>
        <v>2057032969.3000002</v>
      </c>
      <c r="Y695" s="31">
        <f t="shared" si="335"/>
        <v>0</v>
      </c>
      <c r="Z695" s="31">
        <f t="shared" ref="Z695:Z697" si="337">SUM(M695:Y695)</f>
        <v>23681451885.309998</v>
      </c>
      <c r="AA695" s="31">
        <f>D695-Z695</f>
        <v>9646552833.6900024</v>
      </c>
      <c r="AB695" s="37">
        <f>Z695/D695</f>
        <v>0.7105571451089423</v>
      </c>
      <c r="AC695" s="32"/>
    </row>
    <row r="696" spans="1:29" s="33" customFormat="1" ht="18" customHeight="1" x14ac:dyDescent="0.2">
      <c r="A696" s="36" t="s">
        <v>36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6"/>
        <v>0</v>
      </c>
      <c r="C697" s="31">
        <f t="shared" si="335"/>
        <v>0</v>
      </c>
      <c r="D697" s="31">
        <f t="shared" si="335"/>
        <v>14914281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0</v>
      </c>
      <c r="AA697" s="31">
        <f>D697-Z697</f>
        <v>14914281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8">SUM(B694:B697)</f>
        <v>33826122000</v>
      </c>
      <c r="C698" s="39">
        <f t="shared" si="338"/>
        <v>-14914281.000000045</v>
      </c>
      <c r="D698" s="39">
        <f t="shared" si="338"/>
        <v>33826122000</v>
      </c>
      <c r="E698" s="39">
        <f t="shared" si="338"/>
        <v>2746729637.0999999</v>
      </c>
      <c r="F698" s="39">
        <f t="shared" si="338"/>
        <v>6431695356.1999998</v>
      </c>
      <c r="G698" s="39">
        <f t="shared" si="338"/>
        <v>10659294373.769999</v>
      </c>
      <c r="H698" s="39">
        <f t="shared" si="338"/>
        <v>4247467488.1500006</v>
      </c>
      <c r="I698" s="39">
        <f t="shared" si="338"/>
        <v>734349827.14999998</v>
      </c>
      <c r="J698" s="39">
        <f t="shared" si="338"/>
        <v>914550877.91999996</v>
      </c>
      <c r="K698" s="39">
        <f t="shared" si="338"/>
        <v>1622805753.1999998</v>
      </c>
      <c r="L698" s="39">
        <f t="shared" si="338"/>
        <v>505666128.54000002</v>
      </c>
      <c r="M698" s="39">
        <f t="shared" si="338"/>
        <v>3777372586.8099995</v>
      </c>
      <c r="N698" s="39">
        <f t="shared" si="338"/>
        <v>246691156.98000002</v>
      </c>
      <c r="O698" s="39">
        <f t="shared" si="338"/>
        <v>143877493.37</v>
      </c>
      <c r="P698" s="39">
        <f t="shared" si="338"/>
        <v>1621811159.5999999</v>
      </c>
      <c r="Q698" s="39">
        <f t="shared" si="338"/>
        <v>249088405.19999999</v>
      </c>
      <c r="R698" s="39">
        <f t="shared" si="338"/>
        <v>318167394.10000002</v>
      </c>
      <c r="S698" s="39">
        <f t="shared" si="338"/>
        <v>4949888678.9800005</v>
      </c>
      <c r="T698" s="39">
        <f t="shared" si="338"/>
        <v>1374172085.0599999</v>
      </c>
      <c r="U698" s="39">
        <f t="shared" si="338"/>
        <v>1642833484.3000002</v>
      </c>
      <c r="V698" s="39">
        <f t="shared" si="338"/>
        <v>6019483051.2099991</v>
      </c>
      <c r="W698" s="39">
        <f t="shared" si="338"/>
        <v>1627280310.4899998</v>
      </c>
      <c r="X698" s="39">
        <f t="shared" si="338"/>
        <v>2114521049.1200001</v>
      </c>
      <c r="Y698" s="39">
        <f t="shared" si="338"/>
        <v>0</v>
      </c>
      <c r="Z698" s="39">
        <f t="shared" si="338"/>
        <v>24085186855.219997</v>
      </c>
      <c r="AA698" s="39">
        <f t="shared" si="338"/>
        <v>9740935144.7800026</v>
      </c>
      <c r="AB698" s="40">
        <f>Z698/D698</f>
        <v>0.7120292079363989</v>
      </c>
      <c r="AC698" s="32"/>
    </row>
    <row r="699" spans="1:29" s="33" customFormat="1" ht="18" customHeight="1" x14ac:dyDescent="0.25">
      <c r="A699" s="41" t="s">
        <v>39</v>
      </c>
      <c r="B699" s="31">
        <f t="shared" si="336"/>
        <v>29229000</v>
      </c>
      <c r="C699" s="31">
        <f t="shared" si="335"/>
        <v>0</v>
      </c>
      <c r="D699" s="31">
        <f t="shared" si="335"/>
        <v>29229000</v>
      </c>
      <c r="E699" s="31">
        <f t="shared" si="335"/>
        <v>6694550.5100000016</v>
      </c>
      <c r="F699" s="31">
        <f t="shared" si="335"/>
        <v>7523486.3800000008</v>
      </c>
      <c r="G699" s="31">
        <f t="shared" si="335"/>
        <v>7007553.0199999996</v>
      </c>
      <c r="H699" s="31">
        <f t="shared" si="335"/>
        <v>4501620.7700000014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1628034.3499999999</v>
      </c>
      <c r="O699" s="31">
        <f t="shared" si="335"/>
        <v>1203965.94</v>
      </c>
      <c r="P699" s="31">
        <f t="shared" si="335"/>
        <v>3862550.2199999993</v>
      </c>
      <c r="Q699" s="31">
        <f t="shared" si="335"/>
        <v>2146841.7199999997</v>
      </c>
      <c r="R699" s="31">
        <f t="shared" si="335"/>
        <v>2650644.83</v>
      </c>
      <c r="S699" s="31">
        <f t="shared" si="335"/>
        <v>2725999.8299999996</v>
      </c>
      <c r="T699" s="31">
        <f t="shared" si="335"/>
        <v>2206286.0900000003</v>
      </c>
      <c r="U699" s="31">
        <f t="shared" si="335"/>
        <v>2428498.4</v>
      </c>
      <c r="V699" s="31">
        <f t="shared" si="335"/>
        <v>2372768.5300000003</v>
      </c>
      <c r="W699" s="31">
        <f t="shared" si="335"/>
        <v>2174121.12</v>
      </c>
      <c r="X699" s="31">
        <f t="shared" si="335"/>
        <v>2327499.6500000004</v>
      </c>
      <c r="Y699" s="31">
        <f t="shared" si="335"/>
        <v>0</v>
      </c>
      <c r="Z699" s="31">
        <f t="shared" ref="Z699" si="339">SUM(M699:Y699)</f>
        <v>25727210.68</v>
      </c>
      <c r="AA699" s="31">
        <f>D699-Z699</f>
        <v>3501789.3200000003</v>
      </c>
      <c r="AB699" s="37">
        <f>Z699/D699</f>
        <v>0.88019469294194119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0">B699+B698</f>
        <v>33855351000</v>
      </c>
      <c r="C700" s="39">
        <f t="shared" si="340"/>
        <v>-14914281.000000045</v>
      </c>
      <c r="D700" s="39">
        <f t="shared" si="340"/>
        <v>33855351000</v>
      </c>
      <c r="E700" s="39">
        <f t="shared" si="340"/>
        <v>2753424187.6100001</v>
      </c>
      <c r="F700" s="39">
        <f t="shared" si="340"/>
        <v>6439218842.5799999</v>
      </c>
      <c r="G700" s="39">
        <f t="shared" si="340"/>
        <v>10666301926.789999</v>
      </c>
      <c r="H700" s="39">
        <f t="shared" si="340"/>
        <v>4251969108.9200006</v>
      </c>
      <c r="I700" s="39">
        <f t="shared" si="340"/>
        <v>734349827.14999998</v>
      </c>
      <c r="J700" s="39">
        <f t="shared" si="340"/>
        <v>914550877.91999996</v>
      </c>
      <c r="K700" s="39">
        <f t="shared" si="340"/>
        <v>1622805753.1999998</v>
      </c>
      <c r="L700" s="39">
        <f t="shared" si="340"/>
        <v>505666128.54000002</v>
      </c>
      <c r="M700" s="39">
        <f t="shared" si="340"/>
        <v>3777372586.8099995</v>
      </c>
      <c r="N700" s="39">
        <f t="shared" si="340"/>
        <v>248319191.33000001</v>
      </c>
      <c r="O700" s="39">
        <f t="shared" si="340"/>
        <v>145081459.31</v>
      </c>
      <c r="P700" s="39">
        <f t="shared" si="340"/>
        <v>1625673709.8199999</v>
      </c>
      <c r="Q700" s="39">
        <f t="shared" si="340"/>
        <v>251235246.91999999</v>
      </c>
      <c r="R700" s="39">
        <f t="shared" si="340"/>
        <v>320818038.93000001</v>
      </c>
      <c r="S700" s="39">
        <f t="shared" si="340"/>
        <v>4952614678.8100004</v>
      </c>
      <c r="T700" s="39">
        <f t="shared" si="340"/>
        <v>1376378371.1499999</v>
      </c>
      <c r="U700" s="39">
        <f t="shared" si="340"/>
        <v>1645261982.7000003</v>
      </c>
      <c r="V700" s="39">
        <f t="shared" si="340"/>
        <v>6021855819.7399988</v>
      </c>
      <c r="W700" s="39">
        <f t="shared" si="340"/>
        <v>1629454431.6099997</v>
      </c>
      <c r="X700" s="39">
        <f t="shared" si="340"/>
        <v>2116848548.7700002</v>
      </c>
      <c r="Y700" s="39">
        <f t="shared" si="340"/>
        <v>0</v>
      </c>
      <c r="Z700" s="39">
        <f t="shared" si="340"/>
        <v>24110914065.899998</v>
      </c>
      <c r="AA700" s="39">
        <f t="shared" si="340"/>
        <v>9744436934.1000023</v>
      </c>
      <c r="AB700" s="40">
        <f>Z700/D700</f>
        <v>0.71217439352201661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78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34</v>
      </c>
      <c r="B707" s="31">
        <f t="shared" ref="B707:Q710" si="341">B717+B727+B737+B747+B757+B767+B777+B787+B797+B807+B817+B827+B837+B847+B857+B867+B877</f>
        <v>391780000</v>
      </c>
      <c r="C707" s="31">
        <f t="shared" si="341"/>
        <v>3.6152414395473897E-11</v>
      </c>
      <c r="D707" s="31">
        <f>D717+D727+D737+D747+D757+D767+D777+D787+D797+D807+D817+D827+D837+D847+D857+D867+D877</f>
        <v>391780000</v>
      </c>
      <c r="E707" s="31">
        <f t="shared" ref="E707:Y710" si="342">E717+E727+E737+E747+E757+E767+E777+E787+E797+E807+E817+E827+E837+E847+E857+E867+E877</f>
        <v>70122495.659999996</v>
      </c>
      <c r="F707" s="31">
        <f t="shared" si="342"/>
        <v>113551486.60999998</v>
      </c>
      <c r="G707" s="31">
        <f t="shared" si="342"/>
        <v>71978303.399999991</v>
      </c>
      <c r="H707" s="31">
        <f t="shared" si="342"/>
        <v>73513038.459999979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21815847.169999998</v>
      </c>
      <c r="O707" s="31">
        <f t="shared" si="342"/>
        <v>22262782.050000001</v>
      </c>
      <c r="P707" s="31">
        <f t="shared" si="342"/>
        <v>26043866.440000001</v>
      </c>
      <c r="Q707" s="31">
        <f t="shared" si="342"/>
        <v>29152363.249999993</v>
      </c>
      <c r="R707" s="31">
        <f t="shared" si="342"/>
        <v>48683233.800000004</v>
      </c>
      <c r="S707" s="31">
        <f t="shared" si="342"/>
        <v>35715889.56000001</v>
      </c>
      <c r="T707" s="31">
        <f t="shared" si="342"/>
        <v>23221158.290000003</v>
      </c>
      <c r="U707" s="31">
        <f t="shared" si="342"/>
        <v>24325775.469999999</v>
      </c>
      <c r="V707" s="31">
        <f t="shared" si="342"/>
        <v>24431369.639999997</v>
      </c>
      <c r="W707" s="31">
        <f t="shared" si="342"/>
        <v>23520475.780000001</v>
      </c>
      <c r="X707" s="31">
        <f t="shared" si="342"/>
        <v>49992562.68</v>
      </c>
      <c r="Y707" s="31">
        <f t="shared" si="342"/>
        <v>0</v>
      </c>
      <c r="Z707" s="31">
        <f>SUM(M707:Y707)</f>
        <v>329165324.13</v>
      </c>
      <c r="AA707" s="31">
        <f>D707-Z707</f>
        <v>62614675.870000005</v>
      </c>
      <c r="AB707" s="37">
        <f>Z707/D707</f>
        <v>0.84017898853948647</v>
      </c>
      <c r="AC707" s="32"/>
    </row>
    <row r="708" spans="1:29" s="33" customFormat="1" ht="18" customHeight="1" x14ac:dyDescent="0.2">
      <c r="A708" s="36" t="s">
        <v>35</v>
      </c>
      <c r="B708" s="31">
        <f t="shared" si="341"/>
        <v>1357195000</v>
      </c>
      <c r="C708" s="31">
        <f t="shared" si="341"/>
        <v>3.9581209421157837E-9</v>
      </c>
      <c r="D708" s="31">
        <f t="shared" si="341"/>
        <v>1357195000</v>
      </c>
      <c r="E708" s="31">
        <f t="shared" si="341"/>
        <v>243354129.71999997</v>
      </c>
      <c r="F708" s="31">
        <f t="shared" si="341"/>
        <v>316343268.01999998</v>
      </c>
      <c r="G708" s="31">
        <f t="shared" si="341"/>
        <v>211468197.65000001</v>
      </c>
      <c r="H708" s="31">
        <f t="shared" si="341"/>
        <v>148825869.73999998</v>
      </c>
      <c r="I708" s="31">
        <f t="shared" si="341"/>
        <v>1331323.1200000001</v>
      </c>
      <c r="J708" s="31">
        <f t="shared" si="341"/>
        <v>2829272.4400000004</v>
      </c>
      <c r="K708" s="31">
        <f t="shared" si="341"/>
        <v>11973667.550000001</v>
      </c>
      <c r="L708" s="31">
        <f t="shared" si="341"/>
        <v>5377507.1899999995</v>
      </c>
      <c r="M708" s="31">
        <f t="shared" si="341"/>
        <v>21511770.300000001</v>
      </c>
      <c r="N708" s="31">
        <f t="shared" si="341"/>
        <v>62076636.620000005</v>
      </c>
      <c r="O708" s="31">
        <f t="shared" si="341"/>
        <v>61644658.519999996</v>
      </c>
      <c r="P708" s="31">
        <f t="shared" si="341"/>
        <v>118301511.45999999</v>
      </c>
      <c r="Q708" s="31">
        <f t="shared" si="341"/>
        <v>90286628.999999985</v>
      </c>
      <c r="R708" s="31">
        <f t="shared" si="342"/>
        <v>105827685.17000002</v>
      </c>
      <c r="S708" s="31">
        <f t="shared" si="342"/>
        <v>117399681.41</v>
      </c>
      <c r="T708" s="31">
        <f t="shared" si="342"/>
        <v>60677686.210000008</v>
      </c>
      <c r="U708" s="31">
        <f t="shared" si="342"/>
        <v>69127768.799999997</v>
      </c>
      <c r="V708" s="31">
        <f t="shared" si="342"/>
        <v>69689075.090000018</v>
      </c>
      <c r="W708" s="31">
        <f t="shared" si="342"/>
        <v>59106300.740000002</v>
      </c>
      <c r="X708" s="31">
        <f t="shared" si="342"/>
        <v>84342061.810000017</v>
      </c>
      <c r="Y708" s="31">
        <f t="shared" si="342"/>
        <v>0</v>
      </c>
      <c r="Z708" s="31">
        <f t="shared" ref="Z708:Z710" si="343">SUM(M708:Y708)</f>
        <v>919991465.13000011</v>
      </c>
      <c r="AA708" s="31">
        <f>D708-Z708</f>
        <v>437203534.86999989</v>
      </c>
      <c r="AB708" s="37">
        <f>Z708/D708</f>
        <v>0.67786240380343288</v>
      </c>
      <c r="AC708" s="32"/>
    </row>
    <row r="709" spans="1:29" s="33" customFormat="1" ht="18" customHeight="1" x14ac:dyDescent="0.2">
      <c r="A709" s="36" t="s">
        <v>36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37</v>
      </c>
      <c r="B710" s="31">
        <f t="shared" si="341"/>
        <v>0</v>
      </c>
      <c r="C710" s="31">
        <f t="shared" si="341"/>
        <v>0</v>
      </c>
      <c r="D710" s="31">
        <f t="shared" si="341"/>
        <v>0</v>
      </c>
      <c r="E710" s="31">
        <f t="shared" si="341"/>
        <v>0</v>
      </c>
      <c r="F710" s="31">
        <f t="shared" si="341"/>
        <v>0</v>
      </c>
      <c r="G710" s="31">
        <f t="shared" si="341"/>
        <v>0</v>
      </c>
      <c r="H710" s="31">
        <f t="shared" si="341"/>
        <v>0</v>
      </c>
      <c r="I710" s="31">
        <f t="shared" si="341"/>
        <v>0</v>
      </c>
      <c r="J710" s="31">
        <f t="shared" si="341"/>
        <v>0</v>
      </c>
      <c r="K710" s="31">
        <f t="shared" si="341"/>
        <v>0</v>
      </c>
      <c r="L710" s="31">
        <f t="shared" si="341"/>
        <v>0</v>
      </c>
      <c r="M710" s="31">
        <f t="shared" si="341"/>
        <v>0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0</v>
      </c>
      <c r="U710" s="31">
        <f t="shared" si="342"/>
        <v>0</v>
      </c>
      <c r="V710" s="31">
        <f t="shared" si="342"/>
        <v>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0</v>
      </c>
      <c r="AA710" s="31">
        <f>D710-Z710</f>
        <v>0</v>
      </c>
      <c r="AB710" s="37" t="e">
        <f>Z710/D710</f>
        <v>#DIV/0!</v>
      </c>
      <c r="AC710" s="32"/>
    </row>
    <row r="711" spans="1:29" s="33" customFormat="1" ht="18" customHeight="1" x14ac:dyDescent="0.25">
      <c r="A711" s="38" t="s">
        <v>38</v>
      </c>
      <c r="B711" s="39">
        <f t="shared" ref="B711:C711" si="344">SUM(B707:B710)</f>
        <v>1748975000</v>
      </c>
      <c r="C711" s="39">
        <f t="shared" si="344"/>
        <v>3.9942733565112576E-9</v>
      </c>
      <c r="D711" s="39">
        <f>SUM(D707:D710)</f>
        <v>1748975000</v>
      </c>
      <c r="E711" s="39">
        <f t="shared" ref="E711:AA711" si="345">SUM(E707:E710)</f>
        <v>313476625.38</v>
      </c>
      <c r="F711" s="39">
        <f t="shared" si="345"/>
        <v>429894754.63</v>
      </c>
      <c r="G711" s="39">
        <f t="shared" si="345"/>
        <v>283446501.05000001</v>
      </c>
      <c r="H711" s="39">
        <f t="shared" si="345"/>
        <v>222338908.19999996</v>
      </c>
      <c r="I711" s="39">
        <f t="shared" si="345"/>
        <v>1331323.1200000001</v>
      </c>
      <c r="J711" s="39">
        <f t="shared" si="345"/>
        <v>2829272.4400000004</v>
      </c>
      <c r="K711" s="39">
        <f t="shared" si="345"/>
        <v>11973667.550000001</v>
      </c>
      <c r="L711" s="39">
        <f t="shared" si="345"/>
        <v>5377507.1899999995</v>
      </c>
      <c r="M711" s="39">
        <f t="shared" si="345"/>
        <v>21511770.300000001</v>
      </c>
      <c r="N711" s="39">
        <f t="shared" si="345"/>
        <v>83892483.790000007</v>
      </c>
      <c r="O711" s="39">
        <f t="shared" si="345"/>
        <v>83907440.569999993</v>
      </c>
      <c r="P711" s="39">
        <f t="shared" si="345"/>
        <v>144345377.90000001</v>
      </c>
      <c r="Q711" s="39">
        <f t="shared" si="345"/>
        <v>119438992.24999997</v>
      </c>
      <c r="R711" s="39">
        <f t="shared" si="345"/>
        <v>154510918.97000003</v>
      </c>
      <c r="S711" s="39">
        <f t="shared" si="345"/>
        <v>153115570.97</v>
      </c>
      <c r="T711" s="39">
        <f t="shared" si="345"/>
        <v>83898844.500000015</v>
      </c>
      <c r="U711" s="39">
        <f t="shared" si="345"/>
        <v>93453544.269999996</v>
      </c>
      <c r="V711" s="39">
        <f t="shared" si="345"/>
        <v>94120444.730000019</v>
      </c>
      <c r="W711" s="39">
        <f t="shared" si="345"/>
        <v>82626776.520000011</v>
      </c>
      <c r="X711" s="39">
        <f t="shared" si="345"/>
        <v>134334624.49000001</v>
      </c>
      <c r="Y711" s="39">
        <f t="shared" si="345"/>
        <v>0</v>
      </c>
      <c r="Z711" s="39">
        <f t="shared" si="345"/>
        <v>1249156789.2600002</v>
      </c>
      <c r="AA711" s="39">
        <f t="shared" si="345"/>
        <v>499818210.73999989</v>
      </c>
      <c r="AB711" s="40">
        <f>Z711/D711</f>
        <v>0.71422220972855543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46">B722+B732+B742+B752+B762+B772+B782+B792+B802+B812+B822+B832+B842+B852+B862+B872+B882</f>
        <v>26200000</v>
      </c>
      <c r="C712" s="31">
        <f t="shared" si="346"/>
        <v>0</v>
      </c>
      <c r="D712" s="31">
        <f t="shared" si="346"/>
        <v>26200000</v>
      </c>
      <c r="E712" s="31">
        <f t="shared" si="346"/>
        <v>6057007.0400000019</v>
      </c>
      <c r="F712" s="31">
        <f t="shared" si="346"/>
        <v>6764294.4900000012</v>
      </c>
      <c r="G712" s="31">
        <f t="shared" si="346"/>
        <v>6354787.3399999999</v>
      </c>
      <c r="H712" s="31">
        <f t="shared" si="346"/>
        <v>4068293.0100000012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1432071.3499999999</v>
      </c>
      <c r="O712" s="31">
        <f t="shared" si="346"/>
        <v>980951.16</v>
      </c>
      <c r="P712" s="31">
        <f t="shared" si="346"/>
        <v>3643984.5299999993</v>
      </c>
      <c r="Q712" s="31">
        <f t="shared" si="346"/>
        <v>1950769.9999999998</v>
      </c>
      <c r="R712" s="31">
        <f t="shared" si="346"/>
        <v>2312466.2200000002</v>
      </c>
      <c r="S712" s="31">
        <f t="shared" si="346"/>
        <v>2501058.2699999996</v>
      </c>
      <c r="T712" s="31">
        <f t="shared" si="346"/>
        <v>2206286.0900000003</v>
      </c>
      <c r="U712" s="31">
        <f t="shared" si="346"/>
        <v>1995072.0799999998</v>
      </c>
      <c r="V712" s="31">
        <f t="shared" si="346"/>
        <v>2153429.1700000004</v>
      </c>
      <c r="W712" s="31">
        <f t="shared" si="346"/>
        <v>1958587.9</v>
      </c>
      <c r="X712" s="31">
        <f t="shared" si="346"/>
        <v>2109705.1100000003</v>
      </c>
      <c r="Y712" s="31">
        <f t="shared" si="346"/>
        <v>0</v>
      </c>
      <c r="Z712" s="31">
        <f t="shared" ref="Z712" si="347">SUM(M712:Y712)</f>
        <v>23244381.879999999</v>
      </c>
      <c r="AA712" s="31">
        <f>D712-Z712</f>
        <v>2955618.120000001</v>
      </c>
      <c r="AB712" s="37">
        <f>Z712/D712</f>
        <v>0.88719014809160301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48">B712+B711</f>
        <v>1775175000</v>
      </c>
      <c r="C713" s="39">
        <f t="shared" si="348"/>
        <v>3.9942733565112576E-9</v>
      </c>
      <c r="D713" s="39">
        <f>D712+D711</f>
        <v>1775175000</v>
      </c>
      <c r="E713" s="39">
        <f t="shared" ref="E713:AA713" si="349">E712+E711</f>
        <v>319533632.42000002</v>
      </c>
      <c r="F713" s="39">
        <f t="shared" si="349"/>
        <v>436659049.12</v>
      </c>
      <c r="G713" s="39">
        <f t="shared" si="349"/>
        <v>289801288.38999999</v>
      </c>
      <c r="H713" s="39">
        <f t="shared" si="349"/>
        <v>226407201.20999995</v>
      </c>
      <c r="I713" s="39">
        <f t="shared" si="349"/>
        <v>1331323.1200000001</v>
      </c>
      <c r="J713" s="39">
        <f t="shared" si="349"/>
        <v>2829272.4400000004</v>
      </c>
      <c r="K713" s="39">
        <f t="shared" si="349"/>
        <v>11973667.550000001</v>
      </c>
      <c r="L713" s="39">
        <f t="shared" si="349"/>
        <v>5377507.1899999995</v>
      </c>
      <c r="M713" s="39">
        <f t="shared" si="349"/>
        <v>21511770.300000001</v>
      </c>
      <c r="N713" s="39">
        <f t="shared" si="349"/>
        <v>85324555.140000001</v>
      </c>
      <c r="O713" s="39">
        <f t="shared" si="349"/>
        <v>84888391.729999989</v>
      </c>
      <c r="P713" s="39">
        <f t="shared" si="349"/>
        <v>147989362.43000001</v>
      </c>
      <c r="Q713" s="39">
        <f t="shared" si="349"/>
        <v>121389762.24999997</v>
      </c>
      <c r="R713" s="39">
        <f t="shared" si="349"/>
        <v>156823385.19000003</v>
      </c>
      <c r="S713" s="39">
        <f t="shared" si="349"/>
        <v>155616629.24000001</v>
      </c>
      <c r="T713" s="39">
        <f t="shared" si="349"/>
        <v>86105130.590000018</v>
      </c>
      <c r="U713" s="39">
        <f t="shared" si="349"/>
        <v>95448616.349999994</v>
      </c>
      <c r="V713" s="39">
        <f t="shared" si="349"/>
        <v>96273873.900000021</v>
      </c>
      <c r="W713" s="39">
        <f t="shared" si="349"/>
        <v>84585364.420000017</v>
      </c>
      <c r="X713" s="39">
        <f t="shared" si="349"/>
        <v>136444329.60000002</v>
      </c>
      <c r="Y713" s="39">
        <f t="shared" si="349"/>
        <v>0</v>
      </c>
      <c r="Z713" s="39">
        <f t="shared" si="349"/>
        <v>1272401171.1400003</v>
      </c>
      <c r="AA713" s="39">
        <f t="shared" si="349"/>
        <v>502773828.8599999</v>
      </c>
      <c r="AB713" s="40">
        <f>Z713/D713</f>
        <v>0.71677506225583409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">
      <c r="A718" s="36" t="s">
        <v>35</v>
      </c>
      <c r="B718" s="31">
        <f>[1]consoCURRENT!E14690</f>
        <v>43853000</v>
      </c>
      <c r="C718" s="31">
        <f>[1]consoCURRENT!F14690</f>
        <v>0</v>
      </c>
      <c r="D718" s="31">
        <f>[1]consoCURRENT!G14690</f>
        <v>43853000</v>
      </c>
      <c r="E718" s="31">
        <f>[1]consoCURRENT!H14690</f>
        <v>2611111.54</v>
      </c>
      <c r="F718" s="31">
        <f>[1]consoCURRENT!I14690</f>
        <v>9773733.4299999997</v>
      </c>
      <c r="G718" s="31">
        <f>[1]consoCURRENT!J14690</f>
        <v>13183589.49</v>
      </c>
      <c r="H718" s="31">
        <f>[1]consoCURRENT!K14690</f>
        <v>6419806.919999999</v>
      </c>
      <c r="I718" s="31">
        <f>[1]consoCURRENT!L14690</f>
        <v>1331323.1200000001</v>
      </c>
      <c r="J718" s="31">
        <f>[1]consoCURRENT!M14690</f>
        <v>2829272.4400000004</v>
      </c>
      <c r="K718" s="31">
        <f>[1]consoCURRENT!N14690</f>
        <v>11973667.550000001</v>
      </c>
      <c r="L718" s="31">
        <f>[1]consoCURRENT!O14690</f>
        <v>5377507.1899999995</v>
      </c>
      <c r="M718" s="31">
        <f>[1]consoCURRENT!P14690</f>
        <v>21511770.300000001</v>
      </c>
      <c r="N718" s="31">
        <f>[1]consoCURRENT!Q14690</f>
        <v>246075.63</v>
      </c>
      <c r="O718" s="31">
        <f>[1]consoCURRENT!R14690</f>
        <v>115048.68</v>
      </c>
      <c r="P718" s="31">
        <f>[1]consoCURRENT!S14690</f>
        <v>918664.1100000001</v>
      </c>
      <c r="Q718" s="31">
        <f>[1]consoCURRENT!T14690</f>
        <v>1134975.1099999999</v>
      </c>
      <c r="R718" s="31">
        <f>[1]consoCURRENT!U14690</f>
        <v>4997684.5199999996</v>
      </c>
      <c r="S718" s="31">
        <f>[1]consoCURRENT!V14690</f>
        <v>811801.36</v>
      </c>
      <c r="T718" s="31">
        <f>[1]consoCURRENT!W14690</f>
        <v>512963.92</v>
      </c>
      <c r="U718" s="31">
        <f>[1]consoCURRENT!X14690</f>
        <v>249879.66</v>
      </c>
      <c r="V718" s="31">
        <f>[1]consoCURRENT!Y14690</f>
        <v>447078.36000000004</v>
      </c>
      <c r="W718" s="31">
        <f>[1]consoCURRENT!Z14690</f>
        <v>518904.39</v>
      </c>
      <c r="X718" s="31">
        <f>[1]consoCURRENT!AA14690</f>
        <v>523395.33999999997</v>
      </c>
      <c r="Y718" s="31">
        <f>[1]consoCURRENT!AB14690</f>
        <v>0</v>
      </c>
      <c r="Z718" s="31">
        <f t="shared" ref="Z718:Z720" si="350">SUM(M718:Y718)</f>
        <v>31988241.379999999</v>
      </c>
      <c r="AA718" s="31">
        <f>D718-Z718</f>
        <v>11864758.620000001</v>
      </c>
      <c r="AB718" s="37">
        <f>Z718/D718</f>
        <v>0.7294424869450209</v>
      </c>
      <c r="AC718" s="32"/>
    </row>
    <row r="719" spans="1:29" s="33" customFormat="1" ht="18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0</v>
      </c>
      <c r="AA720" s="31">
        <f>D720-Z720</f>
        <v>0</v>
      </c>
      <c r="AB720" s="37" t="e">
        <f>Z720/D720</f>
        <v>#DIV/0!</v>
      </c>
      <c r="AC720" s="32"/>
    </row>
    <row r="721" spans="1:29" s="33" customFormat="1" ht="18" customHeight="1" x14ac:dyDescent="0.25">
      <c r="A721" s="38" t="s">
        <v>38</v>
      </c>
      <c r="B721" s="39">
        <f t="shared" ref="B721:AA721" si="351">SUM(B717:B720)</f>
        <v>43853000</v>
      </c>
      <c r="C721" s="39">
        <f t="shared" si="351"/>
        <v>0</v>
      </c>
      <c r="D721" s="39">
        <f t="shared" si="351"/>
        <v>43853000</v>
      </c>
      <c r="E721" s="39">
        <f t="shared" si="351"/>
        <v>2611111.54</v>
      </c>
      <c r="F721" s="39">
        <f t="shared" si="351"/>
        <v>9773733.4299999997</v>
      </c>
      <c r="G721" s="39">
        <f t="shared" si="351"/>
        <v>13183589.49</v>
      </c>
      <c r="H721" s="39">
        <f t="shared" si="351"/>
        <v>6419806.919999999</v>
      </c>
      <c r="I721" s="39">
        <f t="shared" si="351"/>
        <v>1331323.1200000001</v>
      </c>
      <c r="J721" s="39">
        <f t="shared" si="351"/>
        <v>2829272.4400000004</v>
      </c>
      <c r="K721" s="39">
        <f t="shared" si="351"/>
        <v>11973667.550000001</v>
      </c>
      <c r="L721" s="39">
        <f t="shared" si="351"/>
        <v>5377507.1899999995</v>
      </c>
      <c r="M721" s="39">
        <f t="shared" si="351"/>
        <v>21511770.300000001</v>
      </c>
      <c r="N721" s="39">
        <f t="shared" si="351"/>
        <v>246075.63</v>
      </c>
      <c r="O721" s="39">
        <f t="shared" si="351"/>
        <v>115048.68</v>
      </c>
      <c r="P721" s="39">
        <f t="shared" si="351"/>
        <v>918664.1100000001</v>
      </c>
      <c r="Q721" s="39">
        <f t="shared" si="351"/>
        <v>1134975.1099999999</v>
      </c>
      <c r="R721" s="39">
        <f t="shared" si="351"/>
        <v>4997684.5199999996</v>
      </c>
      <c r="S721" s="39">
        <f t="shared" si="351"/>
        <v>811801.36</v>
      </c>
      <c r="T721" s="39">
        <f t="shared" si="351"/>
        <v>512963.92</v>
      </c>
      <c r="U721" s="39">
        <f t="shared" si="351"/>
        <v>249879.66</v>
      </c>
      <c r="V721" s="39">
        <f t="shared" si="351"/>
        <v>447078.36000000004</v>
      </c>
      <c r="W721" s="39">
        <f t="shared" si="351"/>
        <v>518904.39</v>
      </c>
      <c r="X721" s="39">
        <f t="shared" si="351"/>
        <v>523395.33999999997</v>
      </c>
      <c r="Y721" s="39">
        <f t="shared" si="351"/>
        <v>0</v>
      </c>
      <c r="Z721" s="39">
        <f t="shared" si="351"/>
        <v>31988241.379999999</v>
      </c>
      <c r="AA721" s="39">
        <f t="shared" si="351"/>
        <v>11864758.620000001</v>
      </c>
      <c r="AB721" s="40">
        <f>Z721/D721</f>
        <v>0.7294424869450209</v>
      </c>
      <c r="AC721" s="32"/>
    </row>
    <row r="722" spans="1:29" s="33" customFormat="1" ht="18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40</v>
      </c>
      <c r="B723" s="39">
        <f t="shared" ref="B723:AA723" si="353">B722+B721</f>
        <v>43853000</v>
      </c>
      <c r="C723" s="39">
        <f t="shared" si="353"/>
        <v>0</v>
      </c>
      <c r="D723" s="39">
        <f t="shared" si="353"/>
        <v>43853000</v>
      </c>
      <c r="E723" s="39">
        <f t="shared" si="353"/>
        <v>2611111.54</v>
      </c>
      <c r="F723" s="39">
        <f t="shared" si="353"/>
        <v>9773733.4299999997</v>
      </c>
      <c r="G723" s="39">
        <f t="shared" si="353"/>
        <v>13183589.49</v>
      </c>
      <c r="H723" s="39">
        <f t="shared" si="353"/>
        <v>6419806.919999999</v>
      </c>
      <c r="I723" s="39">
        <f t="shared" si="353"/>
        <v>1331323.1200000001</v>
      </c>
      <c r="J723" s="39">
        <f t="shared" si="353"/>
        <v>2829272.4400000004</v>
      </c>
      <c r="K723" s="39">
        <f t="shared" si="353"/>
        <v>11973667.550000001</v>
      </c>
      <c r="L723" s="39">
        <f t="shared" si="353"/>
        <v>5377507.1899999995</v>
      </c>
      <c r="M723" s="39">
        <f t="shared" si="353"/>
        <v>21511770.300000001</v>
      </c>
      <c r="N723" s="39">
        <f t="shared" si="353"/>
        <v>246075.63</v>
      </c>
      <c r="O723" s="39">
        <f t="shared" si="353"/>
        <v>115048.68</v>
      </c>
      <c r="P723" s="39">
        <f t="shared" si="353"/>
        <v>918664.1100000001</v>
      </c>
      <c r="Q723" s="39">
        <f t="shared" si="353"/>
        <v>1134975.1099999999</v>
      </c>
      <c r="R723" s="39">
        <f t="shared" si="353"/>
        <v>4997684.5199999996</v>
      </c>
      <c r="S723" s="39">
        <f t="shared" si="353"/>
        <v>811801.36</v>
      </c>
      <c r="T723" s="39">
        <f t="shared" si="353"/>
        <v>512963.92</v>
      </c>
      <c r="U723" s="39">
        <f t="shared" si="353"/>
        <v>249879.66</v>
      </c>
      <c r="V723" s="39">
        <f t="shared" si="353"/>
        <v>447078.36000000004</v>
      </c>
      <c r="W723" s="39">
        <f t="shared" si="353"/>
        <v>518904.39</v>
      </c>
      <c r="X723" s="39">
        <f t="shared" si="353"/>
        <v>523395.33999999997</v>
      </c>
      <c r="Y723" s="39">
        <f t="shared" si="353"/>
        <v>0</v>
      </c>
      <c r="Z723" s="39">
        <f t="shared" si="353"/>
        <v>31988241.379999999</v>
      </c>
      <c r="AA723" s="39">
        <f t="shared" si="353"/>
        <v>11864758.620000001</v>
      </c>
      <c r="AB723" s="40">
        <f>Z723/D723</f>
        <v>0.7294424869450209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123401000</v>
      </c>
      <c r="C727" s="31">
        <f>[1]consoCURRENT!F14790</f>
        <v>0</v>
      </c>
      <c r="D727" s="31">
        <f>[1]consoCURRENT!G14790</f>
        <v>123401000</v>
      </c>
      <c r="E727" s="31">
        <f>[1]consoCURRENT!H14790</f>
        <v>22368507.540000003</v>
      </c>
      <c r="F727" s="31">
        <f>[1]consoCURRENT!I14790</f>
        <v>33932288.789999999</v>
      </c>
      <c r="G727" s="31">
        <f>[1]consoCURRENT!J14790</f>
        <v>24193492.43</v>
      </c>
      <c r="H727" s="31">
        <f>[1]consoCURRENT!K14790</f>
        <v>25738947.75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6722252.8300000001</v>
      </c>
      <c r="O727" s="31">
        <f>[1]consoCURRENT!R14790</f>
        <v>8126751.2700000005</v>
      </c>
      <c r="P727" s="31">
        <f>[1]consoCURRENT!S14790</f>
        <v>7519503.4399999995</v>
      </c>
      <c r="Q727" s="31">
        <f>[1]consoCURRENT!T14790</f>
        <v>8829295.3300000001</v>
      </c>
      <c r="R727" s="31">
        <f>[1]consoCURRENT!U14790</f>
        <v>17064439.040000003</v>
      </c>
      <c r="S727" s="31">
        <f>[1]consoCURRENT!V14790</f>
        <v>8038554.4199999999</v>
      </c>
      <c r="T727" s="31">
        <f>[1]consoCURRENT!W14790</f>
        <v>7965980.4100000001</v>
      </c>
      <c r="U727" s="31">
        <f>[1]consoCURRENT!X14790</f>
        <v>8173222.0299999993</v>
      </c>
      <c r="V727" s="31">
        <f>[1]consoCURRENT!Y14790</f>
        <v>8054289.9899999993</v>
      </c>
      <c r="W727" s="31">
        <f>[1]consoCURRENT!Z14790</f>
        <v>7960854.9100000011</v>
      </c>
      <c r="X727" s="31">
        <f>[1]consoCURRENT!AA14790</f>
        <v>17778092.84</v>
      </c>
      <c r="Y727" s="31">
        <f>[1]consoCURRENT!AB14790</f>
        <v>0</v>
      </c>
      <c r="Z727" s="31">
        <f>SUM(M727:Y727)</f>
        <v>106233236.50999999</v>
      </c>
      <c r="AA727" s="31">
        <f>D727-Z727</f>
        <v>17167763.49000001</v>
      </c>
      <c r="AB727" s="37">
        <f>Z727/D727</f>
        <v>0.86087824661064327</v>
      </c>
      <c r="AC727" s="32"/>
    </row>
    <row r="728" spans="1:29" s="33" customFormat="1" ht="18" customHeight="1" x14ac:dyDescent="0.2">
      <c r="A728" s="36" t="s">
        <v>35</v>
      </c>
      <c r="B728" s="31">
        <f>[1]consoCURRENT!E14903</f>
        <v>425806000</v>
      </c>
      <c r="C728" s="31">
        <f>[1]consoCURRENT!F14903</f>
        <v>0</v>
      </c>
      <c r="D728" s="31">
        <f>[1]consoCURRENT!G14903</f>
        <v>425806000.00000006</v>
      </c>
      <c r="E728" s="31">
        <f>[1]consoCURRENT!H14903</f>
        <v>74617674.579999998</v>
      </c>
      <c r="F728" s="31">
        <f>[1]consoCURRENT!I14903</f>
        <v>127837147.89999999</v>
      </c>
      <c r="G728" s="31">
        <f>[1]consoCURRENT!J14903</f>
        <v>58533359.82</v>
      </c>
      <c r="H728" s="31">
        <f>[1]consoCURRENT!K14903</f>
        <v>23611986.640000001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42482970.25</v>
      </c>
      <c r="O728" s="31">
        <f>[1]consoCURRENT!R14903</f>
        <v>14636852.99</v>
      </c>
      <c r="P728" s="31">
        <f>[1]consoCURRENT!S14903</f>
        <v>17497851.34</v>
      </c>
      <c r="Q728" s="31">
        <f>[1]consoCURRENT!T14903</f>
        <v>43431339.00999999</v>
      </c>
      <c r="R728" s="31">
        <f>[1]consoCURRENT!U14903</f>
        <v>20759705.350000001</v>
      </c>
      <c r="S728" s="31">
        <f>[1]consoCURRENT!V14903</f>
        <v>63646103.539999999</v>
      </c>
      <c r="T728" s="31">
        <f>[1]consoCURRENT!W14903</f>
        <v>28222099.710000001</v>
      </c>
      <c r="U728" s="31">
        <f>[1]consoCURRENT!X14903</f>
        <v>12979784.229999999</v>
      </c>
      <c r="V728" s="31">
        <f>[1]consoCURRENT!Y14903</f>
        <v>17331475.879999999</v>
      </c>
      <c r="W728" s="31">
        <f>[1]consoCURRENT!Z14903</f>
        <v>10119347.33</v>
      </c>
      <c r="X728" s="31">
        <f>[1]consoCURRENT!AA14903</f>
        <v>13492639.309999999</v>
      </c>
      <c r="Y728" s="31">
        <f>[1]consoCURRENT!AB14903</f>
        <v>0</v>
      </c>
      <c r="Z728" s="31">
        <f t="shared" ref="Z728:Z730" si="354">SUM(M728:Y728)</f>
        <v>284600168.94</v>
      </c>
      <c r="AA728" s="31">
        <f>D728-Z728</f>
        <v>141205831.06000006</v>
      </c>
      <c r="AB728" s="37">
        <f>Z728/D728</f>
        <v>0.66837989351958393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5">SUM(B727:B730)</f>
        <v>549207000</v>
      </c>
      <c r="C731" s="39">
        <f t="shared" si="355"/>
        <v>0</v>
      </c>
      <c r="D731" s="39">
        <f t="shared" si="355"/>
        <v>549207000</v>
      </c>
      <c r="E731" s="39">
        <f t="shared" si="355"/>
        <v>96986182.120000005</v>
      </c>
      <c r="F731" s="39">
        <f t="shared" si="355"/>
        <v>161769436.69</v>
      </c>
      <c r="G731" s="39">
        <f t="shared" si="355"/>
        <v>82726852.25</v>
      </c>
      <c r="H731" s="39">
        <f t="shared" si="355"/>
        <v>49350934.390000001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49205223.079999998</v>
      </c>
      <c r="O731" s="39">
        <f t="shared" si="355"/>
        <v>22763604.260000002</v>
      </c>
      <c r="P731" s="39">
        <f t="shared" si="355"/>
        <v>25017354.780000001</v>
      </c>
      <c r="Q731" s="39">
        <f t="shared" si="355"/>
        <v>52260634.339999989</v>
      </c>
      <c r="R731" s="39">
        <f t="shared" si="355"/>
        <v>37824144.390000001</v>
      </c>
      <c r="S731" s="39">
        <f t="shared" si="355"/>
        <v>71684657.959999993</v>
      </c>
      <c r="T731" s="39">
        <f t="shared" si="355"/>
        <v>36188080.120000005</v>
      </c>
      <c r="U731" s="39">
        <f t="shared" si="355"/>
        <v>21153006.259999998</v>
      </c>
      <c r="V731" s="39">
        <f t="shared" si="355"/>
        <v>25385765.869999997</v>
      </c>
      <c r="W731" s="39">
        <f t="shared" si="355"/>
        <v>18080202.240000002</v>
      </c>
      <c r="X731" s="39">
        <f t="shared" si="355"/>
        <v>31270732.149999999</v>
      </c>
      <c r="Y731" s="39">
        <f t="shared" si="355"/>
        <v>0</v>
      </c>
      <c r="Z731" s="39">
        <f t="shared" si="355"/>
        <v>390833405.44999999</v>
      </c>
      <c r="AA731" s="39">
        <f t="shared" si="355"/>
        <v>158373594.55000007</v>
      </c>
      <c r="AB731" s="40">
        <f>Z731/D731</f>
        <v>0.71163223602393999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9443000</v>
      </c>
      <c r="C732" s="31">
        <f>[1]consoCURRENT!F14942</f>
        <v>0</v>
      </c>
      <c r="D732" s="31">
        <f>[1]consoCURRENT!G14942</f>
        <v>9443000</v>
      </c>
      <c r="E732" s="31">
        <f>[1]consoCURRENT!H14942</f>
        <v>2201323.3199999998</v>
      </c>
      <c r="F732" s="31">
        <f>[1]consoCURRENT!I14942</f>
        <v>2437969.6</v>
      </c>
      <c r="G732" s="31">
        <f>[1]consoCURRENT!J14942</f>
        <v>2305727.0700000003</v>
      </c>
      <c r="H732" s="31">
        <f>[1]consoCURRENT!K14942</f>
        <v>1531428.6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716706.12</v>
      </c>
      <c r="O732" s="31">
        <f>[1]consoCURRENT!R14942</f>
        <v>0</v>
      </c>
      <c r="P732" s="31">
        <f>[1]consoCURRENT!S14942</f>
        <v>1484617.1999999997</v>
      </c>
      <c r="Q732" s="31">
        <f>[1]consoCURRENT!T14942</f>
        <v>870134.64</v>
      </c>
      <c r="R732" s="31">
        <f>[1]consoCURRENT!U14942</f>
        <v>794458.16</v>
      </c>
      <c r="S732" s="31">
        <f>[1]consoCURRENT!V14942</f>
        <v>773376.8</v>
      </c>
      <c r="T732" s="31">
        <f>[1]consoCURRENT!W14942</f>
        <v>771983.03</v>
      </c>
      <c r="U732" s="31">
        <f>[1]consoCURRENT!X14942</f>
        <v>763701</v>
      </c>
      <c r="V732" s="31">
        <f>[1]consoCURRENT!Y14942</f>
        <v>770043.04</v>
      </c>
      <c r="W732" s="31">
        <f>[1]consoCURRENT!Z14942</f>
        <v>765336</v>
      </c>
      <c r="X732" s="31">
        <f>[1]consoCURRENT!AA14942</f>
        <v>766092.6</v>
      </c>
      <c r="Y732" s="31">
        <f>[1]consoCURRENT!AB14942</f>
        <v>0</v>
      </c>
      <c r="Z732" s="31">
        <f t="shared" ref="Z732" si="356">SUM(M732:Y732)</f>
        <v>8476448.5899999999</v>
      </c>
      <c r="AA732" s="31">
        <f>D732-Z732</f>
        <v>966551.41000000015</v>
      </c>
      <c r="AB732" s="37">
        <f>Z732/D732</f>
        <v>0.8976436079635709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57">B732+B731</f>
        <v>558650000</v>
      </c>
      <c r="C733" s="39">
        <f t="shared" si="357"/>
        <v>0</v>
      </c>
      <c r="D733" s="39">
        <f t="shared" si="357"/>
        <v>558650000</v>
      </c>
      <c r="E733" s="39">
        <f t="shared" si="357"/>
        <v>99187505.439999998</v>
      </c>
      <c r="F733" s="39">
        <f t="shared" si="357"/>
        <v>164207406.28999999</v>
      </c>
      <c r="G733" s="39">
        <f t="shared" si="357"/>
        <v>85032579.319999993</v>
      </c>
      <c r="H733" s="39">
        <f t="shared" si="357"/>
        <v>50882362.990000002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49921929.199999996</v>
      </c>
      <c r="O733" s="39">
        <f t="shared" si="357"/>
        <v>22763604.260000002</v>
      </c>
      <c r="P733" s="39">
        <f t="shared" si="357"/>
        <v>26501971.98</v>
      </c>
      <c r="Q733" s="39">
        <f t="shared" si="357"/>
        <v>53130768.979999989</v>
      </c>
      <c r="R733" s="39">
        <f t="shared" si="357"/>
        <v>38618602.549999997</v>
      </c>
      <c r="S733" s="39">
        <f t="shared" si="357"/>
        <v>72458034.75999999</v>
      </c>
      <c r="T733" s="39">
        <f t="shared" si="357"/>
        <v>36960063.150000006</v>
      </c>
      <c r="U733" s="39">
        <f t="shared" si="357"/>
        <v>21916707.259999998</v>
      </c>
      <c r="V733" s="39">
        <f t="shared" si="357"/>
        <v>26155808.909999996</v>
      </c>
      <c r="W733" s="39">
        <f t="shared" si="357"/>
        <v>18845538.240000002</v>
      </c>
      <c r="X733" s="39">
        <f t="shared" si="357"/>
        <v>32036824.75</v>
      </c>
      <c r="Y733" s="39">
        <f t="shared" si="357"/>
        <v>0</v>
      </c>
      <c r="Z733" s="39">
        <f t="shared" si="357"/>
        <v>399309854.03999996</v>
      </c>
      <c r="AA733" s="39">
        <f t="shared" si="357"/>
        <v>159340145.96000007</v>
      </c>
      <c r="AB733" s="40">
        <f>Z733/D733</f>
        <v>0.71477643254273693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24607000</v>
      </c>
      <c r="C737" s="31">
        <f>[1]consoCURRENT!F15003</f>
        <v>0</v>
      </c>
      <c r="D737" s="31">
        <f>[1]consoCURRENT!G15003</f>
        <v>24607000</v>
      </c>
      <c r="E737" s="31">
        <f>[1]consoCURRENT!H15003</f>
        <v>4432415.22</v>
      </c>
      <c r="F737" s="31">
        <f>[1]consoCURRENT!I15003</f>
        <v>6423029.7299999995</v>
      </c>
      <c r="G737" s="31">
        <f>[1]consoCURRENT!J15003</f>
        <v>4436599.18</v>
      </c>
      <c r="H737" s="31">
        <f>[1]consoCURRENT!K15003</f>
        <v>4644894.63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1451687.09</v>
      </c>
      <c r="O737" s="31">
        <f>[1]consoCURRENT!R15003</f>
        <v>1469556.0899999999</v>
      </c>
      <c r="P737" s="31">
        <f>[1]consoCURRENT!S15003</f>
        <v>1511172.04</v>
      </c>
      <c r="Q737" s="31">
        <f>[1]consoCURRENT!T15003</f>
        <v>2039127.96</v>
      </c>
      <c r="R737" s="31">
        <f>[1]consoCURRENT!U15003</f>
        <v>2826845.5300000003</v>
      </c>
      <c r="S737" s="31">
        <f>[1]consoCURRENT!V15003</f>
        <v>1557056.24</v>
      </c>
      <c r="T737" s="31">
        <f>[1]consoCURRENT!W15003</f>
        <v>1471103.67</v>
      </c>
      <c r="U737" s="31">
        <f>[1]consoCURRENT!X15003</f>
        <v>1494924.6099999999</v>
      </c>
      <c r="V737" s="31">
        <f>[1]consoCURRENT!Y15003</f>
        <v>1470570.9</v>
      </c>
      <c r="W737" s="31">
        <f>[1]consoCURRENT!Z15003</f>
        <v>1425872.7</v>
      </c>
      <c r="X737" s="31">
        <f>[1]consoCURRENT!AA15003</f>
        <v>3219021.9299999997</v>
      </c>
      <c r="Y737" s="31">
        <f>[1]consoCURRENT!AB15003</f>
        <v>0</v>
      </c>
      <c r="Z737" s="31">
        <f>SUM(M737:Y737)</f>
        <v>19936938.759999998</v>
      </c>
      <c r="AA737" s="31">
        <f>D737-Z737</f>
        <v>4670061.2400000021</v>
      </c>
      <c r="AB737" s="37">
        <f>Z737/D737</f>
        <v>0.81021411630836748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59156000</v>
      </c>
      <c r="C738" s="31">
        <f>[1]consoCURRENT!F15116</f>
        <v>-4.6566128730773926E-10</v>
      </c>
      <c r="D738" s="31">
        <f>[1]consoCURRENT!G15116</f>
        <v>59155999.999999993</v>
      </c>
      <c r="E738" s="31">
        <f>[1]consoCURRENT!H15116</f>
        <v>12118629.73</v>
      </c>
      <c r="F738" s="31">
        <f>[1]consoCURRENT!I15116</f>
        <v>21611542.219999995</v>
      </c>
      <c r="G738" s="31">
        <f>[1]consoCURRENT!J15116</f>
        <v>11348306.040000001</v>
      </c>
      <c r="H738" s="31">
        <f>[1]consoCURRENT!K15116</f>
        <v>5547911.4299999997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1685265.55</v>
      </c>
      <c r="O738" s="31">
        <f>[1]consoCURRENT!R15116</f>
        <v>2742491.1900000004</v>
      </c>
      <c r="P738" s="31">
        <f>[1]consoCURRENT!S15116</f>
        <v>7690872.9899999993</v>
      </c>
      <c r="Q738" s="31">
        <f>[1]consoCURRENT!T15116</f>
        <v>4115759.2100000004</v>
      </c>
      <c r="R738" s="31">
        <f>[1]consoCURRENT!U15116</f>
        <v>26099730.66</v>
      </c>
      <c r="S738" s="31">
        <f>[1]consoCURRENT!V15116</f>
        <v>-8603947.6500000041</v>
      </c>
      <c r="T738" s="31">
        <f>[1]consoCURRENT!W15116</f>
        <v>5351321.76</v>
      </c>
      <c r="U738" s="31">
        <f>[1]consoCURRENT!X15116</f>
        <v>1530216.95</v>
      </c>
      <c r="V738" s="31">
        <f>[1]consoCURRENT!Y15116</f>
        <v>4466767.33</v>
      </c>
      <c r="W738" s="31">
        <f>[1]consoCURRENT!Z15116</f>
        <v>1540749.92</v>
      </c>
      <c r="X738" s="31">
        <f>[1]consoCURRENT!AA15116</f>
        <v>4007161.51</v>
      </c>
      <c r="Y738" s="31">
        <f>[1]consoCURRENT!AB15116</f>
        <v>0</v>
      </c>
      <c r="Z738" s="31">
        <f t="shared" ref="Z738:Z740" si="358">SUM(M738:Y738)</f>
        <v>50626389.419999994</v>
      </c>
      <c r="AA738" s="31">
        <f>D738-Z738</f>
        <v>8529610.5799999982</v>
      </c>
      <c r="AB738" s="37">
        <f>Z738/D738</f>
        <v>0.85581157312867673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59">SUM(B737:B740)</f>
        <v>83763000</v>
      </c>
      <c r="C741" s="39">
        <f t="shared" si="359"/>
        <v>-4.6566128730773926E-10</v>
      </c>
      <c r="D741" s="39">
        <f t="shared" si="359"/>
        <v>83763000</v>
      </c>
      <c r="E741" s="39">
        <f t="shared" si="359"/>
        <v>16551044.949999999</v>
      </c>
      <c r="F741" s="39">
        <f t="shared" si="359"/>
        <v>28034571.949999996</v>
      </c>
      <c r="G741" s="39">
        <f t="shared" si="359"/>
        <v>15784905.220000001</v>
      </c>
      <c r="H741" s="39">
        <f t="shared" si="359"/>
        <v>10192806.059999999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3136952.64</v>
      </c>
      <c r="O741" s="39">
        <f t="shared" si="359"/>
        <v>4212047.28</v>
      </c>
      <c r="P741" s="39">
        <f t="shared" si="359"/>
        <v>9202045.0299999993</v>
      </c>
      <c r="Q741" s="39">
        <f t="shared" si="359"/>
        <v>6154887.1699999999</v>
      </c>
      <c r="R741" s="39">
        <f t="shared" si="359"/>
        <v>28926576.190000001</v>
      </c>
      <c r="S741" s="39">
        <f t="shared" si="359"/>
        <v>-7046891.4100000039</v>
      </c>
      <c r="T741" s="39">
        <f t="shared" si="359"/>
        <v>6822425.4299999997</v>
      </c>
      <c r="U741" s="39">
        <f t="shared" si="359"/>
        <v>3025141.5599999996</v>
      </c>
      <c r="V741" s="39">
        <f t="shared" si="359"/>
        <v>5937338.2300000004</v>
      </c>
      <c r="W741" s="39">
        <f t="shared" si="359"/>
        <v>2966622.62</v>
      </c>
      <c r="X741" s="39">
        <f t="shared" si="359"/>
        <v>7226183.4399999995</v>
      </c>
      <c r="Y741" s="39">
        <f t="shared" si="359"/>
        <v>0</v>
      </c>
      <c r="Z741" s="39">
        <f t="shared" si="359"/>
        <v>70563328.179999992</v>
      </c>
      <c r="AA741" s="39">
        <f t="shared" si="359"/>
        <v>13199671.82</v>
      </c>
      <c r="AB741" s="40">
        <f>Z741/D741</f>
        <v>0.84241643900051322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1705000</v>
      </c>
      <c r="C742" s="31">
        <f>[1]consoCURRENT!F15155</f>
        <v>0</v>
      </c>
      <c r="D742" s="31">
        <f>[1]consoCURRENT!G15155</f>
        <v>1705000</v>
      </c>
      <c r="E742" s="31">
        <f>[1]consoCURRENT!H15155</f>
        <v>388790.89</v>
      </c>
      <c r="F742" s="31">
        <f>[1]consoCURRENT!I15155</f>
        <v>439049.4</v>
      </c>
      <c r="G742" s="31">
        <f>[1]consoCURRENT!J15155</f>
        <v>387431.76</v>
      </c>
      <c r="H742" s="31">
        <f>[1]consoCURRENT!K15155</f>
        <v>259253.12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131794.68</v>
      </c>
      <c r="O742" s="31">
        <f>[1]consoCURRENT!R15155</f>
        <v>129148.08</v>
      </c>
      <c r="P742" s="31">
        <f>[1]consoCURRENT!S15155</f>
        <v>127848.13</v>
      </c>
      <c r="Q742" s="31">
        <f>[1]consoCURRENT!T15155</f>
        <v>165138.76</v>
      </c>
      <c r="R742" s="31">
        <f>[1]consoCURRENT!U15155</f>
        <v>136942.64000000001</v>
      </c>
      <c r="S742" s="31">
        <f>[1]consoCURRENT!V15155</f>
        <v>136968</v>
      </c>
      <c r="T742" s="31">
        <f>[1]consoCURRENT!W15155</f>
        <v>129120.36</v>
      </c>
      <c r="U742" s="31">
        <f>[1]consoCURRENT!X15155</f>
        <v>129138.36</v>
      </c>
      <c r="V742" s="31">
        <f>[1]consoCURRENT!Y15155</f>
        <v>129173.04</v>
      </c>
      <c r="W742" s="31">
        <f>[1]consoCURRENT!Z15155</f>
        <v>129931.28</v>
      </c>
      <c r="X742" s="31">
        <f>[1]consoCURRENT!AA15155</f>
        <v>129321.84</v>
      </c>
      <c r="Y742" s="31">
        <f>[1]consoCURRENT!AB15155</f>
        <v>0</v>
      </c>
      <c r="Z742" s="31">
        <f t="shared" ref="Z742" si="360">SUM(M742:Y742)</f>
        <v>1474525.1700000002</v>
      </c>
      <c r="AA742" s="31">
        <f>D742-Z742</f>
        <v>230474.82999999984</v>
      </c>
      <c r="AB742" s="37">
        <f>Z742/D742</f>
        <v>0.86482414662756613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1">B742+B741</f>
        <v>85468000</v>
      </c>
      <c r="C743" s="39">
        <f t="shared" si="361"/>
        <v>-4.6566128730773926E-10</v>
      </c>
      <c r="D743" s="39">
        <f t="shared" si="361"/>
        <v>85468000</v>
      </c>
      <c r="E743" s="39">
        <f t="shared" si="361"/>
        <v>16939835.84</v>
      </c>
      <c r="F743" s="39">
        <f t="shared" si="361"/>
        <v>28473621.349999994</v>
      </c>
      <c r="G743" s="39">
        <f t="shared" si="361"/>
        <v>16172336.98</v>
      </c>
      <c r="H743" s="39">
        <f t="shared" si="361"/>
        <v>10452059.179999998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3268747.3200000003</v>
      </c>
      <c r="O743" s="39">
        <f t="shared" si="361"/>
        <v>4341195.3600000003</v>
      </c>
      <c r="P743" s="39">
        <f t="shared" si="361"/>
        <v>9329893.1600000001</v>
      </c>
      <c r="Q743" s="39">
        <f t="shared" si="361"/>
        <v>6320025.9299999997</v>
      </c>
      <c r="R743" s="39">
        <f t="shared" si="361"/>
        <v>29063518.830000002</v>
      </c>
      <c r="S743" s="39">
        <f t="shared" si="361"/>
        <v>-6909923.4100000039</v>
      </c>
      <c r="T743" s="39">
        <f t="shared" si="361"/>
        <v>6951545.79</v>
      </c>
      <c r="U743" s="39">
        <f t="shared" si="361"/>
        <v>3154279.9199999995</v>
      </c>
      <c r="V743" s="39">
        <f t="shared" si="361"/>
        <v>6066511.2700000005</v>
      </c>
      <c r="W743" s="39">
        <f t="shared" si="361"/>
        <v>3096553.9</v>
      </c>
      <c r="X743" s="39">
        <f t="shared" si="361"/>
        <v>7355505.2799999993</v>
      </c>
      <c r="Y743" s="39">
        <f t="shared" si="361"/>
        <v>0</v>
      </c>
      <c r="Z743" s="39">
        <f t="shared" si="361"/>
        <v>72037853.349999994</v>
      </c>
      <c r="AA743" s="39">
        <f t="shared" si="361"/>
        <v>13430146.65</v>
      </c>
      <c r="AB743" s="40">
        <f>Z743/D743</f>
        <v>0.84286345006318142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11828000</v>
      </c>
      <c r="C747" s="31">
        <f>[1]consoCURRENT!F15216</f>
        <v>0</v>
      </c>
      <c r="D747" s="31">
        <f>[1]consoCURRENT!G15216</f>
        <v>11828000</v>
      </c>
      <c r="E747" s="31">
        <f>[1]consoCURRENT!H15216</f>
        <v>2117114.2200000002</v>
      </c>
      <c r="F747" s="31">
        <f>[1]consoCURRENT!I15216</f>
        <v>3245749.04</v>
      </c>
      <c r="G747" s="31">
        <f>[1]consoCURRENT!J15216</f>
        <v>2082282.75</v>
      </c>
      <c r="H747" s="31">
        <f>[1]consoCURRENT!K15216</f>
        <v>2184767.69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691596.65</v>
      </c>
      <c r="O747" s="31">
        <f>[1]consoCURRENT!R15216</f>
        <v>691596.65</v>
      </c>
      <c r="P747" s="31">
        <f>[1]consoCURRENT!S15216</f>
        <v>733920.92</v>
      </c>
      <c r="Q747" s="31">
        <f>[1]consoCURRENT!T15216</f>
        <v>909816.9</v>
      </c>
      <c r="R747" s="31">
        <f>[1]consoCURRENT!U15216</f>
        <v>1528035.3399999999</v>
      </c>
      <c r="S747" s="31">
        <f>[1]consoCURRENT!V15216</f>
        <v>807896.79999999993</v>
      </c>
      <c r="T747" s="31">
        <f>[1]consoCURRENT!W15216</f>
        <v>669427.79</v>
      </c>
      <c r="U747" s="31">
        <f>[1]consoCURRENT!X15216</f>
        <v>701585.06</v>
      </c>
      <c r="V747" s="31">
        <f>[1]consoCURRENT!Y15216</f>
        <v>711269.9</v>
      </c>
      <c r="W747" s="31">
        <f>[1]consoCURRENT!Z15216</f>
        <v>696711.46000000008</v>
      </c>
      <c r="X747" s="31">
        <f>[1]consoCURRENT!AA15216</f>
        <v>1488056.23</v>
      </c>
      <c r="Y747" s="31">
        <f>[1]consoCURRENT!AB15216</f>
        <v>0</v>
      </c>
      <c r="Z747" s="31">
        <f>SUM(M747:Y747)</f>
        <v>9629913.6999999993</v>
      </c>
      <c r="AA747" s="31">
        <f>D747-Z747</f>
        <v>2198086.3000000007</v>
      </c>
      <c r="AB747" s="37">
        <f>Z747/D747</f>
        <v>0.81416247040919842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30736000</v>
      </c>
      <c r="C748" s="31">
        <f>[1]consoCURRENT!F15329</f>
        <v>0</v>
      </c>
      <c r="D748" s="31">
        <f>[1]consoCURRENT!G15329</f>
        <v>30736000</v>
      </c>
      <c r="E748" s="31">
        <f>[1]consoCURRENT!H15329</f>
        <v>5053771.18</v>
      </c>
      <c r="F748" s="31">
        <f>[1]consoCURRENT!I15329</f>
        <v>5074360.5799999991</v>
      </c>
      <c r="G748" s="31">
        <f>[1]consoCURRENT!J15329</f>
        <v>4095108.5</v>
      </c>
      <c r="H748" s="31">
        <f>[1]consoCURRENT!K15329</f>
        <v>7667327.8599999994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221672.28</v>
      </c>
      <c r="O748" s="31">
        <f>[1]consoCURRENT!R15329</f>
        <v>2783427.5300000003</v>
      </c>
      <c r="P748" s="31">
        <f>[1]consoCURRENT!S15329</f>
        <v>2048671.37</v>
      </c>
      <c r="Q748" s="31">
        <f>[1]consoCURRENT!T15329</f>
        <v>607631.5</v>
      </c>
      <c r="R748" s="31">
        <f>[1]consoCURRENT!U15329</f>
        <v>2072126.0899999996</v>
      </c>
      <c r="S748" s="31">
        <f>[1]consoCURRENT!V15329</f>
        <v>2394602.9899999998</v>
      </c>
      <c r="T748" s="31">
        <f>[1]consoCURRENT!W15329</f>
        <v>5555975.6299999999</v>
      </c>
      <c r="U748" s="31">
        <f>[1]consoCURRENT!X15329</f>
        <v>-2487272.2599999998</v>
      </c>
      <c r="V748" s="31">
        <f>[1]consoCURRENT!Y15329</f>
        <v>1026405.13</v>
      </c>
      <c r="W748" s="31">
        <f>[1]consoCURRENT!Z15329</f>
        <v>2759484.8699999996</v>
      </c>
      <c r="X748" s="31">
        <f>[1]consoCURRENT!AA15329</f>
        <v>4907842.9899999993</v>
      </c>
      <c r="Y748" s="31">
        <f>[1]consoCURRENT!AB15329</f>
        <v>0</v>
      </c>
      <c r="Z748" s="31">
        <f t="shared" ref="Z748:Z750" si="362">SUM(M748:Y748)</f>
        <v>21890568.120000001</v>
      </c>
      <c r="AA748" s="31">
        <f>D748-Z748</f>
        <v>8845431.879999999</v>
      </c>
      <c r="AB748" s="37">
        <f>Z748/D748</f>
        <v>0.71221265356585117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3">SUM(B747:B750)</f>
        <v>42564000</v>
      </c>
      <c r="C751" s="39">
        <f t="shared" si="363"/>
        <v>0</v>
      </c>
      <c r="D751" s="39">
        <f t="shared" si="363"/>
        <v>42564000</v>
      </c>
      <c r="E751" s="39">
        <f t="shared" si="363"/>
        <v>7170885.4000000004</v>
      </c>
      <c r="F751" s="39">
        <f t="shared" si="363"/>
        <v>8320109.6199999992</v>
      </c>
      <c r="G751" s="39">
        <f t="shared" si="363"/>
        <v>6177391.25</v>
      </c>
      <c r="H751" s="39">
        <f t="shared" si="363"/>
        <v>9852095.5499999989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913268.93</v>
      </c>
      <c r="O751" s="39">
        <f t="shared" si="363"/>
        <v>3475024.18</v>
      </c>
      <c r="P751" s="39">
        <f t="shared" si="363"/>
        <v>2782592.29</v>
      </c>
      <c r="Q751" s="39">
        <f t="shared" si="363"/>
        <v>1517448.4</v>
      </c>
      <c r="R751" s="39">
        <f t="shared" si="363"/>
        <v>3600161.4299999997</v>
      </c>
      <c r="S751" s="39">
        <f t="shared" si="363"/>
        <v>3202499.7899999996</v>
      </c>
      <c r="T751" s="39">
        <f t="shared" si="363"/>
        <v>6225403.4199999999</v>
      </c>
      <c r="U751" s="39">
        <f t="shared" si="363"/>
        <v>-1785687.1999999997</v>
      </c>
      <c r="V751" s="39">
        <f t="shared" si="363"/>
        <v>1737675.03</v>
      </c>
      <c r="W751" s="39">
        <f t="shared" si="363"/>
        <v>3456196.3299999996</v>
      </c>
      <c r="X751" s="39">
        <f t="shared" si="363"/>
        <v>6395899.2199999988</v>
      </c>
      <c r="Y751" s="39">
        <f t="shared" si="363"/>
        <v>0</v>
      </c>
      <c r="Z751" s="39">
        <f t="shared" si="363"/>
        <v>31520481.82</v>
      </c>
      <c r="AA751" s="39">
        <f t="shared" si="363"/>
        <v>11043518.18</v>
      </c>
      <c r="AB751" s="40">
        <f>Z751/D751</f>
        <v>0.74054322479090307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682000</v>
      </c>
      <c r="C752" s="31">
        <f>[1]consoCURRENT!F15368</f>
        <v>0</v>
      </c>
      <c r="D752" s="31">
        <f>[1]consoCURRENT!G15368</f>
        <v>682000</v>
      </c>
      <c r="E752" s="31">
        <f>[1]consoCURRENT!H15368</f>
        <v>158568.48000000001</v>
      </c>
      <c r="F752" s="31">
        <f>[1]consoCURRENT!I15368</f>
        <v>183922.56</v>
      </c>
      <c r="G752" s="31">
        <f>[1]consoCURRENT!J15368</f>
        <v>144973.44999999998</v>
      </c>
      <c r="H752" s="31">
        <f>[1]consoCURRENT!K15368</f>
        <v>102112.98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52856.160000000003</v>
      </c>
      <c r="O752" s="31">
        <f>[1]consoCURRENT!R15368</f>
        <v>52856.160000000003</v>
      </c>
      <c r="P752" s="31">
        <f>[1]consoCURRENT!S15368</f>
        <v>52856.160000000003</v>
      </c>
      <c r="Q752" s="31">
        <f>[1]consoCURRENT!T15368</f>
        <v>52856.160000000003</v>
      </c>
      <c r="R752" s="31">
        <f>[1]consoCURRENT!U15368</f>
        <v>73984.56</v>
      </c>
      <c r="S752" s="31">
        <f>[1]consoCURRENT!V15368</f>
        <v>57081.84</v>
      </c>
      <c r="T752" s="31">
        <f>[1]consoCURRENT!W15368</f>
        <v>0</v>
      </c>
      <c r="U752" s="31">
        <f>[1]consoCURRENT!X15368</f>
        <v>96652.209999999992</v>
      </c>
      <c r="V752" s="31">
        <f>[1]consoCURRENT!Y15368</f>
        <v>48321.24</v>
      </c>
      <c r="W752" s="31">
        <f>[1]consoCURRENT!Z15368</f>
        <v>48341.7</v>
      </c>
      <c r="X752" s="31">
        <f>[1]consoCURRENT!AA15368</f>
        <v>53771.28</v>
      </c>
      <c r="Y752" s="31">
        <f>[1]consoCURRENT!AB15368</f>
        <v>0</v>
      </c>
      <c r="Z752" s="31">
        <f t="shared" ref="Z752" si="364">SUM(M752:Y752)</f>
        <v>589577.47</v>
      </c>
      <c r="AA752" s="31">
        <f>D752-Z752</f>
        <v>92422.530000000028</v>
      </c>
      <c r="AB752" s="37">
        <f>Z752/D752</f>
        <v>0.86448309384164224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5">B752+B751</f>
        <v>43246000</v>
      </c>
      <c r="C753" s="39">
        <f t="shared" si="365"/>
        <v>0</v>
      </c>
      <c r="D753" s="39">
        <f t="shared" si="365"/>
        <v>43246000</v>
      </c>
      <c r="E753" s="39">
        <f t="shared" si="365"/>
        <v>7329453.8800000008</v>
      </c>
      <c r="F753" s="39">
        <f t="shared" si="365"/>
        <v>8504032.1799999997</v>
      </c>
      <c r="G753" s="39">
        <f t="shared" si="365"/>
        <v>6322364.7000000002</v>
      </c>
      <c r="H753" s="39">
        <f t="shared" si="365"/>
        <v>9954208.5299999993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966125.09000000008</v>
      </c>
      <c r="O753" s="39">
        <f t="shared" si="365"/>
        <v>3527880.3400000003</v>
      </c>
      <c r="P753" s="39">
        <f t="shared" si="365"/>
        <v>2835448.45</v>
      </c>
      <c r="Q753" s="39">
        <f t="shared" si="365"/>
        <v>1570304.5599999998</v>
      </c>
      <c r="R753" s="39">
        <f t="shared" si="365"/>
        <v>3674145.9899999998</v>
      </c>
      <c r="S753" s="39">
        <f t="shared" si="365"/>
        <v>3259581.6299999994</v>
      </c>
      <c r="T753" s="39">
        <f t="shared" si="365"/>
        <v>6225403.4199999999</v>
      </c>
      <c r="U753" s="39">
        <f t="shared" si="365"/>
        <v>-1689034.9899999998</v>
      </c>
      <c r="V753" s="39">
        <f t="shared" si="365"/>
        <v>1785996.27</v>
      </c>
      <c r="W753" s="39">
        <f t="shared" si="365"/>
        <v>3504538.03</v>
      </c>
      <c r="X753" s="39">
        <f t="shared" si="365"/>
        <v>6449670.4999999991</v>
      </c>
      <c r="Y753" s="39">
        <f t="shared" si="365"/>
        <v>0</v>
      </c>
      <c r="Z753" s="39">
        <f t="shared" si="365"/>
        <v>32110059.289999999</v>
      </c>
      <c r="AA753" s="39">
        <f t="shared" si="365"/>
        <v>11135940.709999999</v>
      </c>
      <c r="AB753" s="40">
        <f>Z753/D753</f>
        <v>0.74249778684733847</v>
      </c>
      <c r="AC753" s="42"/>
    </row>
    <row r="754" spans="1:29" s="33" customFormat="1" ht="10.9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9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11168000</v>
      </c>
      <c r="C757" s="31">
        <f>[1]consoCURRENT!F15429</f>
        <v>0</v>
      </c>
      <c r="D757" s="31">
        <f>[1]consoCURRENT!G15429</f>
        <v>11168000</v>
      </c>
      <c r="E757" s="31">
        <f>[1]consoCURRENT!H15429</f>
        <v>1809738.3199999998</v>
      </c>
      <c r="F757" s="31">
        <f>[1]consoCURRENT!I15429</f>
        <v>2684214.4800000004</v>
      </c>
      <c r="G757" s="31">
        <f>[1]consoCURRENT!J15429</f>
        <v>1976217.7600000002</v>
      </c>
      <c r="H757" s="31">
        <f>[1]consoCURRENT!K15429</f>
        <v>2330983.83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576401.09</v>
      </c>
      <c r="O757" s="31">
        <f>[1]consoCURRENT!R15429</f>
        <v>591057.53</v>
      </c>
      <c r="P757" s="31">
        <f>[1]consoCURRENT!S15429</f>
        <v>642279.70000000007</v>
      </c>
      <c r="Q757" s="31">
        <f>[1]consoCURRENT!T15429</f>
        <v>753979.99</v>
      </c>
      <c r="R757" s="31">
        <f>[1]consoCURRENT!U15429</f>
        <v>1295400.8799999999</v>
      </c>
      <c r="S757" s="31">
        <f>[1]consoCURRENT!V15429</f>
        <v>634833.6100000001</v>
      </c>
      <c r="T757" s="31">
        <f>[1]consoCURRENT!W15429</f>
        <v>667143.59000000008</v>
      </c>
      <c r="U757" s="31">
        <f>[1]consoCURRENT!X15429</f>
        <v>639319.83000000007</v>
      </c>
      <c r="V757" s="31">
        <f>[1]consoCURRENT!Y15429</f>
        <v>669754.34</v>
      </c>
      <c r="W757" s="31">
        <f>[1]consoCURRENT!Z15429</f>
        <v>654784.88</v>
      </c>
      <c r="X757" s="31">
        <f>[1]consoCURRENT!AA15429</f>
        <v>1676198.9500000002</v>
      </c>
      <c r="Y757" s="31">
        <f>[1]consoCURRENT!AB15429</f>
        <v>0</v>
      </c>
      <c r="Z757" s="31">
        <f>SUM(M757:Y757)</f>
        <v>8801154.3900000006</v>
      </c>
      <c r="AA757" s="31">
        <f>D757-Z757</f>
        <v>2366845.6099999994</v>
      </c>
      <c r="AB757" s="37">
        <f>Z757/D757</f>
        <v>0.78806898191260755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26253000</v>
      </c>
      <c r="C758" s="31">
        <f>[1]consoCURRENT!F15542</f>
        <v>0</v>
      </c>
      <c r="D758" s="31">
        <f>[1]consoCURRENT!G15542</f>
        <v>26253000</v>
      </c>
      <c r="E758" s="31">
        <f>[1]consoCURRENT!H15542</f>
        <v>4368603.21</v>
      </c>
      <c r="F758" s="31">
        <f>[1]consoCURRENT!I15542</f>
        <v>10453558.620000001</v>
      </c>
      <c r="G758" s="31">
        <f>[1]consoCURRENT!J15542</f>
        <v>6065127.29</v>
      </c>
      <c r="H758" s="31">
        <f>[1]consoCURRENT!K15542</f>
        <v>1366763.0599999996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942758.10000000009</v>
      </c>
      <c r="O758" s="31">
        <f>[1]consoCURRENT!R15542</f>
        <v>1678167.28</v>
      </c>
      <c r="P758" s="31">
        <f>[1]consoCURRENT!S15542</f>
        <v>1747677.83</v>
      </c>
      <c r="Q758" s="31">
        <f>[1]consoCURRENT!T15542</f>
        <v>5913080.9499999993</v>
      </c>
      <c r="R758" s="31">
        <f>[1]consoCURRENT!U15542</f>
        <v>988014.00999999989</v>
      </c>
      <c r="S758" s="31">
        <f>[1]consoCURRENT!V15542</f>
        <v>3552463.66</v>
      </c>
      <c r="T758" s="31">
        <f>[1]consoCURRENT!W15542</f>
        <v>4455755.41</v>
      </c>
      <c r="U758" s="31">
        <f>[1]consoCURRENT!X15542</f>
        <v>535027.87</v>
      </c>
      <c r="V758" s="31">
        <f>[1]consoCURRENT!Y15542</f>
        <v>1074344.01</v>
      </c>
      <c r="W758" s="31">
        <f>[1]consoCURRENT!Z15542</f>
        <v>878612.66</v>
      </c>
      <c r="X758" s="31">
        <f>[1]consoCURRENT!AA15542</f>
        <v>488150.4</v>
      </c>
      <c r="Y758" s="31">
        <f>[1]consoCURRENT!AB15542</f>
        <v>0</v>
      </c>
      <c r="Z758" s="31">
        <f t="shared" ref="Z758:Z760" si="366">SUM(M758:Y758)</f>
        <v>22254052.180000003</v>
      </c>
      <c r="AA758" s="31">
        <f>D758-Z758</f>
        <v>3998947.8199999966</v>
      </c>
      <c r="AB758" s="37">
        <f>Z758/D758</f>
        <v>0.84767653906220253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7">SUM(B757:B760)</f>
        <v>37421000</v>
      </c>
      <c r="C761" s="39">
        <f t="shared" si="367"/>
        <v>0</v>
      </c>
      <c r="D761" s="39">
        <f t="shared" si="367"/>
        <v>37421000</v>
      </c>
      <c r="E761" s="39">
        <f t="shared" si="367"/>
        <v>6178341.5299999993</v>
      </c>
      <c r="F761" s="39">
        <f t="shared" si="367"/>
        <v>13137773.100000001</v>
      </c>
      <c r="G761" s="39">
        <f t="shared" si="367"/>
        <v>8041345.0500000007</v>
      </c>
      <c r="H761" s="39">
        <f t="shared" si="367"/>
        <v>3697746.8899999997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1519159.19</v>
      </c>
      <c r="O761" s="39">
        <f t="shared" si="367"/>
        <v>2269224.81</v>
      </c>
      <c r="P761" s="39">
        <f t="shared" si="367"/>
        <v>2389957.5300000003</v>
      </c>
      <c r="Q761" s="39">
        <f t="shared" si="367"/>
        <v>6667060.9399999995</v>
      </c>
      <c r="R761" s="39">
        <f t="shared" si="367"/>
        <v>2283414.8899999997</v>
      </c>
      <c r="S761" s="39">
        <f t="shared" si="367"/>
        <v>4187297.2700000005</v>
      </c>
      <c r="T761" s="39">
        <f t="shared" si="367"/>
        <v>5122899</v>
      </c>
      <c r="U761" s="39">
        <f t="shared" si="367"/>
        <v>1174347.7000000002</v>
      </c>
      <c r="V761" s="39">
        <f t="shared" si="367"/>
        <v>1744098.35</v>
      </c>
      <c r="W761" s="39">
        <f t="shared" si="367"/>
        <v>1533397.54</v>
      </c>
      <c r="X761" s="39">
        <f t="shared" si="367"/>
        <v>2164349.35</v>
      </c>
      <c r="Y761" s="39">
        <f t="shared" si="367"/>
        <v>0</v>
      </c>
      <c r="Z761" s="39">
        <f t="shared" si="367"/>
        <v>31055206.570000004</v>
      </c>
      <c r="AA761" s="39">
        <f t="shared" si="367"/>
        <v>6365793.429999996</v>
      </c>
      <c r="AB761" s="40">
        <f>Z761/D761</f>
        <v>0.82988713743619902</v>
      </c>
      <c r="AC761" s="32"/>
    </row>
    <row r="762" spans="1:29" s="33" customFormat="1" ht="14.45" customHeight="1" x14ac:dyDescent="0.25">
      <c r="A762" s="41" t="s">
        <v>39</v>
      </c>
      <c r="B762" s="31">
        <f>[1]consoCURRENT!E15581</f>
        <v>414000</v>
      </c>
      <c r="C762" s="31">
        <f>[1]consoCURRENT!F15581</f>
        <v>0</v>
      </c>
      <c r="D762" s="31">
        <f>[1]consoCURRENT!G15581</f>
        <v>414000</v>
      </c>
      <c r="E762" s="31">
        <f>[1]consoCURRENT!H15581</f>
        <v>95037.39</v>
      </c>
      <c r="F762" s="31">
        <f>[1]consoCURRENT!I15581</f>
        <v>111254.9</v>
      </c>
      <c r="G762" s="31">
        <f>[1]consoCURRENT!J15581</f>
        <v>103323.29</v>
      </c>
      <c r="H762" s="31">
        <f>[1]consoCURRENT!K15581</f>
        <v>68891.87999999999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31392.03</v>
      </c>
      <c r="P762" s="31">
        <f>[1]consoCURRENT!S15581</f>
        <v>63645.36</v>
      </c>
      <c r="Q762" s="31">
        <f>[1]consoCURRENT!T15581</f>
        <v>34525.08</v>
      </c>
      <c r="R762" s="31">
        <f>[1]consoCURRENT!U15581</f>
        <v>42280.25</v>
      </c>
      <c r="S762" s="31">
        <f>[1]consoCURRENT!V15581</f>
        <v>34449.57</v>
      </c>
      <c r="T762" s="31">
        <f>[1]consoCURRENT!W15581</f>
        <v>34380.449999999997</v>
      </c>
      <c r="U762" s="31">
        <f>[1]consoCURRENT!X15581</f>
        <v>34355</v>
      </c>
      <c r="V762" s="31">
        <f>[1]consoCURRENT!Y15581</f>
        <v>34587.839999999997</v>
      </c>
      <c r="W762" s="31">
        <f>[1]consoCURRENT!Z15581</f>
        <v>36.68</v>
      </c>
      <c r="X762" s="31">
        <f>[1]consoCURRENT!AA15581</f>
        <v>68855.199999999997</v>
      </c>
      <c r="Y762" s="31">
        <f>[1]consoCURRENT!AB15581</f>
        <v>0</v>
      </c>
      <c r="Z762" s="31">
        <f t="shared" ref="Z762" si="368">SUM(M762:Y762)</f>
        <v>378507.45999999996</v>
      </c>
      <c r="AA762" s="31">
        <f>D762-Z762</f>
        <v>35492.540000000037</v>
      </c>
      <c r="AB762" s="37">
        <f>Z762/D762</f>
        <v>0.91426922705313995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69">B762+B761</f>
        <v>37835000</v>
      </c>
      <c r="C763" s="39">
        <f t="shared" si="369"/>
        <v>0</v>
      </c>
      <c r="D763" s="39">
        <f t="shared" si="369"/>
        <v>37835000</v>
      </c>
      <c r="E763" s="39">
        <f t="shared" si="369"/>
        <v>6273378.919999999</v>
      </c>
      <c r="F763" s="39">
        <f t="shared" si="369"/>
        <v>13249028.000000002</v>
      </c>
      <c r="G763" s="39">
        <f t="shared" si="369"/>
        <v>8144668.3400000008</v>
      </c>
      <c r="H763" s="39">
        <f t="shared" si="369"/>
        <v>3766638.7699999996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1519159.19</v>
      </c>
      <c r="O763" s="39">
        <f t="shared" si="369"/>
        <v>2300616.84</v>
      </c>
      <c r="P763" s="39">
        <f t="shared" si="369"/>
        <v>2453602.89</v>
      </c>
      <c r="Q763" s="39">
        <f t="shared" si="369"/>
        <v>6701586.0199999996</v>
      </c>
      <c r="R763" s="39">
        <f t="shared" si="369"/>
        <v>2325695.1399999997</v>
      </c>
      <c r="S763" s="39">
        <f t="shared" si="369"/>
        <v>4221746.8400000008</v>
      </c>
      <c r="T763" s="39">
        <f t="shared" si="369"/>
        <v>5157279.45</v>
      </c>
      <c r="U763" s="39">
        <f t="shared" si="369"/>
        <v>1208702.7000000002</v>
      </c>
      <c r="V763" s="39">
        <f t="shared" si="369"/>
        <v>1778686.1900000002</v>
      </c>
      <c r="W763" s="39">
        <f t="shared" si="369"/>
        <v>1533434.22</v>
      </c>
      <c r="X763" s="39">
        <f t="shared" si="369"/>
        <v>2233204.5500000003</v>
      </c>
      <c r="Y763" s="39">
        <f t="shared" si="369"/>
        <v>0</v>
      </c>
      <c r="Z763" s="39">
        <f t="shared" si="369"/>
        <v>31433714.030000005</v>
      </c>
      <c r="AA763" s="39">
        <f t="shared" si="369"/>
        <v>6401285.969999996</v>
      </c>
      <c r="AB763" s="40">
        <f>Z763/D763</f>
        <v>0.83081046729218988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22012000</v>
      </c>
      <c r="C767" s="31">
        <f>[1]consoCURRENT!F15642</f>
        <v>0</v>
      </c>
      <c r="D767" s="31">
        <f>[1]consoCURRENT!G15642</f>
        <v>22012000</v>
      </c>
      <c r="E767" s="31">
        <f>[1]consoCURRENT!H15642</f>
        <v>3850733.78</v>
      </c>
      <c r="F767" s="31">
        <f>[1]consoCURRENT!I15642</f>
        <v>5338700.5</v>
      </c>
      <c r="G767" s="31">
        <f>[1]consoCURRENT!J15642</f>
        <v>4386767.8100000005</v>
      </c>
      <c r="H767" s="31">
        <f>[1]consoCURRENT!K15642</f>
        <v>4371336.8699999992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1248852.5799999998</v>
      </c>
      <c r="O767" s="31">
        <f>[1]consoCURRENT!R15642</f>
        <v>1276265.32</v>
      </c>
      <c r="P767" s="31">
        <f>[1]consoCURRENT!S15642</f>
        <v>1325615.8799999999</v>
      </c>
      <c r="Q767" s="31">
        <f>[1]consoCURRENT!T15642</f>
        <v>1501306.8799999999</v>
      </c>
      <c r="R767" s="31">
        <f>[1]consoCURRENT!U15642</f>
        <v>2498077.9400000004</v>
      </c>
      <c r="S767" s="31">
        <f>[1]consoCURRENT!V15642</f>
        <v>1339315.6800000002</v>
      </c>
      <c r="T767" s="31">
        <f>[1]consoCURRENT!W15642</f>
        <v>1355765.6800000002</v>
      </c>
      <c r="U767" s="31">
        <f>[1]consoCURRENT!X15642</f>
        <v>1681202.1600000001</v>
      </c>
      <c r="V767" s="31">
        <f>[1]consoCURRENT!Y15642</f>
        <v>1349799.97</v>
      </c>
      <c r="W767" s="31">
        <f>[1]consoCURRENT!Z15642</f>
        <v>1366824.4600000002</v>
      </c>
      <c r="X767" s="31">
        <f>[1]consoCURRENT!AA15642</f>
        <v>3004512.4099999997</v>
      </c>
      <c r="Y767" s="31">
        <f>[1]consoCURRENT!AB15642</f>
        <v>0</v>
      </c>
      <c r="Z767" s="31">
        <f>SUM(M767:Y767)</f>
        <v>17947538.960000001</v>
      </c>
      <c r="AA767" s="31">
        <f>D767-Z767</f>
        <v>4064461.0399999991</v>
      </c>
      <c r="AB767" s="37">
        <f>Z767/D767</f>
        <v>0.81535248773396329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91188000</v>
      </c>
      <c r="C768" s="31">
        <f>[1]consoCURRENT!F15755</f>
        <v>-2.3283064365386963E-10</v>
      </c>
      <c r="D768" s="31">
        <f>[1]consoCURRENT!G15755</f>
        <v>91188000</v>
      </c>
      <c r="E768" s="31">
        <f>[1]consoCURRENT!H15755</f>
        <v>18785851.150000002</v>
      </c>
      <c r="F768" s="31">
        <f>[1]consoCURRENT!I15755</f>
        <v>8219328.2400000002</v>
      </c>
      <c r="G768" s="31">
        <f>[1]consoCURRENT!J15755</f>
        <v>27660075.159999996</v>
      </c>
      <c r="H768" s="31">
        <f>[1]consoCURRENT!K15755</f>
        <v>10058438.359999999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1724494.75</v>
      </c>
      <c r="O768" s="31">
        <f>[1]consoCURRENT!R15755</f>
        <v>6590168.25</v>
      </c>
      <c r="P768" s="31">
        <f>[1]consoCURRENT!S15755</f>
        <v>10471188.15</v>
      </c>
      <c r="Q768" s="31">
        <f>[1]consoCURRENT!T15755</f>
        <v>4496270.37</v>
      </c>
      <c r="R768" s="31">
        <f>[1]consoCURRENT!U15755</f>
        <v>391474.52999999956</v>
      </c>
      <c r="S768" s="31">
        <f>[1]consoCURRENT!V15755</f>
        <v>3331583.3400000003</v>
      </c>
      <c r="T768" s="31">
        <f>[1]consoCURRENT!W15755</f>
        <v>4261807</v>
      </c>
      <c r="U768" s="31">
        <f>[1]consoCURRENT!X15755</f>
        <v>8692002.1600000001</v>
      </c>
      <c r="V768" s="31">
        <f>[1]consoCURRENT!Y15755</f>
        <v>14706266.000000002</v>
      </c>
      <c r="W768" s="31">
        <f>[1]consoCURRENT!Z15755</f>
        <v>4831336.04</v>
      </c>
      <c r="X768" s="31">
        <f>[1]consoCURRENT!AA15755</f>
        <v>5227102.32</v>
      </c>
      <c r="Y768" s="31">
        <f>[1]consoCURRENT!AB15755</f>
        <v>0</v>
      </c>
      <c r="Z768" s="31">
        <f t="shared" ref="Z768:Z770" si="370">SUM(M768:Y768)</f>
        <v>64723692.909999996</v>
      </c>
      <c r="AA768" s="31">
        <f>D768-Z768</f>
        <v>26464307.090000004</v>
      </c>
      <c r="AB768" s="37">
        <f>Z768/D768</f>
        <v>0.70978300774224679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1">SUM(B767:B770)</f>
        <v>113200000</v>
      </c>
      <c r="C771" s="39">
        <f t="shared" si="371"/>
        <v>-2.3283064365386963E-10</v>
      </c>
      <c r="D771" s="39">
        <f t="shared" si="371"/>
        <v>113200000</v>
      </c>
      <c r="E771" s="39">
        <f t="shared" si="371"/>
        <v>22636584.930000003</v>
      </c>
      <c r="F771" s="39">
        <f t="shared" si="371"/>
        <v>13558028.74</v>
      </c>
      <c r="G771" s="39">
        <f t="shared" si="371"/>
        <v>32046842.969999999</v>
      </c>
      <c r="H771" s="39">
        <f t="shared" si="371"/>
        <v>14429775.229999999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2973347.33</v>
      </c>
      <c r="O771" s="39">
        <f t="shared" si="371"/>
        <v>7866433.5700000003</v>
      </c>
      <c r="P771" s="39">
        <f t="shared" si="371"/>
        <v>11796804.030000001</v>
      </c>
      <c r="Q771" s="39">
        <f t="shared" si="371"/>
        <v>5997577.25</v>
      </c>
      <c r="R771" s="39">
        <f t="shared" si="371"/>
        <v>2889552.4699999997</v>
      </c>
      <c r="S771" s="39">
        <f t="shared" si="371"/>
        <v>4670899.0200000005</v>
      </c>
      <c r="T771" s="39">
        <f t="shared" si="371"/>
        <v>5617572.6799999997</v>
      </c>
      <c r="U771" s="39">
        <f t="shared" si="371"/>
        <v>10373204.32</v>
      </c>
      <c r="V771" s="39">
        <f t="shared" si="371"/>
        <v>16056065.970000003</v>
      </c>
      <c r="W771" s="39">
        <f t="shared" si="371"/>
        <v>6198160.5</v>
      </c>
      <c r="X771" s="39">
        <f t="shared" si="371"/>
        <v>8231614.7300000004</v>
      </c>
      <c r="Y771" s="39">
        <f t="shared" si="371"/>
        <v>0</v>
      </c>
      <c r="Z771" s="39">
        <f t="shared" si="371"/>
        <v>82671231.870000005</v>
      </c>
      <c r="AA771" s="39">
        <f t="shared" si="371"/>
        <v>30528768.130000003</v>
      </c>
      <c r="AB771" s="40">
        <f>Z771/D771</f>
        <v>0.73031123560070677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1258000</v>
      </c>
      <c r="C772" s="31">
        <f>[1]consoCURRENT!F15794</f>
        <v>0</v>
      </c>
      <c r="D772" s="31">
        <f>[1]consoCURRENT!G15794</f>
        <v>1258000</v>
      </c>
      <c r="E772" s="31">
        <f>[1]consoCURRENT!H15794</f>
        <v>310537.45</v>
      </c>
      <c r="F772" s="31">
        <f>[1]consoCURRENT!I15794</f>
        <v>294767.60000000003</v>
      </c>
      <c r="G772" s="31">
        <f>[1]consoCURRENT!J15794</f>
        <v>307745.40000000002</v>
      </c>
      <c r="H772" s="31">
        <f>[1]consoCURRENT!K15794</f>
        <v>207282.72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94836.36</v>
      </c>
      <c r="O772" s="31">
        <f>[1]consoCURRENT!R15794</f>
        <v>94836.36</v>
      </c>
      <c r="P772" s="31">
        <f>[1]consoCURRENT!S15794</f>
        <v>120864.73000000001</v>
      </c>
      <c r="Q772" s="31">
        <f>[1]consoCURRENT!T15794</f>
        <v>91251.950000000041</v>
      </c>
      <c r="R772" s="31">
        <f>[1]consoCURRENT!U15794</f>
        <v>101757.45</v>
      </c>
      <c r="S772" s="31">
        <f>[1]consoCURRENT!V15794</f>
        <v>101758.2</v>
      </c>
      <c r="T772" s="31">
        <f>[1]consoCURRENT!W15794</f>
        <v>101758.2</v>
      </c>
      <c r="U772" s="31">
        <f>[1]consoCURRENT!X15794</f>
        <v>101758.2</v>
      </c>
      <c r="V772" s="31">
        <f>[1]consoCURRENT!Y15794</f>
        <v>104229</v>
      </c>
      <c r="W772" s="31">
        <f>[1]consoCURRENT!Z15794</f>
        <v>103641.36</v>
      </c>
      <c r="X772" s="31">
        <f>[1]consoCURRENT!AA15794</f>
        <v>103641.36</v>
      </c>
      <c r="Y772" s="31">
        <f>[1]consoCURRENT!AB15794</f>
        <v>0</v>
      </c>
      <c r="Z772" s="31">
        <f t="shared" ref="Z772" si="372">SUM(M772:Y772)</f>
        <v>1120333.17</v>
      </c>
      <c r="AA772" s="31">
        <f>D772-Z772</f>
        <v>137666.83000000007</v>
      </c>
      <c r="AB772" s="37">
        <f>Z772/D772</f>
        <v>0.89056690779014303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3">B772+B771</f>
        <v>114458000</v>
      </c>
      <c r="C773" s="39">
        <f t="shared" si="373"/>
        <v>-2.3283064365386963E-10</v>
      </c>
      <c r="D773" s="39">
        <f t="shared" si="373"/>
        <v>114458000</v>
      </c>
      <c r="E773" s="39">
        <f t="shared" si="373"/>
        <v>22947122.380000003</v>
      </c>
      <c r="F773" s="39">
        <f t="shared" si="373"/>
        <v>13852796.34</v>
      </c>
      <c r="G773" s="39">
        <f t="shared" si="373"/>
        <v>32354588.369999997</v>
      </c>
      <c r="H773" s="39">
        <f t="shared" si="373"/>
        <v>14637057.949999999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3068183.69</v>
      </c>
      <c r="O773" s="39">
        <f t="shared" si="373"/>
        <v>7961269.9300000006</v>
      </c>
      <c r="P773" s="39">
        <f t="shared" si="373"/>
        <v>11917668.760000002</v>
      </c>
      <c r="Q773" s="39">
        <f t="shared" si="373"/>
        <v>6088829.2000000002</v>
      </c>
      <c r="R773" s="39">
        <f t="shared" si="373"/>
        <v>2991309.92</v>
      </c>
      <c r="S773" s="39">
        <f t="shared" si="373"/>
        <v>4772657.2200000007</v>
      </c>
      <c r="T773" s="39">
        <f t="shared" si="373"/>
        <v>5719330.8799999999</v>
      </c>
      <c r="U773" s="39">
        <f t="shared" si="373"/>
        <v>10474962.52</v>
      </c>
      <c r="V773" s="39">
        <f t="shared" si="373"/>
        <v>16160294.970000003</v>
      </c>
      <c r="W773" s="39">
        <f t="shared" si="373"/>
        <v>6301801.8600000003</v>
      </c>
      <c r="X773" s="39">
        <f t="shared" si="373"/>
        <v>8335256.0900000008</v>
      </c>
      <c r="Y773" s="39">
        <f t="shared" si="373"/>
        <v>0</v>
      </c>
      <c r="Z773" s="39">
        <f t="shared" si="373"/>
        <v>83791565.040000007</v>
      </c>
      <c r="AA773" s="39">
        <f t="shared" si="373"/>
        <v>30666434.960000001</v>
      </c>
      <c r="AB773" s="40">
        <f>Z773/D773</f>
        <v>0.7320725946635448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34627000</v>
      </c>
      <c r="C777" s="31">
        <f>[1]consoCURRENT!F15855</f>
        <v>0</v>
      </c>
      <c r="D777" s="31">
        <f>[1]consoCURRENT!G15855</f>
        <v>34627000</v>
      </c>
      <c r="E777" s="31">
        <f>[1]consoCURRENT!H15855</f>
        <v>6213831.9800000004</v>
      </c>
      <c r="F777" s="31">
        <f>[1]consoCURRENT!I15855</f>
        <v>8852041.0299999993</v>
      </c>
      <c r="G777" s="31">
        <f>[1]consoCURRENT!J15855</f>
        <v>6522001.8700000001</v>
      </c>
      <c r="H777" s="31">
        <f>[1]consoCURRENT!K15855</f>
        <v>6771201.8499999996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1995903.37</v>
      </c>
      <c r="O777" s="31">
        <f>[1]consoCURRENT!R15855</f>
        <v>2105990.5300000003</v>
      </c>
      <c r="P777" s="31">
        <f>[1]consoCURRENT!S15855</f>
        <v>2111938.08</v>
      </c>
      <c r="Q777" s="31">
        <f>[1]consoCURRENT!T15855</f>
        <v>2341648.61</v>
      </c>
      <c r="R777" s="31">
        <f>[1]consoCURRENT!U15855</f>
        <v>4100125.7299999995</v>
      </c>
      <c r="S777" s="31">
        <f>[1]consoCURRENT!V15855</f>
        <v>2410266.69</v>
      </c>
      <c r="T777" s="31">
        <f>[1]consoCURRENT!W15855</f>
        <v>2076874.5200000003</v>
      </c>
      <c r="U777" s="31">
        <f>[1]consoCURRENT!X15855</f>
        <v>2224791.3400000003</v>
      </c>
      <c r="V777" s="31">
        <f>[1]consoCURRENT!Y15855</f>
        <v>2220336.0099999998</v>
      </c>
      <c r="W777" s="31">
        <f>[1]consoCURRENT!Z15855</f>
        <v>2147203.2800000003</v>
      </c>
      <c r="X777" s="31">
        <f>[1]consoCURRENT!AA15855</f>
        <v>4623998.5699999994</v>
      </c>
      <c r="Y777" s="31">
        <f>[1]consoCURRENT!AB15855</f>
        <v>0</v>
      </c>
      <c r="Z777" s="31">
        <f>SUM(M777:Y777)</f>
        <v>28359076.730000004</v>
      </c>
      <c r="AA777" s="31">
        <f>D777-Z777</f>
        <v>6267923.2699999958</v>
      </c>
      <c r="AB777" s="37">
        <f>Z777/D777</f>
        <v>0.81898740087215194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85767000</v>
      </c>
      <c r="C778" s="31">
        <f>[1]consoCURRENT!F15968</f>
        <v>4.6566128730773926E-9</v>
      </c>
      <c r="D778" s="31">
        <f>[1]consoCURRENT!G15968</f>
        <v>85767000</v>
      </c>
      <c r="E778" s="31">
        <f>[1]consoCURRENT!H15968</f>
        <v>21435105.57</v>
      </c>
      <c r="F778" s="31">
        <f>[1]consoCURRENT!I15968</f>
        <v>14957246.880000001</v>
      </c>
      <c r="G778" s="31">
        <f>[1]consoCURRENT!J15968</f>
        <v>20815580.760000005</v>
      </c>
      <c r="H778" s="31">
        <f>[1]consoCURRENT!K15968</f>
        <v>5745921.2599999998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4482061.9399999995</v>
      </c>
      <c r="O778" s="31">
        <f>[1]consoCURRENT!R15968</f>
        <v>6770286.75</v>
      </c>
      <c r="P778" s="31">
        <f>[1]consoCURRENT!S15968</f>
        <v>10182756.879999999</v>
      </c>
      <c r="Q778" s="31">
        <f>[1]consoCURRENT!T15968</f>
        <v>4068186.09</v>
      </c>
      <c r="R778" s="31">
        <f>[1]consoCURRENT!U15968</f>
        <v>4684904.7400000012</v>
      </c>
      <c r="S778" s="31">
        <f>[1]consoCURRENT!V15968</f>
        <v>6204156.0500000007</v>
      </c>
      <c r="T778" s="31">
        <f>[1]consoCURRENT!W15968</f>
        <v>4339108.3499999996</v>
      </c>
      <c r="U778" s="31">
        <f>[1]consoCURRENT!X15968</f>
        <v>8136475.6000000015</v>
      </c>
      <c r="V778" s="31">
        <f>[1]consoCURRENT!Y15968</f>
        <v>8339996.8100000005</v>
      </c>
      <c r="W778" s="31">
        <f>[1]consoCURRENT!Z15968</f>
        <v>2481051.0699999998</v>
      </c>
      <c r="X778" s="31">
        <f>[1]consoCURRENT!AA15968</f>
        <v>3264870.19</v>
      </c>
      <c r="Y778" s="31">
        <f>[1]consoCURRENT!AB15968</f>
        <v>0</v>
      </c>
      <c r="Z778" s="31">
        <f t="shared" ref="Z778:Z780" si="374">SUM(M778:Y778)</f>
        <v>62953854.470000006</v>
      </c>
      <c r="AA778" s="31">
        <f>D778-Z778</f>
        <v>22813145.529999994</v>
      </c>
      <c r="AB778" s="37">
        <f>Z778/D778</f>
        <v>0.73401021919852627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5">SUM(B777:B780)</f>
        <v>120394000</v>
      </c>
      <c r="C781" s="39">
        <f t="shared" si="375"/>
        <v>4.6566128730773926E-9</v>
      </c>
      <c r="D781" s="39">
        <f t="shared" si="375"/>
        <v>120394000</v>
      </c>
      <c r="E781" s="39">
        <f t="shared" si="375"/>
        <v>27648937.550000001</v>
      </c>
      <c r="F781" s="39">
        <f t="shared" si="375"/>
        <v>23809287.91</v>
      </c>
      <c r="G781" s="39">
        <f t="shared" si="375"/>
        <v>27337582.630000006</v>
      </c>
      <c r="H781" s="39">
        <f t="shared" si="375"/>
        <v>12517123.109999999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6477965.3099999996</v>
      </c>
      <c r="O781" s="39">
        <f t="shared" si="375"/>
        <v>8876277.2800000012</v>
      </c>
      <c r="P781" s="39">
        <f t="shared" si="375"/>
        <v>12294694.959999999</v>
      </c>
      <c r="Q781" s="39">
        <f t="shared" si="375"/>
        <v>6409834.6999999993</v>
      </c>
      <c r="R781" s="39">
        <f t="shared" si="375"/>
        <v>8785030.4700000007</v>
      </c>
      <c r="S781" s="39">
        <f t="shared" si="375"/>
        <v>8614422.7400000002</v>
      </c>
      <c r="T781" s="39">
        <f t="shared" si="375"/>
        <v>6415982.8700000001</v>
      </c>
      <c r="U781" s="39">
        <f t="shared" si="375"/>
        <v>10361266.940000001</v>
      </c>
      <c r="V781" s="39">
        <f t="shared" si="375"/>
        <v>10560332.82</v>
      </c>
      <c r="W781" s="39">
        <f t="shared" si="375"/>
        <v>4628254.3499999996</v>
      </c>
      <c r="X781" s="39">
        <f t="shared" si="375"/>
        <v>7888868.7599999998</v>
      </c>
      <c r="Y781" s="39">
        <f t="shared" si="375"/>
        <v>0</v>
      </c>
      <c r="Z781" s="39">
        <f t="shared" si="375"/>
        <v>91312931.200000018</v>
      </c>
      <c r="AA781" s="39">
        <f t="shared" si="375"/>
        <v>29081068.79999999</v>
      </c>
      <c r="AB781" s="40">
        <f>Z781/D781</f>
        <v>0.75845084638769389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2687000</v>
      </c>
      <c r="C782" s="31">
        <f>[1]consoCURRENT!F16007</f>
        <v>0</v>
      </c>
      <c r="D782" s="31">
        <f>[1]consoCURRENT!G16007</f>
        <v>2687000</v>
      </c>
      <c r="E782" s="31">
        <f>[1]consoCURRENT!H16007</f>
        <v>589885.28</v>
      </c>
      <c r="F782" s="31">
        <f>[1]consoCURRENT!I16007</f>
        <v>638481.49000000011</v>
      </c>
      <c r="G782" s="31">
        <f>[1]consoCURRENT!J16007</f>
        <v>627790.30999999994</v>
      </c>
      <c r="H782" s="31">
        <f>[1]consoCURRENT!K16007</f>
        <v>425605.47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215099.87</v>
      </c>
      <c r="O782" s="31">
        <f>[1]consoCURRENT!R16007</f>
        <v>180143.72999999998</v>
      </c>
      <c r="P782" s="31">
        <f>[1]consoCURRENT!S16007</f>
        <v>194641.68</v>
      </c>
      <c r="Q782" s="31">
        <f>[1]consoCURRENT!T16007</f>
        <v>227755.99000000002</v>
      </c>
      <c r="R782" s="31">
        <f>[1]consoCURRENT!U16007</f>
        <v>206850.58000000002</v>
      </c>
      <c r="S782" s="31">
        <f>[1]consoCURRENT!V16007</f>
        <v>203874.92</v>
      </c>
      <c r="T782" s="31">
        <f>[1]consoCURRENT!W16007</f>
        <v>202189.86</v>
      </c>
      <c r="U782" s="31">
        <f>[1]consoCURRENT!X16007</f>
        <v>215045.22</v>
      </c>
      <c r="V782" s="31">
        <f>[1]consoCURRENT!Y16007</f>
        <v>210555.23</v>
      </c>
      <c r="W782" s="31">
        <f>[1]consoCURRENT!Z16007</f>
        <v>207348.52</v>
      </c>
      <c r="X782" s="31">
        <f>[1]consoCURRENT!AA16007</f>
        <v>218256.95</v>
      </c>
      <c r="Y782" s="31">
        <f>[1]consoCURRENT!AB16007</f>
        <v>0</v>
      </c>
      <c r="Z782" s="31">
        <f t="shared" ref="Z782" si="376">SUM(M782:Y782)</f>
        <v>2281762.5499999998</v>
      </c>
      <c r="AA782" s="31">
        <f>D782-Z782</f>
        <v>405237.45000000019</v>
      </c>
      <c r="AB782" s="37">
        <f>Z782/D782</f>
        <v>0.84918591365835494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7">B782+B781</f>
        <v>123081000</v>
      </c>
      <c r="C783" s="39">
        <f t="shared" si="377"/>
        <v>4.6566128730773926E-9</v>
      </c>
      <c r="D783" s="39">
        <f t="shared" si="377"/>
        <v>123081000</v>
      </c>
      <c r="E783" s="39">
        <f t="shared" si="377"/>
        <v>28238822.830000002</v>
      </c>
      <c r="F783" s="39">
        <f t="shared" si="377"/>
        <v>24447769.399999999</v>
      </c>
      <c r="G783" s="39">
        <f t="shared" si="377"/>
        <v>27965372.940000005</v>
      </c>
      <c r="H783" s="39">
        <f t="shared" si="377"/>
        <v>12942728.58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6693065.1799999997</v>
      </c>
      <c r="O783" s="39">
        <f t="shared" si="377"/>
        <v>9056421.0100000016</v>
      </c>
      <c r="P783" s="39">
        <f t="shared" si="377"/>
        <v>12489336.639999999</v>
      </c>
      <c r="Q783" s="39">
        <f t="shared" si="377"/>
        <v>6637590.6899999995</v>
      </c>
      <c r="R783" s="39">
        <f t="shared" si="377"/>
        <v>8991881.0500000007</v>
      </c>
      <c r="S783" s="39">
        <f t="shared" si="377"/>
        <v>8818297.6600000001</v>
      </c>
      <c r="T783" s="39">
        <f t="shared" si="377"/>
        <v>6618172.7300000004</v>
      </c>
      <c r="U783" s="39">
        <f t="shared" si="377"/>
        <v>10576312.160000002</v>
      </c>
      <c r="V783" s="39">
        <f t="shared" si="377"/>
        <v>10770888.050000001</v>
      </c>
      <c r="W783" s="39">
        <f t="shared" si="377"/>
        <v>4835602.8699999992</v>
      </c>
      <c r="X783" s="39">
        <f t="shared" si="377"/>
        <v>8107125.71</v>
      </c>
      <c r="Y783" s="39">
        <f t="shared" si="377"/>
        <v>0</v>
      </c>
      <c r="Z783" s="39">
        <f t="shared" si="377"/>
        <v>93594693.750000015</v>
      </c>
      <c r="AA783" s="39">
        <f t="shared" si="377"/>
        <v>29486306.249999989</v>
      </c>
      <c r="AB783" s="40">
        <f>Z783/D783</f>
        <v>0.76043169741877314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602000</v>
      </c>
      <c r="C787" s="31">
        <f>[1]consoCURRENT!F16068</f>
        <v>0</v>
      </c>
      <c r="D787" s="31">
        <f>[1]consoCURRENT!G16068</f>
        <v>602000</v>
      </c>
      <c r="E787" s="31">
        <f>[1]consoCURRENT!H16068</f>
        <v>102536.25</v>
      </c>
      <c r="F787" s="31">
        <f>[1]consoCURRENT!I16068</f>
        <v>156133.29</v>
      </c>
      <c r="G787" s="31">
        <f>[1]consoCURRENT!J16068</f>
        <v>107809.77</v>
      </c>
      <c r="H787" s="31">
        <f>[1]consoCURRENT!K16068</f>
        <v>123889.69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33545</v>
      </c>
      <c r="O787" s="31">
        <f>[1]consoCURRENT!R16068</f>
        <v>33645</v>
      </c>
      <c r="P787" s="31">
        <f>[1]consoCURRENT!S16068</f>
        <v>35346.25</v>
      </c>
      <c r="Q787" s="31">
        <f>[1]consoCURRENT!T16068</f>
        <v>41138.589999999997</v>
      </c>
      <c r="R787" s="31">
        <f>[1]consoCURRENT!U16068</f>
        <v>73987.11</v>
      </c>
      <c r="S787" s="31">
        <f>[1]consoCURRENT!V16068</f>
        <v>41007.589999999997</v>
      </c>
      <c r="T787" s="31">
        <f>[1]consoCURRENT!W16068</f>
        <v>35936.589999999997</v>
      </c>
      <c r="U787" s="31">
        <f>[1]consoCURRENT!X16068</f>
        <v>35836.589999999997</v>
      </c>
      <c r="V787" s="31">
        <f>[1]consoCURRENT!Y16068</f>
        <v>36036.589999999997</v>
      </c>
      <c r="W787" s="31">
        <f>[1]consoCURRENT!Z16068</f>
        <v>37236.589999999997</v>
      </c>
      <c r="X787" s="31">
        <f>[1]consoCURRENT!AA16068</f>
        <v>86653.1</v>
      </c>
      <c r="Y787" s="31">
        <f>[1]consoCURRENT!AB16068</f>
        <v>0</v>
      </c>
      <c r="Z787" s="31">
        <f>SUM(M787:Y787)</f>
        <v>490368.99999999988</v>
      </c>
      <c r="AA787" s="31">
        <f>D787-Z787</f>
        <v>111631.00000000012</v>
      </c>
      <c r="AB787" s="37">
        <f>Z787/D787</f>
        <v>0.81456644518272403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6045000</v>
      </c>
      <c r="C788" s="31">
        <f>[1]consoCURRENT!F16181</f>
        <v>0</v>
      </c>
      <c r="D788" s="31">
        <f>[1]consoCURRENT!G16181</f>
        <v>6045000</v>
      </c>
      <c r="E788" s="31">
        <f>[1]consoCURRENT!H16181</f>
        <v>1507334.03</v>
      </c>
      <c r="F788" s="31">
        <f>[1]consoCURRENT!I16181</f>
        <v>1309168.04</v>
      </c>
      <c r="G788" s="31">
        <f>[1]consoCURRENT!J16181</f>
        <v>1441389.08</v>
      </c>
      <c r="H788" s="31">
        <f>[1]consoCURRENT!K16181</f>
        <v>756582.87000000011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157962.72</v>
      </c>
      <c r="O788" s="31">
        <f>[1]consoCURRENT!R16181</f>
        <v>767016.26</v>
      </c>
      <c r="P788" s="31">
        <f>[1]consoCURRENT!S16181</f>
        <v>582355.04999999993</v>
      </c>
      <c r="Q788" s="31">
        <f>[1]consoCURRENT!T16181</f>
        <v>328748.18</v>
      </c>
      <c r="R788" s="31">
        <f>[1]consoCURRENT!U16181</f>
        <v>743935.21000000008</v>
      </c>
      <c r="S788" s="31">
        <f>[1]consoCURRENT!V16181</f>
        <v>236484.64999999997</v>
      </c>
      <c r="T788" s="31">
        <f>[1]consoCURRENT!W16181</f>
        <v>570238.49000000011</v>
      </c>
      <c r="U788" s="31">
        <f>[1]consoCURRENT!X16181</f>
        <v>760014.96000000008</v>
      </c>
      <c r="V788" s="31">
        <f>[1]consoCURRENT!Y16181</f>
        <v>111135.63</v>
      </c>
      <c r="W788" s="31">
        <f>[1]consoCURRENT!Z16181</f>
        <v>77377.39</v>
      </c>
      <c r="X788" s="31">
        <f>[1]consoCURRENT!AA16181</f>
        <v>679205.48</v>
      </c>
      <c r="Y788" s="31">
        <f>[1]consoCURRENT!AB16181</f>
        <v>0</v>
      </c>
      <c r="Z788" s="31">
        <f t="shared" ref="Z788:Z790" si="378">SUM(M788:Y788)</f>
        <v>5014474.0199999996</v>
      </c>
      <c r="AA788" s="31">
        <f>D788-Z788</f>
        <v>1030525.9800000004</v>
      </c>
      <c r="AB788" s="37">
        <f>Z788/D788</f>
        <v>0.82952423821339938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79">SUM(B787:B790)</f>
        <v>6647000</v>
      </c>
      <c r="C791" s="39">
        <f t="shared" si="379"/>
        <v>0</v>
      </c>
      <c r="D791" s="39">
        <f t="shared" si="379"/>
        <v>6647000</v>
      </c>
      <c r="E791" s="39">
        <f t="shared" si="379"/>
        <v>1609870.28</v>
      </c>
      <c r="F791" s="39">
        <f t="shared" si="379"/>
        <v>1465301.33</v>
      </c>
      <c r="G791" s="39">
        <f t="shared" si="379"/>
        <v>1549198.85</v>
      </c>
      <c r="H791" s="39">
        <f t="shared" si="379"/>
        <v>880472.56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191507.72</v>
      </c>
      <c r="O791" s="39">
        <f t="shared" si="379"/>
        <v>800661.26</v>
      </c>
      <c r="P791" s="39">
        <f t="shared" si="379"/>
        <v>617701.29999999993</v>
      </c>
      <c r="Q791" s="39">
        <f t="shared" si="379"/>
        <v>369886.77</v>
      </c>
      <c r="R791" s="39">
        <f t="shared" si="379"/>
        <v>817922.32000000007</v>
      </c>
      <c r="S791" s="39">
        <f t="shared" si="379"/>
        <v>277492.24</v>
      </c>
      <c r="T791" s="39">
        <f t="shared" si="379"/>
        <v>606175.08000000007</v>
      </c>
      <c r="U791" s="39">
        <f t="shared" si="379"/>
        <v>795851.55</v>
      </c>
      <c r="V791" s="39">
        <f t="shared" si="379"/>
        <v>147172.22</v>
      </c>
      <c r="W791" s="39">
        <f t="shared" si="379"/>
        <v>114613.98</v>
      </c>
      <c r="X791" s="39">
        <f t="shared" si="379"/>
        <v>765858.58</v>
      </c>
      <c r="Y791" s="39">
        <f t="shared" si="379"/>
        <v>0</v>
      </c>
      <c r="Z791" s="39">
        <f t="shared" si="379"/>
        <v>5504843.0199999996</v>
      </c>
      <c r="AA791" s="39">
        <f t="shared" si="379"/>
        <v>1142156.9800000004</v>
      </c>
      <c r="AB791" s="40">
        <f>Z791/D791</f>
        <v>0.82816955318188645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48000</v>
      </c>
      <c r="C792" s="31">
        <f>[1]consoCURRENT!F16220</f>
        <v>0</v>
      </c>
      <c r="D792" s="31">
        <f>[1]consoCURRENT!G16220</f>
        <v>48000</v>
      </c>
      <c r="E792" s="31">
        <f>[1]consoCURRENT!H16220</f>
        <v>11356.2</v>
      </c>
      <c r="F792" s="31">
        <f>[1]consoCURRENT!I16220</f>
        <v>12604.68</v>
      </c>
      <c r="G792" s="31">
        <f>[1]consoCURRENT!J16220</f>
        <v>11980.44</v>
      </c>
      <c r="H792" s="31">
        <f>[1]consoCURRENT!K16220</f>
        <v>7986.96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3785.4</v>
      </c>
      <c r="P792" s="31">
        <f>[1]consoCURRENT!S16220</f>
        <v>7570.8</v>
      </c>
      <c r="Q792" s="31">
        <f>[1]consoCURRENT!T16220</f>
        <v>3993.48</v>
      </c>
      <c r="R792" s="31">
        <f>[1]consoCURRENT!U16220</f>
        <v>4617.72</v>
      </c>
      <c r="S792" s="31">
        <f>[1]consoCURRENT!V16220</f>
        <v>3993.48</v>
      </c>
      <c r="T792" s="31">
        <f>[1]consoCURRENT!W16220</f>
        <v>3993.48</v>
      </c>
      <c r="U792" s="31">
        <f>[1]consoCURRENT!X16220</f>
        <v>0</v>
      </c>
      <c r="V792" s="31">
        <f>[1]consoCURRENT!Y16220</f>
        <v>7986.96</v>
      </c>
      <c r="W792" s="31">
        <f>[1]consoCURRENT!Z16220</f>
        <v>3993.48</v>
      </c>
      <c r="X792" s="31">
        <f>[1]consoCURRENT!AA16220</f>
        <v>3993.48</v>
      </c>
      <c r="Y792" s="31">
        <f>[1]consoCURRENT!AB16220</f>
        <v>0</v>
      </c>
      <c r="Z792" s="31">
        <f t="shared" ref="Z792" si="380">SUM(M792:Y792)</f>
        <v>43928.280000000006</v>
      </c>
      <c r="AA792" s="31">
        <f>D792-Z792</f>
        <v>4071.7199999999939</v>
      </c>
      <c r="AB792" s="37">
        <f>Z792/D792</f>
        <v>0.91517250000000017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1">B792+B791</f>
        <v>6695000</v>
      </c>
      <c r="C793" s="39">
        <f t="shared" si="381"/>
        <v>0</v>
      </c>
      <c r="D793" s="39">
        <f t="shared" si="381"/>
        <v>6695000</v>
      </c>
      <c r="E793" s="39">
        <f t="shared" si="381"/>
        <v>1621226.48</v>
      </c>
      <c r="F793" s="39">
        <f t="shared" si="381"/>
        <v>1477906.01</v>
      </c>
      <c r="G793" s="39">
        <f t="shared" si="381"/>
        <v>1561179.29</v>
      </c>
      <c r="H793" s="39">
        <f t="shared" si="381"/>
        <v>888459.52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191507.72</v>
      </c>
      <c r="O793" s="39">
        <f t="shared" si="381"/>
        <v>804446.66</v>
      </c>
      <c r="P793" s="39">
        <f t="shared" si="381"/>
        <v>625272.1</v>
      </c>
      <c r="Q793" s="39">
        <f t="shared" si="381"/>
        <v>373880.25</v>
      </c>
      <c r="R793" s="39">
        <f t="shared" si="381"/>
        <v>822540.04</v>
      </c>
      <c r="S793" s="39">
        <f t="shared" si="381"/>
        <v>281485.71999999997</v>
      </c>
      <c r="T793" s="39">
        <f t="shared" si="381"/>
        <v>610168.56000000006</v>
      </c>
      <c r="U793" s="39">
        <f t="shared" si="381"/>
        <v>795851.55</v>
      </c>
      <c r="V793" s="39">
        <f t="shared" si="381"/>
        <v>155159.18</v>
      </c>
      <c r="W793" s="39">
        <f t="shared" si="381"/>
        <v>118607.45999999999</v>
      </c>
      <c r="X793" s="39">
        <f t="shared" si="381"/>
        <v>769852.05999999994</v>
      </c>
      <c r="Y793" s="39">
        <f t="shared" si="381"/>
        <v>0</v>
      </c>
      <c r="Z793" s="39">
        <f t="shared" si="381"/>
        <v>5548771.2999999998</v>
      </c>
      <c r="AA793" s="39">
        <f t="shared" si="381"/>
        <v>1146228.7000000004</v>
      </c>
      <c r="AB793" s="40">
        <f>Z793/D793</f>
        <v>0.82879332337565348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13751000</v>
      </c>
      <c r="C797" s="31">
        <f>[1]consoCURRENT!F16281</f>
        <v>3.2628122426103801E-11</v>
      </c>
      <c r="D797" s="31">
        <f>[1]consoCURRENT!G16281</f>
        <v>13751000</v>
      </c>
      <c r="E797" s="31">
        <f>[1]consoCURRENT!H16281</f>
        <v>2420899.37</v>
      </c>
      <c r="F797" s="31">
        <f>[1]consoCURRENT!I16281</f>
        <v>3598328.28</v>
      </c>
      <c r="G797" s="31">
        <f>[1]consoCURRENT!J16281</f>
        <v>2561609.46</v>
      </c>
      <c r="H797" s="31">
        <f>[1]consoCURRENT!K16281</f>
        <v>3036917.4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789559.68</v>
      </c>
      <c r="O797" s="31">
        <f>[1]consoCURRENT!R16281</f>
        <v>801818.02</v>
      </c>
      <c r="P797" s="31">
        <f>[1]consoCURRENT!S16281</f>
        <v>829521.67</v>
      </c>
      <c r="Q797" s="31">
        <f>[1]consoCURRENT!T16281</f>
        <v>1126217.8400000001</v>
      </c>
      <c r="R797" s="31">
        <f>[1]consoCURRENT!U16281</f>
        <v>1574625.6499999997</v>
      </c>
      <c r="S797" s="31">
        <f>[1]consoCURRENT!V16281</f>
        <v>897484.79</v>
      </c>
      <c r="T797" s="31">
        <f>[1]consoCURRENT!W16281</f>
        <v>845873.26</v>
      </c>
      <c r="U797" s="31">
        <f>[1]consoCURRENT!X16281</f>
        <v>843549.73</v>
      </c>
      <c r="V797" s="31">
        <f>[1]consoCURRENT!Y16281</f>
        <v>872186.47000000009</v>
      </c>
      <c r="W797" s="31">
        <f>[1]consoCURRENT!Z16281</f>
        <v>911260.3</v>
      </c>
      <c r="X797" s="31">
        <f>[1]consoCURRENT!AA16281</f>
        <v>2125657.1</v>
      </c>
      <c r="Y797" s="31">
        <f>[1]consoCURRENT!AB16281</f>
        <v>0</v>
      </c>
      <c r="Z797" s="31">
        <f>SUM(M797:Y797)</f>
        <v>11617754.51</v>
      </c>
      <c r="AA797" s="31">
        <f>D797-Z797</f>
        <v>2133245.4900000002</v>
      </c>
      <c r="AB797" s="37">
        <f>Z797/D797</f>
        <v>0.84486615591593339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28251000</v>
      </c>
      <c r="C798" s="31">
        <f>[1]consoCURRENT!F16394</f>
        <v>0</v>
      </c>
      <c r="D798" s="31">
        <f>[1]consoCURRENT!G16394</f>
        <v>28250999.999999996</v>
      </c>
      <c r="E798" s="31">
        <f>[1]consoCURRENT!H16394</f>
        <v>5352842.04</v>
      </c>
      <c r="F798" s="31">
        <f>[1]consoCURRENT!I16394</f>
        <v>7116189.4800000004</v>
      </c>
      <c r="G798" s="31">
        <f>[1]consoCURRENT!J16394</f>
        <v>5387051.2000000011</v>
      </c>
      <c r="H798" s="31">
        <f>[1]consoCURRENT!K16394</f>
        <v>4087709.47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2066955.0799999996</v>
      </c>
      <c r="O798" s="31">
        <f>[1]consoCURRENT!R16394</f>
        <v>1227492.6099999996</v>
      </c>
      <c r="P798" s="31">
        <f>[1]consoCURRENT!S16394</f>
        <v>2058394.3500000003</v>
      </c>
      <c r="Q798" s="31">
        <f>[1]consoCURRENT!T16394</f>
        <v>3632216.58</v>
      </c>
      <c r="R798" s="31">
        <f>[1]consoCURRENT!U16394</f>
        <v>1143610.56</v>
      </c>
      <c r="S798" s="31">
        <f>[1]consoCURRENT!V16394</f>
        <v>2340362.3400000003</v>
      </c>
      <c r="T798" s="31">
        <f>[1]consoCURRENT!W16394</f>
        <v>2164023.5</v>
      </c>
      <c r="U798" s="31">
        <f>[1]consoCURRENT!X16394</f>
        <v>1148355.73</v>
      </c>
      <c r="V798" s="31">
        <f>[1]consoCURRENT!Y16394</f>
        <v>2074671.97</v>
      </c>
      <c r="W798" s="31">
        <f>[1]consoCURRENT!Z16394</f>
        <v>2128572.58</v>
      </c>
      <c r="X798" s="31">
        <f>[1]consoCURRENT!AA16394</f>
        <v>1959136.89</v>
      </c>
      <c r="Y798" s="31">
        <f>[1]consoCURRENT!AB16394</f>
        <v>0</v>
      </c>
      <c r="Z798" s="31">
        <f t="shared" ref="Z798:Z800" si="382">SUM(M798:Y798)</f>
        <v>21943792.190000005</v>
      </c>
      <c r="AA798" s="31">
        <f>D798-Z798</f>
        <v>6307207.8099999912</v>
      </c>
      <c r="AB798" s="37">
        <f>Z798/D798</f>
        <v>0.77674390959612072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3">SUM(B797:B800)</f>
        <v>42002000</v>
      </c>
      <c r="C801" s="39">
        <f t="shared" si="383"/>
        <v>3.2628122426103801E-11</v>
      </c>
      <c r="D801" s="39">
        <f t="shared" si="383"/>
        <v>42002000</v>
      </c>
      <c r="E801" s="39">
        <f t="shared" si="383"/>
        <v>7773741.4100000001</v>
      </c>
      <c r="F801" s="39">
        <f t="shared" si="383"/>
        <v>10714517.76</v>
      </c>
      <c r="G801" s="39">
        <f t="shared" si="383"/>
        <v>7948660.6600000011</v>
      </c>
      <c r="H801" s="39">
        <f t="shared" si="383"/>
        <v>7124626.8700000001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2856514.76</v>
      </c>
      <c r="O801" s="39">
        <f t="shared" si="383"/>
        <v>2029310.6299999997</v>
      </c>
      <c r="P801" s="39">
        <f t="shared" si="383"/>
        <v>2887916.0200000005</v>
      </c>
      <c r="Q801" s="39">
        <f t="shared" si="383"/>
        <v>4758434.42</v>
      </c>
      <c r="R801" s="39">
        <f t="shared" si="383"/>
        <v>2718236.21</v>
      </c>
      <c r="S801" s="39">
        <f t="shared" si="383"/>
        <v>3237847.1300000004</v>
      </c>
      <c r="T801" s="39">
        <f t="shared" si="383"/>
        <v>3009896.76</v>
      </c>
      <c r="U801" s="39">
        <f t="shared" si="383"/>
        <v>1991905.46</v>
      </c>
      <c r="V801" s="39">
        <f t="shared" si="383"/>
        <v>2946858.44</v>
      </c>
      <c r="W801" s="39">
        <f t="shared" si="383"/>
        <v>3039832.88</v>
      </c>
      <c r="X801" s="39">
        <f t="shared" si="383"/>
        <v>4084793.99</v>
      </c>
      <c r="Y801" s="39">
        <f t="shared" si="383"/>
        <v>0</v>
      </c>
      <c r="Z801" s="39">
        <f t="shared" si="383"/>
        <v>33561546.700000003</v>
      </c>
      <c r="AA801" s="39">
        <f t="shared" si="383"/>
        <v>8440453.2999999914</v>
      </c>
      <c r="AB801" s="40">
        <f>Z801/D801</f>
        <v>0.79904639540974243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627000</v>
      </c>
      <c r="C802" s="31">
        <f>[1]consoCURRENT!F16433</f>
        <v>0</v>
      </c>
      <c r="D802" s="31">
        <f>[1]consoCURRENT!G16433</f>
        <v>627000</v>
      </c>
      <c r="E802" s="31">
        <f>[1]consoCURRENT!H16433</f>
        <v>149777.63999999998</v>
      </c>
      <c r="F802" s="31">
        <f>[1]consoCURRENT!I16433</f>
        <v>170744.44</v>
      </c>
      <c r="G802" s="31">
        <f>[1]consoCURRENT!J16433</f>
        <v>159481.93</v>
      </c>
      <c r="H802" s="31">
        <f>[1]consoCURRENT!K16433</f>
        <v>97684.770000000019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49925.88</v>
      </c>
      <c r="O802" s="31">
        <f>[1]consoCURRENT!R16433</f>
        <v>49925.88</v>
      </c>
      <c r="P802" s="31">
        <f>[1]consoCURRENT!S16433</f>
        <v>49925.88</v>
      </c>
      <c r="Q802" s="31">
        <f>[1]consoCURRENT!T16433</f>
        <v>65792.44</v>
      </c>
      <c r="R802" s="31">
        <f>[1]consoCURRENT!U16433</f>
        <v>52476</v>
      </c>
      <c r="S802" s="31">
        <f>[1]consoCURRENT!V16433</f>
        <v>52476</v>
      </c>
      <c r="T802" s="31">
        <f>[1]consoCURRENT!W16433</f>
        <v>54224.6</v>
      </c>
      <c r="U802" s="31">
        <f>[1]consoCURRENT!X16433</f>
        <v>54224.959999999999</v>
      </c>
      <c r="V802" s="31">
        <f>[1]consoCURRENT!Y16433</f>
        <v>51032.37</v>
      </c>
      <c r="W802" s="31">
        <f>[1]consoCURRENT!Z16433</f>
        <v>46671.930000000015</v>
      </c>
      <c r="X802" s="31">
        <f>[1]consoCURRENT!AA16433</f>
        <v>51012.840000000004</v>
      </c>
      <c r="Y802" s="31">
        <f>[1]consoCURRENT!AB16433</f>
        <v>0</v>
      </c>
      <c r="Z802" s="31">
        <f t="shared" ref="Z802" si="384">SUM(M802:Y802)</f>
        <v>577688.77999999991</v>
      </c>
      <c r="AA802" s="31">
        <f>D802-Z802</f>
        <v>49311.220000000088</v>
      </c>
      <c r="AB802" s="37">
        <f>Z802/D802</f>
        <v>0.92135371610845285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5">B802+B801</f>
        <v>42629000</v>
      </c>
      <c r="C803" s="39">
        <f t="shared" si="385"/>
        <v>3.2628122426103801E-11</v>
      </c>
      <c r="D803" s="39">
        <f t="shared" si="385"/>
        <v>42629000</v>
      </c>
      <c r="E803" s="39">
        <f t="shared" si="385"/>
        <v>7923519.0499999998</v>
      </c>
      <c r="F803" s="39">
        <f t="shared" si="385"/>
        <v>10885262.199999999</v>
      </c>
      <c r="G803" s="39">
        <f t="shared" si="385"/>
        <v>8108142.5900000008</v>
      </c>
      <c r="H803" s="39">
        <f t="shared" si="385"/>
        <v>7222311.6400000006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2906440.6399999997</v>
      </c>
      <c r="O803" s="39">
        <f t="shared" si="385"/>
        <v>2079236.5099999995</v>
      </c>
      <c r="P803" s="39">
        <f t="shared" si="385"/>
        <v>2937841.9000000004</v>
      </c>
      <c r="Q803" s="39">
        <f t="shared" si="385"/>
        <v>4824226.8600000003</v>
      </c>
      <c r="R803" s="39">
        <f t="shared" si="385"/>
        <v>2770712.21</v>
      </c>
      <c r="S803" s="39">
        <f t="shared" si="385"/>
        <v>3290323.1300000004</v>
      </c>
      <c r="T803" s="39">
        <f t="shared" si="385"/>
        <v>3064121.36</v>
      </c>
      <c r="U803" s="39">
        <f t="shared" si="385"/>
        <v>2046130.42</v>
      </c>
      <c r="V803" s="39">
        <f t="shared" si="385"/>
        <v>2997890.81</v>
      </c>
      <c r="W803" s="39">
        <f t="shared" si="385"/>
        <v>3086504.81</v>
      </c>
      <c r="X803" s="39">
        <f t="shared" si="385"/>
        <v>4135806.83</v>
      </c>
      <c r="Y803" s="39">
        <f t="shared" si="385"/>
        <v>0</v>
      </c>
      <c r="Z803" s="39">
        <f t="shared" si="385"/>
        <v>34139235.480000004</v>
      </c>
      <c r="AA803" s="39">
        <f t="shared" si="385"/>
        <v>8489764.5199999921</v>
      </c>
      <c r="AB803" s="40">
        <f>Z803/D803</f>
        <v>0.80084532782847362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14818000</v>
      </c>
      <c r="C807" s="31">
        <f>[1]consoCURRENT!F16494</f>
        <v>0</v>
      </c>
      <c r="D807" s="31">
        <f>[1]consoCURRENT!G16494</f>
        <v>14818000</v>
      </c>
      <c r="E807" s="31">
        <f>[1]consoCURRENT!H16494</f>
        <v>1957432.8199999998</v>
      </c>
      <c r="F807" s="31">
        <f>[1]consoCURRENT!I16494</f>
        <v>2931301.89</v>
      </c>
      <c r="G807" s="31">
        <f>[1]consoCURRENT!J16494</f>
        <v>2097844.17</v>
      </c>
      <c r="H807" s="31">
        <f>[1]consoCURRENT!K16494</f>
        <v>2330639.6200000006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649160.93999999994</v>
      </c>
      <c r="O807" s="31">
        <f>[1]consoCURRENT!R16494</f>
        <v>635549.96</v>
      </c>
      <c r="P807" s="31">
        <f>[1]consoCURRENT!S16494</f>
        <v>672721.91999999993</v>
      </c>
      <c r="Q807" s="31">
        <f>[1]consoCURRENT!T16494</f>
        <v>910182.22000000009</v>
      </c>
      <c r="R807" s="31">
        <f>[1]consoCURRENT!U16494</f>
        <v>1332585.1599999999</v>
      </c>
      <c r="S807" s="31">
        <f>[1]consoCURRENT!V16494</f>
        <v>688534.50999999989</v>
      </c>
      <c r="T807" s="31">
        <f>[1]consoCURRENT!W16494</f>
        <v>697157.58</v>
      </c>
      <c r="U807" s="31">
        <f>[1]consoCURRENT!X16494</f>
        <v>676389.61</v>
      </c>
      <c r="V807" s="31">
        <f>[1]consoCURRENT!Y16494</f>
        <v>724296.98</v>
      </c>
      <c r="W807" s="31">
        <f>[1]consoCURRENT!Z16494</f>
        <v>680949.03999999992</v>
      </c>
      <c r="X807" s="31">
        <f>[1]consoCURRENT!AA16494</f>
        <v>1649690.58</v>
      </c>
      <c r="Y807" s="31">
        <f>[1]consoCURRENT!AB16494</f>
        <v>0</v>
      </c>
      <c r="Z807" s="31">
        <f>SUM(M807:Y807)</f>
        <v>9317218.5</v>
      </c>
      <c r="AA807" s="31">
        <f>D807-Z807</f>
        <v>5500781.5</v>
      </c>
      <c r="AB807" s="37">
        <f>Z807/D807</f>
        <v>0.62877706168173841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24742000</v>
      </c>
      <c r="C808" s="31">
        <f>[1]consoCURRENT!F16607</f>
        <v>0</v>
      </c>
      <c r="D808" s="31">
        <f>[1]consoCURRENT!G16607</f>
        <v>24742000</v>
      </c>
      <c r="E808" s="31">
        <f>[1]consoCURRENT!H16607</f>
        <v>4157399.6799999997</v>
      </c>
      <c r="F808" s="31">
        <f>[1]consoCURRENT!I16607</f>
        <v>7261319.6899999995</v>
      </c>
      <c r="G808" s="31">
        <f>[1]consoCURRENT!J16607</f>
        <v>3559990.26</v>
      </c>
      <c r="H808" s="31">
        <f>[1]consoCURRENT!K16607</f>
        <v>4231809.33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547321.25</v>
      </c>
      <c r="O808" s="31">
        <f>[1]consoCURRENT!R16607</f>
        <v>579273.18999999994</v>
      </c>
      <c r="P808" s="31">
        <f>[1]consoCURRENT!S16607</f>
        <v>3030805.2399999998</v>
      </c>
      <c r="Q808" s="31">
        <f>[1]consoCURRENT!T16607</f>
        <v>2277105.0499999998</v>
      </c>
      <c r="R808" s="31">
        <f>[1]consoCURRENT!U16607</f>
        <v>3460284.99</v>
      </c>
      <c r="S808" s="31">
        <f>[1]consoCURRENT!V16607</f>
        <v>1523929.65</v>
      </c>
      <c r="T808" s="31">
        <f>[1]consoCURRENT!W16607</f>
        <v>1127607.94</v>
      </c>
      <c r="U808" s="31">
        <f>[1]consoCURRENT!X16607</f>
        <v>822968.37000000011</v>
      </c>
      <c r="V808" s="31">
        <f>[1]consoCURRENT!Y16607</f>
        <v>1609413.95</v>
      </c>
      <c r="W808" s="31">
        <f>[1]consoCURRENT!Z16607</f>
        <v>3224496.1300000004</v>
      </c>
      <c r="X808" s="31">
        <f>[1]consoCURRENT!AA16607</f>
        <v>1007313.2</v>
      </c>
      <c r="Y808" s="31">
        <f>[1]consoCURRENT!AB16607</f>
        <v>0</v>
      </c>
      <c r="Z808" s="31">
        <f t="shared" ref="Z808:Z810" si="386">SUM(M808:Y808)</f>
        <v>19210518.959999997</v>
      </c>
      <c r="AA808" s="31">
        <f>D808-Z808</f>
        <v>5531481.0400000028</v>
      </c>
      <c r="AB808" s="37">
        <f>Z808/D808</f>
        <v>0.77643355266348713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7">SUM(B807:B810)</f>
        <v>39560000</v>
      </c>
      <c r="C811" s="39">
        <f t="shared" si="387"/>
        <v>0</v>
      </c>
      <c r="D811" s="39">
        <f t="shared" si="387"/>
        <v>39560000</v>
      </c>
      <c r="E811" s="39">
        <f t="shared" si="387"/>
        <v>6114832.5</v>
      </c>
      <c r="F811" s="39">
        <f t="shared" si="387"/>
        <v>10192621.58</v>
      </c>
      <c r="G811" s="39">
        <f t="shared" si="387"/>
        <v>5657834.4299999997</v>
      </c>
      <c r="H811" s="39">
        <f t="shared" si="387"/>
        <v>6562448.9500000011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1196482.19</v>
      </c>
      <c r="O811" s="39">
        <f t="shared" si="387"/>
        <v>1214823.1499999999</v>
      </c>
      <c r="P811" s="39">
        <f t="shared" si="387"/>
        <v>3703527.1599999997</v>
      </c>
      <c r="Q811" s="39">
        <f t="shared" si="387"/>
        <v>3187287.27</v>
      </c>
      <c r="R811" s="39">
        <f t="shared" si="387"/>
        <v>4792870.1500000004</v>
      </c>
      <c r="S811" s="39">
        <f t="shared" si="387"/>
        <v>2212464.1599999997</v>
      </c>
      <c r="T811" s="39">
        <f t="shared" si="387"/>
        <v>1824765.52</v>
      </c>
      <c r="U811" s="39">
        <f t="shared" si="387"/>
        <v>1499357.98</v>
      </c>
      <c r="V811" s="39">
        <f t="shared" si="387"/>
        <v>2333710.9299999997</v>
      </c>
      <c r="W811" s="39">
        <f t="shared" si="387"/>
        <v>3905445.1700000004</v>
      </c>
      <c r="X811" s="39">
        <f t="shared" si="387"/>
        <v>2657003.7800000003</v>
      </c>
      <c r="Y811" s="39">
        <f t="shared" si="387"/>
        <v>0</v>
      </c>
      <c r="Z811" s="39">
        <f t="shared" si="387"/>
        <v>28527737.459999997</v>
      </c>
      <c r="AA811" s="39">
        <f t="shared" si="387"/>
        <v>11032262.540000003</v>
      </c>
      <c r="AB811" s="40">
        <f>Z811/D811</f>
        <v>0.72112582052578356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1035000</v>
      </c>
      <c r="C812" s="31">
        <f>[1]consoCURRENT!F16646</f>
        <v>0</v>
      </c>
      <c r="D812" s="31">
        <f>[1]consoCURRENT!G16646</f>
        <v>1035000</v>
      </c>
      <c r="E812" s="31">
        <f>[1]consoCURRENT!H16646</f>
        <v>162558.72</v>
      </c>
      <c r="F812" s="31">
        <f>[1]consoCURRENT!I16646</f>
        <v>189004.25</v>
      </c>
      <c r="G812" s="31">
        <f>[1]consoCURRENT!J16646</f>
        <v>178439.76</v>
      </c>
      <c r="H812" s="31">
        <f>[1]consoCURRENT!K16646</f>
        <v>119285.08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54186.239999999998</v>
      </c>
      <c r="O812" s="31">
        <f>[1]consoCURRENT!R16646</f>
        <v>54186.239999999998</v>
      </c>
      <c r="P812" s="31">
        <f>[1]consoCURRENT!S16646</f>
        <v>54186.239999999998</v>
      </c>
      <c r="Q812" s="31">
        <f>[1]consoCURRENT!T16646</f>
        <v>69607.210000000006</v>
      </c>
      <c r="R812" s="31">
        <f>[1]consoCURRENT!U16646</f>
        <v>59917.120000000003</v>
      </c>
      <c r="S812" s="31">
        <f>[1]consoCURRENT!V16646</f>
        <v>59479.92</v>
      </c>
      <c r="T812" s="31">
        <f>[1]consoCURRENT!W16646</f>
        <v>59479.92</v>
      </c>
      <c r="U812" s="31">
        <f>[1]consoCURRENT!X16646</f>
        <v>59479.92</v>
      </c>
      <c r="V812" s="31">
        <f>[1]consoCURRENT!Y16646</f>
        <v>59479.92</v>
      </c>
      <c r="W812" s="31">
        <f>[1]consoCURRENT!Z16646</f>
        <v>60307.54</v>
      </c>
      <c r="X812" s="31">
        <f>[1]consoCURRENT!AA16646</f>
        <v>58977.54</v>
      </c>
      <c r="Y812" s="31">
        <f>[1]consoCURRENT!AB16646</f>
        <v>0</v>
      </c>
      <c r="Z812" s="31">
        <f t="shared" ref="Z812" si="388">SUM(M812:Y812)</f>
        <v>649287.81000000006</v>
      </c>
      <c r="AA812" s="31">
        <f>D812-Z812</f>
        <v>385712.18999999994</v>
      </c>
      <c r="AB812" s="37">
        <f>Z812/D812</f>
        <v>0.62733121739130437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89">B812+B811</f>
        <v>40595000</v>
      </c>
      <c r="C813" s="39">
        <f t="shared" si="389"/>
        <v>0</v>
      </c>
      <c r="D813" s="39">
        <f t="shared" si="389"/>
        <v>40595000</v>
      </c>
      <c r="E813" s="39">
        <f t="shared" si="389"/>
        <v>6277391.2199999997</v>
      </c>
      <c r="F813" s="39">
        <f t="shared" si="389"/>
        <v>10381625.83</v>
      </c>
      <c r="G813" s="39">
        <f t="shared" si="389"/>
        <v>5836274.1899999995</v>
      </c>
      <c r="H813" s="39">
        <f t="shared" si="389"/>
        <v>6681734.0300000012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1250668.43</v>
      </c>
      <c r="O813" s="39">
        <f t="shared" si="389"/>
        <v>1269009.3899999999</v>
      </c>
      <c r="P813" s="39">
        <f t="shared" si="389"/>
        <v>3757713.4</v>
      </c>
      <c r="Q813" s="39">
        <f t="shared" si="389"/>
        <v>3256894.48</v>
      </c>
      <c r="R813" s="39">
        <f t="shared" si="389"/>
        <v>4852787.2700000005</v>
      </c>
      <c r="S813" s="39">
        <f t="shared" si="389"/>
        <v>2271944.0799999996</v>
      </c>
      <c r="T813" s="39">
        <f t="shared" si="389"/>
        <v>1884245.44</v>
      </c>
      <c r="U813" s="39">
        <f t="shared" si="389"/>
        <v>1558837.9</v>
      </c>
      <c r="V813" s="39">
        <f t="shared" si="389"/>
        <v>2393190.8499999996</v>
      </c>
      <c r="W813" s="39">
        <f t="shared" si="389"/>
        <v>3965752.7100000004</v>
      </c>
      <c r="X813" s="39">
        <f t="shared" si="389"/>
        <v>2715981.3200000003</v>
      </c>
      <c r="Y813" s="39">
        <f t="shared" si="389"/>
        <v>0</v>
      </c>
      <c r="Z813" s="39">
        <f t="shared" si="389"/>
        <v>29177025.269999996</v>
      </c>
      <c r="AA813" s="39">
        <f t="shared" si="389"/>
        <v>11417974.730000002</v>
      </c>
      <c r="AB813" s="40">
        <f>Z813/D813</f>
        <v>0.71873445670649083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27553000</v>
      </c>
      <c r="C817" s="31">
        <f>[1]consoCURRENT!F16707</f>
        <v>0</v>
      </c>
      <c r="D817" s="31">
        <f>[1]consoCURRENT!G16707</f>
        <v>27553000</v>
      </c>
      <c r="E817" s="31">
        <f>[1]consoCURRENT!H16707</f>
        <v>4839940.9899999993</v>
      </c>
      <c r="F817" s="31">
        <f>[1]consoCURRENT!I16707</f>
        <v>16282698.619999999</v>
      </c>
      <c r="G817" s="31">
        <f>[1]consoCURRENT!J16707</f>
        <v>293077.30999999994</v>
      </c>
      <c r="H817" s="31">
        <f>[1]consoCURRENT!K16707</f>
        <v>2628537.69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1487407</v>
      </c>
      <c r="O817" s="31">
        <f>[1]consoCURRENT!R16707</f>
        <v>1702985.8699999999</v>
      </c>
      <c r="P817" s="31">
        <f>[1]consoCURRENT!S16707</f>
        <v>1649548.12</v>
      </c>
      <c r="Q817" s="31">
        <f>[1]consoCURRENT!T16707</f>
        <v>2285274.88</v>
      </c>
      <c r="R817" s="31">
        <f>[1]consoCURRENT!U16707</f>
        <v>3224287.0299999993</v>
      </c>
      <c r="S817" s="31">
        <f>[1]consoCURRENT!V16707</f>
        <v>10773136.709999999</v>
      </c>
      <c r="T817" s="31">
        <f>[1]consoCURRENT!W16707</f>
        <v>185442.18</v>
      </c>
      <c r="U817" s="31">
        <f>[1]consoCURRENT!X16707</f>
        <v>30286.95</v>
      </c>
      <c r="V817" s="31">
        <f>[1]consoCURRENT!Y16707</f>
        <v>77348.17999999992</v>
      </c>
      <c r="W817" s="31">
        <f>[1]consoCURRENT!Z16707</f>
        <v>135672.68999999989</v>
      </c>
      <c r="X817" s="31">
        <f>[1]consoCURRENT!AA16707</f>
        <v>2492865</v>
      </c>
      <c r="Y817" s="31">
        <f>[1]consoCURRENT!AB16707</f>
        <v>0</v>
      </c>
      <c r="Z817" s="31">
        <f>SUM(M817:Y817)</f>
        <v>24044254.609999999</v>
      </c>
      <c r="AA817" s="31">
        <f>D817-Z817</f>
        <v>3508745.3900000006</v>
      </c>
      <c r="AB817" s="37">
        <f>Z817/D817</f>
        <v>0.87265468769281018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41641000</v>
      </c>
      <c r="C818" s="31">
        <f>[1]consoCURRENT!F16820</f>
        <v>0</v>
      </c>
      <c r="D818" s="31">
        <f>[1]consoCURRENT!G16820</f>
        <v>41641000</v>
      </c>
      <c r="E818" s="31">
        <f>[1]consoCURRENT!H16820</f>
        <v>10409999.999999998</v>
      </c>
      <c r="F818" s="31">
        <f>[1]consoCURRENT!I16820</f>
        <v>12344301.400000004</v>
      </c>
      <c r="G818" s="31">
        <f>[1]consoCURRENT!J16820</f>
        <v>6930442.2999999998</v>
      </c>
      <c r="H818" s="31">
        <f>[1]consoCURRENT!K16820</f>
        <v>2671356.0300000012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775157.38</v>
      </c>
      <c r="O818" s="31">
        <f>[1]consoCURRENT!R16820</f>
        <v>8101221.3699999992</v>
      </c>
      <c r="P818" s="31">
        <f>[1]consoCURRENT!S16820</f>
        <v>1533621.25</v>
      </c>
      <c r="Q818" s="31">
        <f>[1]consoCURRENT!T16820</f>
        <v>3040463.2199999997</v>
      </c>
      <c r="R818" s="31">
        <f>[1]consoCURRENT!U16820</f>
        <v>1348472.8600000017</v>
      </c>
      <c r="S818" s="31">
        <f>[1]consoCURRENT!V16820</f>
        <v>7955365.3199999994</v>
      </c>
      <c r="T818" s="31">
        <f>[1]consoCURRENT!W16820</f>
        <v>1381761.2799999989</v>
      </c>
      <c r="U818" s="31">
        <f>[1]consoCURRENT!X16820</f>
        <v>1681644.7000000002</v>
      </c>
      <c r="V818" s="31">
        <f>[1]consoCURRENT!Y16820</f>
        <v>3867036.3200000017</v>
      </c>
      <c r="W818" s="31">
        <f>[1]consoCURRENT!Z16820</f>
        <v>1487028.5400000007</v>
      </c>
      <c r="X818" s="31">
        <f>[1]consoCURRENT!AA16820</f>
        <v>1184327.4900000002</v>
      </c>
      <c r="Y818" s="31">
        <f>[1]consoCURRENT!AB16820</f>
        <v>0</v>
      </c>
      <c r="Z818" s="31">
        <f t="shared" ref="Z818:Z820" si="390">SUM(M818:Y818)</f>
        <v>32356099.729999997</v>
      </c>
      <c r="AA818" s="31">
        <f>D818-Z818</f>
        <v>9284900.2700000033</v>
      </c>
      <c r="AB818" s="37">
        <f>Z818/D818</f>
        <v>0.77702504094522218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1">SUM(B817:B820)</f>
        <v>69194000</v>
      </c>
      <c r="C821" s="39">
        <f t="shared" si="391"/>
        <v>0</v>
      </c>
      <c r="D821" s="39">
        <f t="shared" si="391"/>
        <v>69194000</v>
      </c>
      <c r="E821" s="39">
        <f t="shared" si="391"/>
        <v>15249940.989999998</v>
      </c>
      <c r="F821" s="39">
        <f t="shared" si="391"/>
        <v>28627000.020000003</v>
      </c>
      <c r="G821" s="39">
        <f t="shared" si="391"/>
        <v>7223519.6099999994</v>
      </c>
      <c r="H821" s="39">
        <f t="shared" si="391"/>
        <v>5299893.7200000007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2262564.38</v>
      </c>
      <c r="O821" s="39">
        <f t="shared" si="391"/>
        <v>9804207.2399999984</v>
      </c>
      <c r="P821" s="39">
        <f t="shared" si="391"/>
        <v>3183169.37</v>
      </c>
      <c r="Q821" s="39">
        <f t="shared" si="391"/>
        <v>5325738.0999999996</v>
      </c>
      <c r="R821" s="39">
        <f t="shared" si="391"/>
        <v>4572759.8900000006</v>
      </c>
      <c r="S821" s="39">
        <f t="shared" si="391"/>
        <v>18728502.029999997</v>
      </c>
      <c r="T821" s="39">
        <f t="shared" si="391"/>
        <v>1567203.4599999988</v>
      </c>
      <c r="U821" s="39">
        <f t="shared" si="391"/>
        <v>1711931.6500000001</v>
      </c>
      <c r="V821" s="39">
        <f t="shared" si="391"/>
        <v>3944384.5000000014</v>
      </c>
      <c r="W821" s="39">
        <f t="shared" si="391"/>
        <v>1622701.2300000007</v>
      </c>
      <c r="X821" s="39">
        <f t="shared" si="391"/>
        <v>3677192.49</v>
      </c>
      <c r="Y821" s="39">
        <f t="shared" si="391"/>
        <v>0</v>
      </c>
      <c r="Z821" s="39">
        <f t="shared" si="391"/>
        <v>56400354.339999996</v>
      </c>
      <c r="AA821" s="39">
        <f t="shared" si="391"/>
        <v>12793645.660000004</v>
      </c>
      <c r="AB821" s="40">
        <f>Z821/D821</f>
        <v>0.81510469607191371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1970000</v>
      </c>
      <c r="C822" s="31">
        <f>[1]consoCURRENT!F16859</f>
        <v>0</v>
      </c>
      <c r="D822" s="31">
        <f>[1]consoCURRENT!G16859</f>
        <v>1970000</v>
      </c>
      <c r="E822" s="31">
        <f>[1]consoCURRENT!H16859</f>
        <v>428922.69999999995</v>
      </c>
      <c r="F822" s="31">
        <f>[1]consoCURRENT!I16859</f>
        <v>340562.80999999994</v>
      </c>
      <c r="G822" s="31">
        <f>[1]consoCURRENT!J16859</f>
        <v>456625.83999999985</v>
      </c>
      <c r="H822" s="31">
        <f>[1]consoCURRENT!K16859</f>
        <v>307634.36000000022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139875.84</v>
      </c>
      <c r="P822" s="31">
        <f>[1]consoCURRENT!S16859</f>
        <v>289046.86</v>
      </c>
      <c r="Q822" s="31">
        <f>[1]consoCURRENT!T16859</f>
        <v>0</v>
      </c>
      <c r="R822" s="31">
        <f>[1]consoCURRENT!U16859</f>
        <v>150430.7300000001</v>
      </c>
      <c r="S822" s="31">
        <f>[1]consoCURRENT!V16859</f>
        <v>190132.07999999984</v>
      </c>
      <c r="T822" s="31">
        <f>[1]consoCURRENT!W16859</f>
        <v>303406.71999999997</v>
      </c>
      <c r="U822" s="31">
        <f>[1]consoCURRENT!X16859</f>
        <v>0</v>
      </c>
      <c r="V822" s="31">
        <f>[1]consoCURRENT!Y16859</f>
        <v>153219.11999999988</v>
      </c>
      <c r="W822" s="31">
        <f>[1]consoCURRENT!Z16859</f>
        <v>153752.42000000001</v>
      </c>
      <c r="X822" s="31">
        <f>[1]consoCURRENT!AA16859</f>
        <v>153881.94000000018</v>
      </c>
      <c r="Y822" s="31">
        <f>[1]consoCURRENT!AB16859</f>
        <v>0</v>
      </c>
      <c r="Z822" s="31">
        <f t="shared" ref="Z822" si="392">SUM(M822:Y822)</f>
        <v>1533745.71</v>
      </c>
      <c r="AA822" s="31">
        <f>D822-Z822</f>
        <v>436254.29000000004</v>
      </c>
      <c r="AB822" s="37">
        <f>Z822/D822</f>
        <v>0.77855112182741115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3">B822+B821</f>
        <v>71164000</v>
      </c>
      <c r="C823" s="39">
        <f t="shared" si="393"/>
        <v>0</v>
      </c>
      <c r="D823" s="39">
        <f t="shared" si="393"/>
        <v>71164000</v>
      </c>
      <c r="E823" s="39">
        <f t="shared" si="393"/>
        <v>15678863.689999998</v>
      </c>
      <c r="F823" s="39">
        <f t="shared" si="393"/>
        <v>28967562.830000002</v>
      </c>
      <c r="G823" s="39">
        <f t="shared" si="393"/>
        <v>7680145.4499999993</v>
      </c>
      <c r="H823" s="39">
        <f t="shared" si="393"/>
        <v>5607528.080000001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2262564.38</v>
      </c>
      <c r="O823" s="39">
        <f t="shared" si="393"/>
        <v>9944083.0799999982</v>
      </c>
      <c r="P823" s="39">
        <f t="shared" si="393"/>
        <v>3472216.23</v>
      </c>
      <c r="Q823" s="39">
        <f t="shared" si="393"/>
        <v>5325738.0999999996</v>
      </c>
      <c r="R823" s="39">
        <f t="shared" si="393"/>
        <v>4723190.620000001</v>
      </c>
      <c r="S823" s="39">
        <f t="shared" si="393"/>
        <v>18918634.109999996</v>
      </c>
      <c r="T823" s="39">
        <f t="shared" si="393"/>
        <v>1870610.1799999988</v>
      </c>
      <c r="U823" s="39">
        <f t="shared" si="393"/>
        <v>1711931.6500000001</v>
      </c>
      <c r="V823" s="39">
        <f t="shared" si="393"/>
        <v>4097603.620000001</v>
      </c>
      <c r="W823" s="39">
        <f t="shared" si="393"/>
        <v>1776453.6500000006</v>
      </c>
      <c r="X823" s="39">
        <f t="shared" si="393"/>
        <v>3831074.4300000006</v>
      </c>
      <c r="Y823" s="39">
        <f t="shared" si="393"/>
        <v>0</v>
      </c>
      <c r="Z823" s="39">
        <f t="shared" si="393"/>
        <v>57934100.049999997</v>
      </c>
      <c r="AA823" s="39">
        <f t="shared" si="393"/>
        <v>13229899.950000003</v>
      </c>
      <c r="AB823" s="40">
        <f>Z823/D823</f>
        <v>0.81409280043280308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22222000</v>
      </c>
      <c r="C827" s="31">
        <f>[1]consoCURRENT!F16920</f>
        <v>-2.9103830456733704E-11</v>
      </c>
      <c r="D827" s="31">
        <f>[1]consoCURRENT!G16920</f>
        <v>22222000</v>
      </c>
      <c r="E827" s="31">
        <f>[1]consoCURRENT!H16920</f>
        <v>3893439.9899999993</v>
      </c>
      <c r="F827" s="31">
        <f>[1]consoCURRENT!I16920</f>
        <v>5870755.4400000013</v>
      </c>
      <c r="G827" s="31">
        <f>[1]consoCURRENT!J16920</f>
        <v>4288335.0899999989</v>
      </c>
      <c r="H827" s="31">
        <f>[1]consoCURRENT!K16920</f>
        <v>4277486.1899999995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1051302.78</v>
      </c>
      <c r="O827" s="31">
        <f>[1]consoCURRENT!R16920</f>
        <v>1390264.78</v>
      </c>
      <c r="P827" s="31">
        <f>[1]consoCURRENT!S16920</f>
        <v>1451872.43</v>
      </c>
      <c r="Q827" s="31">
        <f>[1]consoCURRENT!T16920</f>
        <v>1522017.49</v>
      </c>
      <c r="R827" s="31">
        <f>[1]consoCURRENT!U16920</f>
        <v>2819179.1799999997</v>
      </c>
      <c r="S827" s="31">
        <f>[1]consoCURRENT!V16920</f>
        <v>1529558.77</v>
      </c>
      <c r="T827" s="31">
        <f>[1]consoCURRENT!W16920</f>
        <v>1381543.3200000003</v>
      </c>
      <c r="U827" s="31">
        <f>[1]consoCURRENT!X16920</f>
        <v>1490055.2100000002</v>
      </c>
      <c r="V827" s="31">
        <f>[1]consoCURRENT!Y16920</f>
        <v>1416736.5599999998</v>
      </c>
      <c r="W827" s="31">
        <f>[1]consoCURRENT!Z16920</f>
        <v>1450540.4199999997</v>
      </c>
      <c r="X827" s="31">
        <f>[1]consoCURRENT!AA16920</f>
        <v>2826945.7700000005</v>
      </c>
      <c r="Y827" s="31">
        <f>[1]consoCURRENT!AB16920</f>
        <v>0</v>
      </c>
      <c r="Z827" s="31">
        <f>SUM(M827:Y827)</f>
        <v>18330016.710000001</v>
      </c>
      <c r="AA827" s="31">
        <f>D827-Z827</f>
        <v>3891983.2899999991</v>
      </c>
      <c r="AB827" s="37">
        <f>Z827/D827</f>
        <v>0.82485900054000549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47053000</v>
      </c>
      <c r="C828" s="31">
        <f>[1]consoCURRENT!F17033</f>
        <v>0</v>
      </c>
      <c r="D828" s="31">
        <f>[1]consoCURRENT!G17033</f>
        <v>47053000</v>
      </c>
      <c r="E828" s="31">
        <f>[1]consoCURRENT!H17033</f>
        <v>9416796.120000001</v>
      </c>
      <c r="F828" s="31">
        <f>[1]consoCURRENT!I17033</f>
        <v>4464979.28</v>
      </c>
      <c r="G828" s="31">
        <f>[1]consoCURRENT!J17033</f>
        <v>7072547.3000000007</v>
      </c>
      <c r="H828" s="31">
        <f>[1]consoCURRENT!K17033</f>
        <v>6657054.1400000006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3163501.74</v>
      </c>
      <c r="O828" s="31">
        <f>[1]consoCURRENT!R17033</f>
        <v>1886059.67</v>
      </c>
      <c r="P828" s="31">
        <f>[1]consoCURRENT!S17033</f>
        <v>4367234.71</v>
      </c>
      <c r="Q828" s="31">
        <f>[1]consoCURRENT!T17033</f>
        <v>896920.8600000001</v>
      </c>
      <c r="R828" s="31">
        <f>[1]consoCURRENT!U17033</f>
        <v>1320356.48</v>
      </c>
      <c r="S828" s="31">
        <f>[1]consoCURRENT!V17033</f>
        <v>2247701.94</v>
      </c>
      <c r="T828" s="31">
        <f>[1]consoCURRENT!W17033</f>
        <v>1890981.1300000001</v>
      </c>
      <c r="U828" s="31">
        <f>[1]consoCURRENT!X17033</f>
        <v>2172741.5199999996</v>
      </c>
      <c r="V828" s="31">
        <f>[1]consoCURRENT!Y17033</f>
        <v>3008824.65</v>
      </c>
      <c r="W828" s="31">
        <f>[1]consoCURRENT!Z17033</f>
        <v>2859306.75</v>
      </c>
      <c r="X828" s="31">
        <f>[1]consoCURRENT!AA17033</f>
        <v>3797747.39</v>
      </c>
      <c r="Y828" s="31">
        <f>[1]consoCURRENT!AB17033</f>
        <v>0</v>
      </c>
      <c r="Z828" s="31">
        <f t="shared" ref="Z828:Z830" si="394">SUM(M828:Y828)</f>
        <v>27611376.84</v>
      </c>
      <c r="AA828" s="31">
        <f>D828-Z828</f>
        <v>19441623.16</v>
      </c>
      <c r="AB828" s="37">
        <f>Z828/D828</f>
        <v>0.58681437612904597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5">SUM(B827:B830)</f>
        <v>69275000</v>
      </c>
      <c r="C831" s="39">
        <f t="shared" si="395"/>
        <v>-2.9103830456733704E-11</v>
      </c>
      <c r="D831" s="39">
        <f t="shared" si="395"/>
        <v>69275000</v>
      </c>
      <c r="E831" s="39">
        <f t="shared" si="395"/>
        <v>13310236.109999999</v>
      </c>
      <c r="F831" s="39">
        <f t="shared" si="395"/>
        <v>10335734.720000003</v>
      </c>
      <c r="G831" s="39">
        <f t="shared" si="395"/>
        <v>11360882.390000001</v>
      </c>
      <c r="H831" s="39">
        <f t="shared" si="395"/>
        <v>10934540.33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4214804.5200000005</v>
      </c>
      <c r="O831" s="39">
        <f t="shared" si="395"/>
        <v>3276324.45</v>
      </c>
      <c r="P831" s="39">
        <f t="shared" si="395"/>
        <v>5819107.1399999997</v>
      </c>
      <c r="Q831" s="39">
        <f t="shared" si="395"/>
        <v>2418938.35</v>
      </c>
      <c r="R831" s="39">
        <f t="shared" si="395"/>
        <v>4139535.6599999997</v>
      </c>
      <c r="S831" s="39">
        <f t="shared" si="395"/>
        <v>3777260.71</v>
      </c>
      <c r="T831" s="39">
        <f t="shared" si="395"/>
        <v>3272524.45</v>
      </c>
      <c r="U831" s="39">
        <f t="shared" si="395"/>
        <v>3662796.7299999995</v>
      </c>
      <c r="V831" s="39">
        <f t="shared" si="395"/>
        <v>4425561.21</v>
      </c>
      <c r="W831" s="39">
        <f t="shared" si="395"/>
        <v>4309847.17</v>
      </c>
      <c r="X831" s="39">
        <f t="shared" si="395"/>
        <v>6624693.1600000001</v>
      </c>
      <c r="Y831" s="39">
        <f t="shared" si="395"/>
        <v>0</v>
      </c>
      <c r="Z831" s="39">
        <f t="shared" si="395"/>
        <v>45941393.549999997</v>
      </c>
      <c r="AA831" s="39">
        <f t="shared" si="395"/>
        <v>23333606.449999999</v>
      </c>
      <c r="AB831" s="40">
        <f>Z831/D831</f>
        <v>0.66317421219776251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1329000</v>
      </c>
      <c r="C832" s="31">
        <f>[1]consoCURRENT!F17072</f>
        <v>0</v>
      </c>
      <c r="D832" s="31">
        <f>[1]consoCURRENT!G17072</f>
        <v>1329000</v>
      </c>
      <c r="E832" s="31">
        <f>[1]consoCURRENT!H17072</f>
        <v>340649.4</v>
      </c>
      <c r="F832" s="31">
        <f>[1]consoCURRENT!I17072</f>
        <v>381478.79000000004</v>
      </c>
      <c r="G832" s="31">
        <f>[1]consoCURRENT!J17072</f>
        <v>360813.49</v>
      </c>
      <c r="H832" s="31">
        <f>[1]consoCURRENT!K17072</f>
        <v>237371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114244.56</v>
      </c>
      <c r="O832" s="31">
        <f>[1]consoCURRENT!R17072</f>
        <v>114244.56</v>
      </c>
      <c r="P832" s="31">
        <f>[1]consoCURRENT!S17072</f>
        <v>112160.28</v>
      </c>
      <c r="Q832" s="31">
        <f>[1]consoCURRENT!T17072</f>
        <v>139839.35999999999</v>
      </c>
      <c r="R832" s="31">
        <f>[1]consoCURRENT!U17072</f>
        <v>120336.96000000001</v>
      </c>
      <c r="S832" s="31">
        <f>[1]consoCURRENT!V17072</f>
        <v>121302.47</v>
      </c>
      <c r="T832" s="31">
        <f>[1]consoCURRENT!W17072</f>
        <v>118729.03</v>
      </c>
      <c r="U832" s="31">
        <f>[1]consoCURRENT!X17072</f>
        <v>120739.05</v>
      </c>
      <c r="V832" s="31">
        <f>[1]consoCURRENT!Y17072</f>
        <v>121345.41</v>
      </c>
      <c r="W832" s="31">
        <f>[1]consoCURRENT!Z17072</f>
        <v>119669.36</v>
      </c>
      <c r="X832" s="31">
        <f>[1]consoCURRENT!AA17072</f>
        <v>117701.64</v>
      </c>
      <c r="Y832" s="31">
        <f>[1]consoCURRENT!AB17072</f>
        <v>0</v>
      </c>
      <c r="Z832" s="31">
        <f t="shared" ref="Z832" si="396">SUM(M832:Y832)</f>
        <v>1320312.68</v>
      </c>
      <c r="AA832" s="31">
        <f>D832-Z832</f>
        <v>8687.3200000000652</v>
      </c>
      <c r="AB832" s="37">
        <f>Z832/D832</f>
        <v>0.99346326561324294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7">B832+B831</f>
        <v>70604000</v>
      </c>
      <c r="C833" s="39">
        <f t="shared" si="397"/>
        <v>-2.9103830456733704E-11</v>
      </c>
      <c r="D833" s="39">
        <f t="shared" si="397"/>
        <v>70604000</v>
      </c>
      <c r="E833" s="39">
        <f t="shared" si="397"/>
        <v>13650885.51</v>
      </c>
      <c r="F833" s="39">
        <f t="shared" si="397"/>
        <v>10717213.510000002</v>
      </c>
      <c r="G833" s="39">
        <f t="shared" si="397"/>
        <v>11721695.880000001</v>
      </c>
      <c r="H833" s="39">
        <f t="shared" si="397"/>
        <v>11171911.33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4329049.08</v>
      </c>
      <c r="O833" s="39">
        <f t="shared" si="397"/>
        <v>3390569.0100000002</v>
      </c>
      <c r="P833" s="39">
        <f t="shared" si="397"/>
        <v>5931267.4199999999</v>
      </c>
      <c r="Q833" s="39">
        <f t="shared" si="397"/>
        <v>2558777.71</v>
      </c>
      <c r="R833" s="39">
        <f t="shared" si="397"/>
        <v>4259872.62</v>
      </c>
      <c r="S833" s="39">
        <f t="shared" si="397"/>
        <v>3898563.18</v>
      </c>
      <c r="T833" s="39">
        <f t="shared" si="397"/>
        <v>3391253.48</v>
      </c>
      <c r="U833" s="39">
        <f t="shared" si="397"/>
        <v>3783535.7799999993</v>
      </c>
      <c r="V833" s="39">
        <f t="shared" si="397"/>
        <v>4546906.62</v>
      </c>
      <c r="W833" s="39">
        <f t="shared" si="397"/>
        <v>4429516.53</v>
      </c>
      <c r="X833" s="39">
        <f t="shared" si="397"/>
        <v>6742394.7999999998</v>
      </c>
      <c r="Y833" s="39">
        <f t="shared" si="397"/>
        <v>0</v>
      </c>
      <c r="Z833" s="39">
        <f t="shared" si="397"/>
        <v>47261706.229999997</v>
      </c>
      <c r="AA833" s="39">
        <f t="shared" si="397"/>
        <v>23342293.77</v>
      </c>
      <c r="AB833" s="40">
        <f>Z833/D833</f>
        <v>0.66939134085887475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27338000</v>
      </c>
      <c r="C837" s="31">
        <f>[1]consoCURRENT!F17133</f>
        <v>0</v>
      </c>
      <c r="D837" s="31">
        <f>[1]consoCURRENT!G17133</f>
        <v>27338000</v>
      </c>
      <c r="E837" s="31">
        <f>[1]consoCURRENT!H17133</f>
        <v>5908125.6699999999</v>
      </c>
      <c r="F837" s="31">
        <f>[1]consoCURRENT!I17133</f>
        <v>7941554.1600000011</v>
      </c>
      <c r="G837" s="31">
        <f>[1]consoCURRENT!J17133</f>
        <v>6646645.790000001</v>
      </c>
      <c r="H837" s="31">
        <f>[1]consoCURRENT!K17133</f>
        <v>3213841.4299999997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1845206.77</v>
      </c>
      <c r="O837" s="31">
        <f>[1]consoCURRENT!R17133</f>
        <v>0</v>
      </c>
      <c r="P837" s="31">
        <f>[1]consoCURRENT!S17133</f>
        <v>4062918.9000000004</v>
      </c>
      <c r="Q837" s="31">
        <f>[1]consoCURRENT!T17133</f>
        <v>2235911.4700000002</v>
      </c>
      <c r="R837" s="31">
        <f>[1]consoCURRENT!U17133</f>
        <v>3783112.69</v>
      </c>
      <c r="S837" s="31">
        <f>[1]consoCURRENT!V17133</f>
        <v>1922530</v>
      </c>
      <c r="T837" s="31">
        <f>[1]consoCURRENT!W17133</f>
        <v>1934497.2100000004</v>
      </c>
      <c r="U837" s="31">
        <f>[1]consoCURRENT!X17133</f>
        <v>1909396.2000000002</v>
      </c>
      <c r="V837" s="31">
        <f>[1]consoCURRENT!Y17133</f>
        <v>2802752.3800000004</v>
      </c>
      <c r="W837" s="31">
        <f>[1]consoCURRENT!Z17133</f>
        <v>1886745.4500000004</v>
      </c>
      <c r="X837" s="31">
        <f>[1]consoCURRENT!AA17133</f>
        <v>1327095.9799999991</v>
      </c>
      <c r="Y837" s="31">
        <f>[1]consoCURRENT!AB17133</f>
        <v>0</v>
      </c>
      <c r="Z837" s="31">
        <f>SUM(M837:Y837)</f>
        <v>23710167.050000001</v>
      </c>
      <c r="AA837" s="31">
        <f>D837-Z837</f>
        <v>3627832.9499999993</v>
      </c>
      <c r="AB837" s="37">
        <f>Z837/D837</f>
        <v>0.86729706086765679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275122000</v>
      </c>
      <c r="C838" s="31">
        <f>[1]consoCURRENT!F17246</f>
        <v>0</v>
      </c>
      <c r="D838" s="31">
        <f>[1]consoCURRENT!G17246</f>
        <v>275121999.99999994</v>
      </c>
      <c r="E838" s="31">
        <f>[1]consoCURRENT!H17246</f>
        <v>44703906.629999995</v>
      </c>
      <c r="F838" s="31">
        <f>[1]consoCURRENT!I17246</f>
        <v>34300712.869999997</v>
      </c>
      <c r="G838" s="31">
        <f>[1]consoCURRENT!J17246</f>
        <v>6931362.1699999999</v>
      </c>
      <c r="H838" s="31">
        <f>[1]consoCURRENT!K17246</f>
        <v>49982255.019999996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2118223.9500000002</v>
      </c>
      <c r="O838" s="31">
        <f>[1]consoCURRENT!R17246</f>
        <v>0</v>
      </c>
      <c r="P838" s="31">
        <f>[1]consoCURRENT!S17246</f>
        <v>42585682.679999992</v>
      </c>
      <c r="Q838" s="31">
        <f>[1]consoCURRENT!T17246</f>
        <v>5333606.209999999</v>
      </c>
      <c r="R838" s="31">
        <f>[1]consoCURRENT!U17246</f>
        <v>14860068.18</v>
      </c>
      <c r="S838" s="31">
        <f>[1]consoCURRENT!V17246</f>
        <v>14107038.479999993</v>
      </c>
      <c r="T838" s="31">
        <f>[1]consoCURRENT!W17246</f>
        <v>-11790832.66</v>
      </c>
      <c r="U838" s="31">
        <f>[1]consoCURRENT!X17246</f>
        <v>19434548.580000002</v>
      </c>
      <c r="V838" s="31">
        <f>[1]consoCURRENT!Y17246</f>
        <v>-712353.74999999977</v>
      </c>
      <c r="W838" s="31">
        <f>[1]consoCURRENT!Z17246</f>
        <v>16584977.529999996</v>
      </c>
      <c r="X838" s="31">
        <f>[1]consoCURRENT!AA17246</f>
        <v>33397277.489999995</v>
      </c>
      <c r="Y838" s="31">
        <f>[1]consoCURRENT!AB17246</f>
        <v>0</v>
      </c>
      <c r="Z838" s="31">
        <f t="shared" ref="Z838:Z840" si="398">SUM(M838:Y838)</f>
        <v>135918236.69</v>
      </c>
      <c r="AA838" s="31">
        <f>D838-Z838</f>
        <v>139203763.30999994</v>
      </c>
      <c r="AB838" s="37">
        <f>Z838/D838</f>
        <v>0.494028964204971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399">SUM(B837:B840)</f>
        <v>302460000</v>
      </c>
      <c r="C841" s="39">
        <f t="shared" si="399"/>
        <v>0</v>
      </c>
      <c r="D841" s="39">
        <f t="shared" si="399"/>
        <v>302459999.99999994</v>
      </c>
      <c r="E841" s="39">
        <f t="shared" si="399"/>
        <v>50612032.299999997</v>
      </c>
      <c r="F841" s="39">
        <f t="shared" si="399"/>
        <v>42242267.030000001</v>
      </c>
      <c r="G841" s="39">
        <f t="shared" si="399"/>
        <v>13578007.960000001</v>
      </c>
      <c r="H841" s="39">
        <f t="shared" si="399"/>
        <v>53196096.449999996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3963430.72</v>
      </c>
      <c r="O841" s="39">
        <f t="shared" si="399"/>
        <v>0</v>
      </c>
      <c r="P841" s="39">
        <f t="shared" si="399"/>
        <v>46648601.579999991</v>
      </c>
      <c r="Q841" s="39">
        <f t="shared" si="399"/>
        <v>7569517.6799999997</v>
      </c>
      <c r="R841" s="39">
        <f t="shared" si="399"/>
        <v>18643180.870000001</v>
      </c>
      <c r="S841" s="39">
        <f t="shared" si="399"/>
        <v>16029568.479999993</v>
      </c>
      <c r="T841" s="39">
        <f t="shared" si="399"/>
        <v>-9856335.4499999993</v>
      </c>
      <c r="U841" s="39">
        <f t="shared" si="399"/>
        <v>21343944.780000001</v>
      </c>
      <c r="V841" s="39">
        <f t="shared" si="399"/>
        <v>2090398.6300000006</v>
      </c>
      <c r="W841" s="39">
        <f t="shared" si="399"/>
        <v>18471722.979999997</v>
      </c>
      <c r="X841" s="39">
        <f t="shared" si="399"/>
        <v>34724373.469999991</v>
      </c>
      <c r="Y841" s="39">
        <f t="shared" si="399"/>
        <v>0</v>
      </c>
      <c r="Z841" s="39">
        <f t="shared" si="399"/>
        <v>159628403.74000001</v>
      </c>
      <c r="AA841" s="39">
        <f t="shared" si="399"/>
        <v>142831596.25999993</v>
      </c>
      <c r="AB841" s="40">
        <f>Z841/D841</f>
        <v>0.52776698981683545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1923000</v>
      </c>
      <c r="C842" s="31">
        <f>[1]consoCURRENT!F17285</f>
        <v>0</v>
      </c>
      <c r="D842" s="31">
        <f>[1]consoCURRENT!G17285</f>
        <v>1923000</v>
      </c>
      <c r="E842" s="31">
        <f>[1]consoCURRENT!H17285</f>
        <v>492181.2</v>
      </c>
      <c r="F842" s="31">
        <f>[1]consoCURRENT!I17285</f>
        <v>774006.36</v>
      </c>
      <c r="G842" s="31">
        <f>[1]consoCURRENT!J17285</f>
        <v>523196.48000000004</v>
      </c>
      <c r="H842" s="31">
        <f>[1]consoCURRENT!K17285</f>
        <v>133615.96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492181.2</v>
      </c>
      <c r="Q842" s="31">
        <f>[1]consoCURRENT!T17285</f>
        <v>0</v>
      </c>
      <c r="R842" s="31">
        <f>[1]consoCURRENT!U17285</f>
        <v>380983.07999999996</v>
      </c>
      <c r="S842" s="31">
        <f>[1]consoCURRENT!V17285</f>
        <v>393023.28</v>
      </c>
      <c r="T842" s="31">
        <f>[1]consoCURRENT!W17285</f>
        <v>174598.92</v>
      </c>
      <c r="U842" s="31">
        <f>[1]consoCURRENT!X17285</f>
        <v>174598.92</v>
      </c>
      <c r="V842" s="31">
        <f>[1]consoCURRENT!Y17285</f>
        <v>173998.64</v>
      </c>
      <c r="W842" s="31">
        <f>[1]consoCURRENT!Z17285</f>
        <v>0</v>
      </c>
      <c r="X842" s="31">
        <f>[1]consoCURRENT!AA17285</f>
        <v>133615.96</v>
      </c>
      <c r="Y842" s="31">
        <f>[1]consoCURRENT!AB17285</f>
        <v>0</v>
      </c>
      <c r="Z842" s="31">
        <f t="shared" ref="Z842" si="400">SUM(M842:Y842)</f>
        <v>1923000</v>
      </c>
      <c r="AA842" s="31">
        <f>D842-Z842</f>
        <v>0</v>
      </c>
      <c r="AB842" s="37">
        <f>Z842/D842</f>
        <v>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1">B842+B841</f>
        <v>304383000</v>
      </c>
      <c r="C843" s="39">
        <f t="shared" si="401"/>
        <v>0</v>
      </c>
      <c r="D843" s="39">
        <f t="shared" si="401"/>
        <v>304382999.99999994</v>
      </c>
      <c r="E843" s="39">
        <f t="shared" si="401"/>
        <v>51104213.5</v>
      </c>
      <c r="F843" s="39">
        <f t="shared" si="401"/>
        <v>43016273.390000001</v>
      </c>
      <c r="G843" s="39">
        <f t="shared" si="401"/>
        <v>14101204.440000001</v>
      </c>
      <c r="H843" s="39">
        <f t="shared" si="401"/>
        <v>53329712.409999996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3963430.72</v>
      </c>
      <c r="O843" s="39">
        <f t="shared" si="401"/>
        <v>0</v>
      </c>
      <c r="P843" s="39">
        <f t="shared" si="401"/>
        <v>47140782.779999994</v>
      </c>
      <c r="Q843" s="39">
        <f t="shared" si="401"/>
        <v>7569517.6799999997</v>
      </c>
      <c r="R843" s="39">
        <f t="shared" si="401"/>
        <v>19024163.949999999</v>
      </c>
      <c r="S843" s="39">
        <f t="shared" si="401"/>
        <v>16422591.759999992</v>
      </c>
      <c r="T843" s="39">
        <f t="shared" si="401"/>
        <v>-9681736.5299999993</v>
      </c>
      <c r="U843" s="39">
        <f t="shared" si="401"/>
        <v>21518543.700000003</v>
      </c>
      <c r="V843" s="39">
        <f t="shared" si="401"/>
        <v>2264397.2700000005</v>
      </c>
      <c r="W843" s="39">
        <f t="shared" si="401"/>
        <v>18471722.979999997</v>
      </c>
      <c r="X843" s="39">
        <f t="shared" si="401"/>
        <v>34857989.429999992</v>
      </c>
      <c r="Y843" s="39">
        <f t="shared" si="401"/>
        <v>0</v>
      </c>
      <c r="Z843" s="39">
        <f t="shared" si="401"/>
        <v>161551403.74000001</v>
      </c>
      <c r="AA843" s="39">
        <f t="shared" si="401"/>
        <v>142831596.25999993</v>
      </c>
      <c r="AB843" s="40">
        <f>Z843/D843</f>
        <v>0.530750415561973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15975000</v>
      </c>
      <c r="C847" s="31">
        <f>[1]consoCURRENT!F17346</f>
        <v>0</v>
      </c>
      <c r="D847" s="31">
        <f>[1]consoCURRENT!G17346</f>
        <v>15975000</v>
      </c>
      <c r="E847" s="31">
        <f>[1]consoCURRENT!H17346</f>
        <v>2967969.6799999997</v>
      </c>
      <c r="F847" s="31">
        <f>[1]consoCURRENT!I17346</f>
        <v>4661441.9800000004</v>
      </c>
      <c r="G847" s="31">
        <f>[1]consoCURRENT!J17346</f>
        <v>3434131.11</v>
      </c>
      <c r="H847" s="31">
        <f>[1]consoCURRENT!K17346</f>
        <v>2972526.05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952688</v>
      </c>
      <c r="O847" s="31">
        <f>[1]consoCURRENT!R17346</f>
        <v>1036824.52</v>
      </c>
      <c r="P847" s="31">
        <f>[1]consoCURRENT!S17346</f>
        <v>978457.15999999992</v>
      </c>
      <c r="Q847" s="31">
        <f>[1]consoCURRENT!T17346</f>
        <v>1370477.3399999999</v>
      </c>
      <c r="R847" s="31">
        <f>[1]consoCURRENT!U17346</f>
        <v>1850413.06</v>
      </c>
      <c r="S847" s="31">
        <f>[1]consoCURRENT!V17346</f>
        <v>1440551.58</v>
      </c>
      <c r="T847" s="31">
        <f>[1]consoCURRENT!W17346</f>
        <v>1049395.5699999998</v>
      </c>
      <c r="U847" s="31">
        <f>[1]consoCURRENT!X17346</f>
        <v>1271743.5</v>
      </c>
      <c r="V847" s="31">
        <f>[1]consoCURRENT!Y17346</f>
        <v>1112992.04</v>
      </c>
      <c r="W847" s="31">
        <f>[1]consoCURRENT!Z17346</f>
        <v>846099.78999999992</v>
      </c>
      <c r="X847" s="31">
        <f>[1]consoCURRENT!AA17346</f>
        <v>2126426.2599999998</v>
      </c>
      <c r="Y847" s="31">
        <f>[1]consoCURRENT!AB17346</f>
        <v>0</v>
      </c>
      <c r="Z847" s="31">
        <f>SUM(M847:Y847)</f>
        <v>14036068.819999998</v>
      </c>
      <c r="AA847" s="31">
        <f>D847-Z847</f>
        <v>1938931.1800000016</v>
      </c>
      <c r="AB847" s="37">
        <f>Z847/D847</f>
        <v>0.87862715618153353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43544000</v>
      </c>
      <c r="C848" s="31">
        <f>[1]consoCURRENT!F17459</f>
        <v>0</v>
      </c>
      <c r="D848" s="31">
        <f>[1]consoCURRENT!G17459</f>
        <v>43544000</v>
      </c>
      <c r="E848" s="31">
        <f>[1]consoCURRENT!H17459</f>
        <v>4533796.88</v>
      </c>
      <c r="F848" s="31">
        <f>[1]consoCURRENT!I17459</f>
        <v>10511352.840000002</v>
      </c>
      <c r="G848" s="31">
        <f>[1]consoCURRENT!J17459</f>
        <v>11462004.270000001</v>
      </c>
      <c r="H848" s="31">
        <f>[1]consoCURRENT!K17459</f>
        <v>8536117.5600000005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747882.98</v>
      </c>
      <c r="O848" s="31">
        <f>[1]consoCURRENT!R17459</f>
        <v>1485075.49</v>
      </c>
      <c r="P848" s="31">
        <f>[1]consoCURRENT!S17459</f>
        <v>2300838.41</v>
      </c>
      <c r="Q848" s="31">
        <f>[1]consoCURRENT!T17459</f>
        <v>3715466.86</v>
      </c>
      <c r="R848" s="31">
        <f>[1]consoCURRENT!U17459</f>
        <v>2987302.4000000004</v>
      </c>
      <c r="S848" s="31">
        <f>[1]consoCURRENT!V17459</f>
        <v>3808583.58</v>
      </c>
      <c r="T848" s="31">
        <f>[1]consoCURRENT!W17459</f>
        <v>3374363.9</v>
      </c>
      <c r="U848" s="31">
        <f>[1]consoCURRENT!X17459</f>
        <v>3919843.5599999996</v>
      </c>
      <c r="V848" s="31">
        <f>[1]consoCURRENT!Y17459</f>
        <v>4167796.81</v>
      </c>
      <c r="W848" s="31">
        <f>[1]consoCURRENT!Z17459</f>
        <v>3888045.52</v>
      </c>
      <c r="X848" s="31">
        <f>[1]consoCURRENT!AA17459</f>
        <v>4648072.040000001</v>
      </c>
      <c r="Y848" s="31">
        <f>[1]consoCURRENT!AB17459</f>
        <v>0</v>
      </c>
      <c r="Z848" s="31">
        <f t="shared" ref="Z848:Z850" si="402">SUM(M848:Y848)</f>
        <v>35043271.549999997</v>
      </c>
      <c r="AA848" s="31">
        <f>D848-Z848</f>
        <v>8500728.450000003</v>
      </c>
      <c r="AB848" s="37">
        <f>Z848/D848</f>
        <v>0.80477842067793492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3">SUM(B847:B850)</f>
        <v>59519000</v>
      </c>
      <c r="C851" s="39">
        <f t="shared" si="403"/>
        <v>0</v>
      </c>
      <c r="D851" s="39">
        <f t="shared" si="403"/>
        <v>59519000</v>
      </c>
      <c r="E851" s="39">
        <f t="shared" si="403"/>
        <v>7501766.5599999996</v>
      </c>
      <c r="F851" s="39">
        <f t="shared" si="403"/>
        <v>15172794.820000002</v>
      </c>
      <c r="G851" s="39">
        <f t="shared" si="403"/>
        <v>14896135.380000001</v>
      </c>
      <c r="H851" s="39">
        <f t="shared" si="403"/>
        <v>11508643.609999999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1700570.98</v>
      </c>
      <c r="O851" s="39">
        <f t="shared" si="403"/>
        <v>2521900.0099999998</v>
      </c>
      <c r="P851" s="39">
        <f t="shared" si="403"/>
        <v>3279295.5700000003</v>
      </c>
      <c r="Q851" s="39">
        <f t="shared" si="403"/>
        <v>5085944.1999999993</v>
      </c>
      <c r="R851" s="39">
        <f t="shared" si="403"/>
        <v>4837715.4600000009</v>
      </c>
      <c r="S851" s="39">
        <f t="shared" si="403"/>
        <v>5249135.16</v>
      </c>
      <c r="T851" s="39">
        <f t="shared" si="403"/>
        <v>4423759.47</v>
      </c>
      <c r="U851" s="39">
        <f t="shared" si="403"/>
        <v>5191587.0599999996</v>
      </c>
      <c r="V851" s="39">
        <f t="shared" si="403"/>
        <v>5280788.8499999996</v>
      </c>
      <c r="W851" s="39">
        <f t="shared" si="403"/>
        <v>4734145.3099999996</v>
      </c>
      <c r="X851" s="39">
        <f t="shared" si="403"/>
        <v>6774498.3000000007</v>
      </c>
      <c r="Y851" s="39">
        <f t="shared" si="403"/>
        <v>0</v>
      </c>
      <c r="Z851" s="39">
        <f t="shared" si="403"/>
        <v>49079340.369999997</v>
      </c>
      <c r="AA851" s="39">
        <f t="shared" si="403"/>
        <v>10439659.630000005</v>
      </c>
      <c r="AB851" s="40">
        <f>Z851/D851</f>
        <v>0.82459954585930539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879000</v>
      </c>
      <c r="C852" s="31">
        <f>[1]consoCURRENT!F17498</f>
        <v>0</v>
      </c>
      <c r="D852" s="31">
        <f>[1]consoCURRENT!G17498</f>
        <v>879000</v>
      </c>
      <c r="E852" s="31">
        <f>[1]consoCURRENT!H17498</f>
        <v>203125.8</v>
      </c>
      <c r="F852" s="31">
        <f>[1]consoCURRENT!I17498</f>
        <v>224062.73</v>
      </c>
      <c r="G852" s="31">
        <f>[1]consoCURRENT!J17498</f>
        <v>243709.76</v>
      </c>
      <c r="H852" s="31">
        <f>[1]consoCURRENT!K17498</f>
        <v>142902.72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203125.8</v>
      </c>
      <c r="Q852" s="31">
        <f>[1]consoCURRENT!T17498</f>
        <v>68702.600000000006</v>
      </c>
      <c r="R852" s="31">
        <f>[1]consoCURRENT!U17498</f>
        <v>12753.57</v>
      </c>
      <c r="S852" s="31">
        <f>[1]consoCURRENT!V17498</f>
        <v>142606.56</v>
      </c>
      <c r="T852" s="31">
        <f>[1]consoCURRENT!W17498</f>
        <v>71310.720000000001</v>
      </c>
      <c r="U852" s="31">
        <f>[1]consoCURRENT!X17498</f>
        <v>71371.92</v>
      </c>
      <c r="V852" s="31">
        <f>[1]consoCURRENT!Y17498</f>
        <v>101027.12</v>
      </c>
      <c r="W852" s="31">
        <f>[1]consoCURRENT!Z17498</f>
        <v>0</v>
      </c>
      <c r="X852" s="31">
        <f>[1]consoCURRENT!AA17498</f>
        <v>142902.72</v>
      </c>
      <c r="Y852" s="31">
        <f>[1]consoCURRENT!AB17498</f>
        <v>0</v>
      </c>
      <c r="Z852" s="31">
        <f t="shared" ref="Z852" si="404">SUM(M852:Y852)</f>
        <v>813801.01</v>
      </c>
      <c r="AA852" s="31">
        <f>D852-Z852</f>
        <v>65198.989999999991</v>
      </c>
      <c r="AB852" s="37">
        <f>Z852/D852</f>
        <v>0.92582594994311718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5">B852+B851</f>
        <v>60398000</v>
      </c>
      <c r="C853" s="39">
        <f t="shared" si="405"/>
        <v>0</v>
      </c>
      <c r="D853" s="39">
        <f t="shared" si="405"/>
        <v>60398000</v>
      </c>
      <c r="E853" s="39">
        <f t="shared" si="405"/>
        <v>7704892.3599999994</v>
      </c>
      <c r="F853" s="39">
        <f t="shared" si="405"/>
        <v>15396857.550000003</v>
      </c>
      <c r="G853" s="39">
        <f t="shared" si="405"/>
        <v>15139845.140000001</v>
      </c>
      <c r="H853" s="39">
        <f t="shared" si="405"/>
        <v>11651546.33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1700570.98</v>
      </c>
      <c r="O853" s="39">
        <f t="shared" si="405"/>
        <v>2521900.0099999998</v>
      </c>
      <c r="P853" s="39">
        <f t="shared" si="405"/>
        <v>3482421.37</v>
      </c>
      <c r="Q853" s="39">
        <f t="shared" si="405"/>
        <v>5154646.7999999989</v>
      </c>
      <c r="R853" s="39">
        <f t="shared" si="405"/>
        <v>4850469.0300000012</v>
      </c>
      <c r="S853" s="39">
        <f t="shared" si="405"/>
        <v>5391741.7199999997</v>
      </c>
      <c r="T853" s="39">
        <f t="shared" si="405"/>
        <v>4495070.1899999995</v>
      </c>
      <c r="U853" s="39">
        <f t="shared" si="405"/>
        <v>5262958.9799999995</v>
      </c>
      <c r="V853" s="39">
        <f t="shared" si="405"/>
        <v>5381815.9699999997</v>
      </c>
      <c r="W853" s="39">
        <f t="shared" si="405"/>
        <v>4734145.3099999996</v>
      </c>
      <c r="X853" s="39">
        <f t="shared" si="405"/>
        <v>6917401.0200000005</v>
      </c>
      <c r="Y853" s="39">
        <f t="shared" si="405"/>
        <v>0</v>
      </c>
      <c r="Z853" s="39">
        <f t="shared" si="405"/>
        <v>49893141.379999995</v>
      </c>
      <c r="AA853" s="39">
        <f t="shared" si="405"/>
        <v>10504858.620000005</v>
      </c>
      <c r="AB853" s="40">
        <f>Z853/D853</f>
        <v>0.82607274048809554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24613000</v>
      </c>
      <c r="C857" s="31">
        <f>[1]consoCURRENT!F17559</f>
        <v>0</v>
      </c>
      <c r="D857" s="31">
        <f>[1]consoCURRENT!G17559</f>
        <v>24613000</v>
      </c>
      <c r="E857" s="31">
        <f>[1]consoCURRENT!H17559</f>
        <v>4798276.12</v>
      </c>
      <c r="F857" s="31">
        <f>[1]consoCURRENT!I17559</f>
        <v>7588624.0700000003</v>
      </c>
      <c r="G857" s="31">
        <f>[1]consoCURRENT!J17559</f>
        <v>6074301.7700000005</v>
      </c>
      <c r="H857" s="31">
        <f>[1]consoCURRENT!K17559</f>
        <v>5168545.58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1553113.1500000001</v>
      </c>
      <c r="O857" s="31">
        <f>[1]consoCURRENT!R17559</f>
        <v>1611788.9300000002</v>
      </c>
      <c r="P857" s="31">
        <f>[1]consoCURRENT!S17559</f>
        <v>1633374.04</v>
      </c>
      <c r="Q857" s="31">
        <f>[1]consoCURRENT!T17559</f>
        <v>2352952.4299999997</v>
      </c>
      <c r="R857" s="31">
        <f>[1]consoCURRENT!U17559</f>
        <v>3208559.51</v>
      </c>
      <c r="S857" s="31">
        <f>[1]consoCURRENT!V17559</f>
        <v>2027112.13</v>
      </c>
      <c r="T857" s="31">
        <f>[1]consoCURRENT!W17559</f>
        <v>2021885.28</v>
      </c>
      <c r="U857" s="31">
        <f>[1]consoCURRENT!X17559</f>
        <v>2105543.77</v>
      </c>
      <c r="V857" s="31">
        <f>[1]consoCURRENT!Y17559</f>
        <v>1946872.72</v>
      </c>
      <c r="W857" s="31">
        <f>[1]consoCURRENT!Z17559</f>
        <v>2411111.56</v>
      </c>
      <c r="X857" s="31">
        <f>[1]consoCURRENT!AA17559</f>
        <v>2757434.02</v>
      </c>
      <c r="Y857" s="31">
        <f>[1]consoCURRENT!AB17559</f>
        <v>0</v>
      </c>
      <c r="Z857" s="31">
        <f>SUM(M857:Y857)</f>
        <v>23629747.539999995</v>
      </c>
      <c r="AA857" s="31">
        <f>D857-Z857</f>
        <v>983252.46000000462</v>
      </c>
      <c r="AB857" s="37">
        <f>Z857/D857</f>
        <v>0.96005149880144625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71806000</v>
      </c>
      <c r="C858" s="31">
        <f>[1]consoCURRENT!F17672</f>
        <v>0</v>
      </c>
      <c r="D858" s="31">
        <f>[1]consoCURRENT!G17672</f>
        <v>71806000</v>
      </c>
      <c r="E858" s="31">
        <f>[1]consoCURRENT!H17672</f>
        <v>17472064.359999999</v>
      </c>
      <c r="F858" s="31">
        <f>[1]consoCURRENT!I17672</f>
        <v>20075124.029999997</v>
      </c>
      <c r="G858" s="31">
        <f>[1]consoCURRENT!J17672</f>
        <v>16421862.93</v>
      </c>
      <c r="H858" s="31">
        <f>[1]consoCURRENT!K17672</f>
        <v>4832218.75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345714.7</v>
      </c>
      <c r="O858" s="31">
        <f>[1]consoCURRENT!R17672</f>
        <v>9218184.4900000002</v>
      </c>
      <c r="P858" s="31">
        <f>[1]consoCURRENT!S17672</f>
        <v>7908165.1700000009</v>
      </c>
      <c r="Q858" s="31">
        <f>[1]consoCURRENT!T17672</f>
        <v>2842905.39</v>
      </c>
      <c r="R858" s="31">
        <f>[1]consoCURRENT!U17672</f>
        <v>9947011.4100000001</v>
      </c>
      <c r="S858" s="31">
        <f>[1]consoCURRENT!V17672</f>
        <v>7285207.2299999995</v>
      </c>
      <c r="T858" s="31">
        <f>[1]consoCURRENT!W17672</f>
        <v>4765447.379999999</v>
      </c>
      <c r="U858" s="31">
        <f>[1]consoCURRENT!X17672</f>
        <v>5643987.4400000004</v>
      </c>
      <c r="V858" s="31">
        <f>[1]consoCURRENT!Y17672</f>
        <v>6012428.1099999994</v>
      </c>
      <c r="W858" s="31">
        <f>[1]consoCURRENT!Z17672</f>
        <v>3478593.63</v>
      </c>
      <c r="X858" s="31">
        <f>[1]consoCURRENT!AA17672</f>
        <v>1353625.12</v>
      </c>
      <c r="Y858" s="31">
        <f>[1]consoCURRENT!AB17672</f>
        <v>0</v>
      </c>
      <c r="Z858" s="31">
        <f t="shared" ref="Z858:Z860" si="406">SUM(M858:Y858)</f>
        <v>58801270.069999993</v>
      </c>
      <c r="AA858" s="31">
        <f>D858-Z858</f>
        <v>13004729.930000007</v>
      </c>
      <c r="AB858" s="37">
        <f>Z858/D858</f>
        <v>0.81889076219257428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7">SUM(B857:B860)</f>
        <v>96419000</v>
      </c>
      <c r="C861" s="39">
        <f t="shared" si="407"/>
        <v>0</v>
      </c>
      <c r="D861" s="39">
        <f t="shared" si="407"/>
        <v>96419000</v>
      </c>
      <c r="E861" s="39">
        <f t="shared" si="407"/>
        <v>22270340.48</v>
      </c>
      <c r="F861" s="39">
        <f t="shared" si="407"/>
        <v>27663748.099999998</v>
      </c>
      <c r="G861" s="39">
        <f t="shared" si="407"/>
        <v>22496164.699999999</v>
      </c>
      <c r="H861" s="39">
        <f t="shared" si="407"/>
        <v>10000764.33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1898827.85</v>
      </c>
      <c r="O861" s="39">
        <f t="shared" si="407"/>
        <v>10829973.42</v>
      </c>
      <c r="P861" s="39">
        <f t="shared" si="407"/>
        <v>9541539.2100000009</v>
      </c>
      <c r="Q861" s="39">
        <f t="shared" si="407"/>
        <v>5195857.82</v>
      </c>
      <c r="R861" s="39">
        <f t="shared" si="407"/>
        <v>13155570.92</v>
      </c>
      <c r="S861" s="39">
        <f t="shared" si="407"/>
        <v>9312319.3599999994</v>
      </c>
      <c r="T861" s="39">
        <f t="shared" si="407"/>
        <v>6787332.6599999992</v>
      </c>
      <c r="U861" s="39">
        <f t="shared" si="407"/>
        <v>7749531.2100000009</v>
      </c>
      <c r="V861" s="39">
        <f t="shared" si="407"/>
        <v>7959300.8299999991</v>
      </c>
      <c r="W861" s="39">
        <f t="shared" si="407"/>
        <v>5889705.1899999995</v>
      </c>
      <c r="X861" s="39">
        <f t="shared" si="407"/>
        <v>4111059.14</v>
      </c>
      <c r="Y861" s="39">
        <f t="shared" si="407"/>
        <v>0</v>
      </c>
      <c r="Z861" s="39">
        <f t="shared" si="407"/>
        <v>82431017.609999985</v>
      </c>
      <c r="AA861" s="39">
        <f t="shared" si="407"/>
        <v>13987982.390000012</v>
      </c>
      <c r="AB861" s="40">
        <f>Z861/D861</f>
        <v>0.85492504184859819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1538000</v>
      </c>
      <c r="C862" s="31">
        <f>[1]consoCURRENT!F17711</f>
        <v>0</v>
      </c>
      <c r="D862" s="31">
        <f>[1]consoCURRENT!G17711</f>
        <v>1538000</v>
      </c>
      <c r="E862" s="31">
        <f>[1]consoCURRENT!H17711</f>
        <v>384805.29000000004</v>
      </c>
      <c r="F862" s="31">
        <f>[1]consoCURRENT!I17711</f>
        <v>400733.13</v>
      </c>
      <c r="G862" s="31">
        <f>[1]consoCURRENT!J17711</f>
        <v>372539.6</v>
      </c>
      <c r="H862" s="31">
        <f>[1]consoCURRENT!K17711</f>
        <v>263497.62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128135.4</v>
      </c>
      <c r="P862" s="31">
        <f>[1]consoCURRENT!S17711</f>
        <v>256669.89</v>
      </c>
      <c r="Q862" s="31">
        <f>[1]consoCURRENT!T17711</f>
        <v>152207.13</v>
      </c>
      <c r="R862" s="31">
        <f>[1]consoCURRENT!U17711</f>
        <v>126824.28</v>
      </c>
      <c r="S862" s="31">
        <f>[1]consoCURRENT!V17711</f>
        <v>121701.72</v>
      </c>
      <c r="T862" s="31">
        <f>[1]consoCURRENT!W17711</f>
        <v>127103.48</v>
      </c>
      <c r="U862" s="31">
        <f>[1]consoCURRENT!X17711</f>
        <v>120000</v>
      </c>
      <c r="V862" s="31">
        <f>[1]consoCURRENT!Y17711</f>
        <v>125436.12</v>
      </c>
      <c r="W862" s="31">
        <f>[1]consoCURRENT!Z17711</f>
        <v>252931.5</v>
      </c>
      <c r="X862" s="31">
        <f>[1]consoCURRENT!AA17711</f>
        <v>10566.12</v>
      </c>
      <c r="Y862" s="31">
        <f>[1]consoCURRENT!AB17711</f>
        <v>0</v>
      </c>
      <c r="Z862" s="31">
        <f t="shared" ref="Z862" si="408">SUM(M862:Y862)</f>
        <v>1421575.6400000001</v>
      </c>
      <c r="AA862" s="31">
        <f>D862-Z862</f>
        <v>116424.35999999987</v>
      </c>
      <c r="AB862" s="37">
        <f>Z862/D862</f>
        <v>0.92430145643693118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09">B862+B861</f>
        <v>97957000</v>
      </c>
      <c r="C863" s="39">
        <f t="shared" si="409"/>
        <v>0</v>
      </c>
      <c r="D863" s="39">
        <f t="shared" si="409"/>
        <v>97957000</v>
      </c>
      <c r="E863" s="39">
        <f t="shared" si="409"/>
        <v>22655145.77</v>
      </c>
      <c r="F863" s="39">
        <f t="shared" si="409"/>
        <v>28064481.229999997</v>
      </c>
      <c r="G863" s="39">
        <f t="shared" si="409"/>
        <v>22868704.300000001</v>
      </c>
      <c r="H863" s="39">
        <f t="shared" si="409"/>
        <v>10264261.949999999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1898827.85</v>
      </c>
      <c r="O863" s="39">
        <f t="shared" si="409"/>
        <v>10958108.82</v>
      </c>
      <c r="P863" s="39">
        <f t="shared" si="409"/>
        <v>9798209.1000000015</v>
      </c>
      <c r="Q863" s="39">
        <f t="shared" si="409"/>
        <v>5348064.95</v>
      </c>
      <c r="R863" s="39">
        <f t="shared" si="409"/>
        <v>13282395.199999999</v>
      </c>
      <c r="S863" s="39">
        <f t="shared" si="409"/>
        <v>9434021.0800000001</v>
      </c>
      <c r="T863" s="39">
        <f t="shared" si="409"/>
        <v>6914436.1399999997</v>
      </c>
      <c r="U863" s="39">
        <f t="shared" si="409"/>
        <v>7869531.2100000009</v>
      </c>
      <c r="V863" s="39">
        <f t="shared" si="409"/>
        <v>8084736.9499999993</v>
      </c>
      <c r="W863" s="39">
        <f t="shared" si="409"/>
        <v>6142636.6899999995</v>
      </c>
      <c r="X863" s="39">
        <f t="shared" si="409"/>
        <v>4121625.2600000002</v>
      </c>
      <c r="Y863" s="39">
        <f t="shared" si="409"/>
        <v>0</v>
      </c>
      <c r="Z863" s="39">
        <f t="shared" si="409"/>
        <v>83852593.249999985</v>
      </c>
      <c r="AA863" s="39">
        <f t="shared" si="409"/>
        <v>14104406.750000011</v>
      </c>
      <c r="AB863" s="40">
        <f>Z863/D863</f>
        <v>0.85601430474595985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12452000</v>
      </c>
      <c r="C867" s="31">
        <f>[1]consoCURRENT!F17772</f>
        <v>3.2628122426103801E-11</v>
      </c>
      <c r="D867" s="31">
        <f>[1]consoCURRENT!G17772</f>
        <v>12452000</v>
      </c>
      <c r="E867" s="31">
        <f>[1]consoCURRENT!H17772</f>
        <v>1487601.33</v>
      </c>
      <c r="F867" s="31">
        <f>[1]consoCURRENT!I17772</f>
        <v>2571524.7999999998</v>
      </c>
      <c r="G867" s="31">
        <f>[1]consoCURRENT!J17772</f>
        <v>2130811.9400000004</v>
      </c>
      <c r="H867" s="31">
        <f>[1]consoCURRENT!K17772</f>
        <v>2711601.7000000011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490633.42</v>
      </c>
      <c r="O867" s="31">
        <f>[1]consoCURRENT!R17772</f>
        <v>554232.17999999993</v>
      </c>
      <c r="P867" s="31">
        <f>[1]consoCURRENT!S17772</f>
        <v>442735.73</v>
      </c>
      <c r="Q867" s="31">
        <f>[1]consoCURRENT!T17772</f>
        <v>740505.22</v>
      </c>
      <c r="R867" s="31">
        <f>[1]consoCURRENT!U17772</f>
        <v>1021976.5599999999</v>
      </c>
      <c r="S867" s="31">
        <f>[1]consoCURRENT!V17772</f>
        <v>809043.02</v>
      </c>
      <c r="T867" s="31">
        <f>[1]consoCURRENT!W17772</f>
        <v>740390.55</v>
      </c>
      <c r="U867" s="31">
        <f>[1]consoCURRENT!X17772</f>
        <v>689147.87000000034</v>
      </c>
      <c r="V867" s="31">
        <f>[1]consoCURRENT!Y17772</f>
        <v>701273.52</v>
      </c>
      <c r="W867" s="31">
        <f>[1]consoCURRENT!Z17772</f>
        <v>798634.30000000075</v>
      </c>
      <c r="X867" s="31">
        <f>[1]consoCURRENT!AA17772</f>
        <v>1912967.4000000001</v>
      </c>
      <c r="Y867" s="31">
        <f>[1]consoCURRENT!AB17772</f>
        <v>0</v>
      </c>
      <c r="Z867" s="31">
        <f>SUM(M867:Y867)</f>
        <v>8901539.7700000014</v>
      </c>
      <c r="AA867" s="31">
        <f>D867-Z867</f>
        <v>3550460.2299999986</v>
      </c>
      <c r="AB867" s="37">
        <f>Z867/D867</f>
        <v>0.71486827577899148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28442000</v>
      </c>
      <c r="C868" s="31">
        <f>[1]consoCURRENT!F17885</f>
        <v>0</v>
      </c>
      <c r="D868" s="31">
        <f>[1]consoCURRENT!G17885</f>
        <v>28442000</v>
      </c>
      <c r="E868" s="31">
        <f>[1]consoCURRENT!H17885</f>
        <v>3371224.1999999997</v>
      </c>
      <c r="F868" s="31">
        <f>[1]consoCURRENT!I17885</f>
        <v>6108972.1100000003</v>
      </c>
      <c r="G868" s="31">
        <f>[1]consoCURRENT!J17885</f>
        <v>6396758.4399999995</v>
      </c>
      <c r="H868" s="31">
        <f>[1]consoCURRENT!K17885</f>
        <v>4788414.1400000006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135000</v>
      </c>
      <c r="O868" s="31">
        <f>[1]consoCURRENT!R17885</f>
        <v>1446948.91</v>
      </c>
      <c r="P868" s="31">
        <f>[1]consoCURRENT!S17885</f>
        <v>1789275.29</v>
      </c>
      <c r="Q868" s="31">
        <f>[1]consoCURRENT!T17885</f>
        <v>1708097.87</v>
      </c>
      <c r="R868" s="31">
        <f>[1]consoCURRENT!U17885</f>
        <v>710072.93000000017</v>
      </c>
      <c r="S868" s="31">
        <f>[1]consoCURRENT!V17885</f>
        <v>3690801.3099999996</v>
      </c>
      <c r="T868" s="31">
        <f>[1]consoCURRENT!W17885</f>
        <v>1548242.02</v>
      </c>
      <c r="U868" s="31">
        <f>[1]consoCURRENT!X17885</f>
        <v>3627805.8799999994</v>
      </c>
      <c r="V868" s="31">
        <f>[1]consoCURRENT!Y17885</f>
        <v>1220710.54</v>
      </c>
      <c r="W868" s="31">
        <f>[1]consoCURRENT!Z17885</f>
        <v>1364593.9600000002</v>
      </c>
      <c r="X868" s="31">
        <f>[1]consoCURRENT!AA17885</f>
        <v>3423820.1800000006</v>
      </c>
      <c r="Y868" s="31">
        <f>[1]consoCURRENT!AB17885</f>
        <v>0</v>
      </c>
      <c r="Z868" s="31">
        <f t="shared" ref="Z868:Z870" si="410">SUM(M868:Y868)</f>
        <v>20665368.889999997</v>
      </c>
      <c r="AA868" s="31">
        <f>D868-Z868</f>
        <v>7776631.1100000031</v>
      </c>
      <c r="AB868" s="37">
        <f>Z868/D868</f>
        <v>0.7265793154489838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1">SUM(B867:B870)</f>
        <v>40894000</v>
      </c>
      <c r="C871" s="39">
        <f t="shared" si="411"/>
        <v>3.2628122426103801E-11</v>
      </c>
      <c r="D871" s="39">
        <f t="shared" si="411"/>
        <v>40894000</v>
      </c>
      <c r="E871" s="39">
        <f t="shared" si="411"/>
        <v>4858825.5299999993</v>
      </c>
      <c r="F871" s="39">
        <f t="shared" si="411"/>
        <v>8680496.9100000001</v>
      </c>
      <c r="G871" s="39">
        <f t="shared" si="411"/>
        <v>8527570.379999999</v>
      </c>
      <c r="H871" s="39">
        <f t="shared" si="411"/>
        <v>7500015.8400000017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625633.41999999993</v>
      </c>
      <c r="O871" s="39">
        <f t="shared" si="411"/>
        <v>2001181.0899999999</v>
      </c>
      <c r="P871" s="39">
        <f t="shared" si="411"/>
        <v>2232011.02</v>
      </c>
      <c r="Q871" s="39">
        <f t="shared" si="411"/>
        <v>2448603.09</v>
      </c>
      <c r="R871" s="39">
        <f t="shared" si="411"/>
        <v>1732049.4900000002</v>
      </c>
      <c r="S871" s="39">
        <f t="shared" si="411"/>
        <v>4499844.33</v>
      </c>
      <c r="T871" s="39">
        <f t="shared" si="411"/>
        <v>2288632.5700000003</v>
      </c>
      <c r="U871" s="39">
        <f t="shared" si="411"/>
        <v>4316953.75</v>
      </c>
      <c r="V871" s="39">
        <f t="shared" si="411"/>
        <v>1921984.06</v>
      </c>
      <c r="W871" s="39">
        <f t="shared" si="411"/>
        <v>2163228.2600000007</v>
      </c>
      <c r="X871" s="39">
        <f t="shared" si="411"/>
        <v>5336787.580000001</v>
      </c>
      <c r="Y871" s="39">
        <f t="shared" si="411"/>
        <v>0</v>
      </c>
      <c r="Z871" s="39">
        <f t="shared" si="411"/>
        <v>29566908.659999996</v>
      </c>
      <c r="AA871" s="39">
        <f t="shared" si="411"/>
        <v>11327091.340000002</v>
      </c>
      <c r="AB871" s="40">
        <f>Z871/D871</f>
        <v>0.72301336773120739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583000</v>
      </c>
      <c r="C872" s="31">
        <f>[1]consoCURRENT!F17924</f>
        <v>0</v>
      </c>
      <c r="D872" s="31">
        <f>[1]consoCURRENT!G17924</f>
        <v>583000</v>
      </c>
      <c r="E872" s="31">
        <f>[1]consoCURRENT!H17924</f>
        <v>134644.32</v>
      </c>
      <c r="F872" s="31">
        <f>[1]consoCURRENT!I17924</f>
        <v>144378.14999999997</v>
      </c>
      <c r="G872" s="31">
        <f>[1]consoCURRENT!J17924</f>
        <v>152546.15999999997</v>
      </c>
      <c r="H872" s="31">
        <f>[1]consoCURRENT!K17924</f>
        <v>151431.37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134644.32</v>
      </c>
      <c r="Q872" s="31">
        <f>[1]consoCURRENT!T17924</f>
        <v>0</v>
      </c>
      <c r="R872" s="31">
        <f>[1]consoCURRENT!U17924</f>
        <v>47853.120000000003</v>
      </c>
      <c r="S872" s="31">
        <f>[1]consoCURRENT!V17924</f>
        <v>96525.02999999997</v>
      </c>
      <c r="T872" s="31">
        <f>[1]consoCURRENT!W17924</f>
        <v>47853.119999999995</v>
      </c>
      <c r="U872" s="31">
        <f>[1]consoCURRENT!X17924</f>
        <v>47853.119999999995</v>
      </c>
      <c r="V872" s="31">
        <f>[1]consoCURRENT!Y17924</f>
        <v>56839.919999999984</v>
      </c>
      <c r="W872" s="31">
        <f>[1]consoCURRENT!Z17924</f>
        <v>60471.929999999993</v>
      </c>
      <c r="X872" s="31">
        <f>[1]consoCURRENT!AA17924</f>
        <v>90959.44</v>
      </c>
      <c r="Y872" s="31">
        <f>[1]consoCURRENT!AB17924</f>
        <v>0</v>
      </c>
      <c r="Z872" s="31">
        <f t="shared" ref="Z872" si="412">SUM(M872:Y872)</f>
        <v>583000</v>
      </c>
      <c r="AA872" s="31">
        <f>D872-Z872</f>
        <v>0</v>
      </c>
      <c r="AB872" s="37">
        <f>Z872/D872</f>
        <v>1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3">B872+B871</f>
        <v>41477000</v>
      </c>
      <c r="C873" s="39">
        <f t="shared" si="413"/>
        <v>3.2628122426103801E-11</v>
      </c>
      <c r="D873" s="39">
        <f t="shared" si="413"/>
        <v>41477000</v>
      </c>
      <c r="E873" s="39">
        <f t="shared" si="413"/>
        <v>4993469.8499999996</v>
      </c>
      <c r="F873" s="39">
        <f t="shared" si="413"/>
        <v>8824875.0600000005</v>
      </c>
      <c r="G873" s="39">
        <f t="shared" si="413"/>
        <v>8680116.5399999991</v>
      </c>
      <c r="H873" s="39">
        <f t="shared" si="413"/>
        <v>7651447.2100000018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625633.41999999993</v>
      </c>
      <c r="O873" s="39">
        <f t="shared" si="413"/>
        <v>2001181.0899999999</v>
      </c>
      <c r="P873" s="39">
        <f t="shared" si="413"/>
        <v>2366655.34</v>
      </c>
      <c r="Q873" s="39">
        <f t="shared" si="413"/>
        <v>2448603.09</v>
      </c>
      <c r="R873" s="39">
        <f t="shared" si="413"/>
        <v>1779902.6100000003</v>
      </c>
      <c r="S873" s="39">
        <f t="shared" si="413"/>
        <v>4596369.3600000003</v>
      </c>
      <c r="T873" s="39">
        <f t="shared" si="413"/>
        <v>2336485.6900000004</v>
      </c>
      <c r="U873" s="39">
        <f t="shared" si="413"/>
        <v>4364806.87</v>
      </c>
      <c r="V873" s="39">
        <f t="shared" si="413"/>
        <v>1978823.98</v>
      </c>
      <c r="W873" s="39">
        <f t="shared" si="413"/>
        <v>2223700.1900000009</v>
      </c>
      <c r="X873" s="39">
        <f t="shared" si="413"/>
        <v>5427747.0200000014</v>
      </c>
      <c r="Y873" s="39">
        <f t="shared" si="413"/>
        <v>0</v>
      </c>
      <c r="Z873" s="39">
        <f t="shared" si="413"/>
        <v>30149908.659999996</v>
      </c>
      <c r="AA873" s="39">
        <f t="shared" si="413"/>
        <v>11327091.340000002</v>
      </c>
      <c r="AB873" s="40">
        <f>Z873/D873</f>
        <v>0.72690668707958617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4813000</v>
      </c>
      <c r="C877" s="31">
        <f>[1]consoCURRENT!F17985</f>
        <v>0</v>
      </c>
      <c r="D877" s="31">
        <f>[1]consoCURRENT!G17985</f>
        <v>4813000</v>
      </c>
      <c r="E877" s="31">
        <f>[1]consoCURRENT!H17985</f>
        <v>953932.38</v>
      </c>
      <c r="F877" s="31">
        <f>[1]consoCURRENT!I17985</f>
        <v>1473100.51</v>
      </c>
      <c r="G877" s="31">
        <f>[1]consoCURRENT!J17985</f>
        <v>746375.19</v>
      </c>
      <c r="H877" s="31">
        <f>[1]consoCURRENT!K17985</f>
        <v>1006920.4900000001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276536.82</v>
      </c>
      <c r="O877" s="31">
        <f>[1]consoCURRENT!R17985</f>
        <v>234455.4</v>
      </c>
      <c r="P877" s="31">
        <f>[1]consoCURRENT!S17985</f>
        <v>442940.16000000003</v>
      </c>
      <c r="Q877" s="31">
        <f>[1]consoCURRENT!T17985</f>
        <v>192510.1</v>
      </c>
      <c r="R877" s="31">
        <f>[1]consoCURRENT!U17985</f>
        <v>481583.38999999996</v>
      </c>
      <c r="S877" s="31">
        <f>[1]consoCURRENT!V17985</f>
        <v>799007.02000000014</v>
      </c>
      <c r="T877" s="31">
        <f>[1]consoCURRENT!W17985</f>
        <v>122741.09000000001</v>
      </c>
      <c r="U877" s="31">
        <f>[1]consoCURRENT!X17985</f>
        <v>358781.01</v>
      </c>
      <c r="V877" s="31">
        <f>[1]consoCURRENT!Y17985</f>
        <v>264853.08999999997</v>
      </c>
      <c r="W877" s="31">
        <f>[1]consoCURRENT!Z17985</f>
        <v>109973.95000000008</v>
      </c>
      <c r="X877" s="31">
        <f>[1]consoCURRENT!AA17985</f>
        <v>896946.54</v>
      </c>
      <c r="Y877" s="31">
        <f>[1]consoCURRENT!AB17985</f>
        <v>0</v>
      </c>
      <c r="Z877" s="31">
        <f>SUM(M877:Y877)</f>
        <v>4180328.5700000003</v>
      </c>
      <c r="AA877" s="31">
        <f>D877-Z877</f>
        <v>632671.4299999997</v>
      </c>
      <c r="AB877" s="37"/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27790000</v>
      </c>
      <c r="C878" s="31">
        <f>[1]consoCURRENT!F18098</f>
        <v>0</v>
      </c>
      <c r="D878" s="31">
        <f>[1]consoCURRENT!G18098</f>
        <v>27790000</v>
      </c>
      <c r="E878" s="31">
        <f>[1]consoCURRENT!H18098</f>
        <v>3438018.82</v>
      </c>
      <c r="F878" s="31">
        <f>[1]consoCURRENT!I18098</f>
        <v>14924230.409999998</v>
      </c>
      <c r="G878" s="31">
        <f>[1]consoCURRENT!J18098</f>
        <v>4163642.6399999997</v>
      </c>
      <c r="H878" s="31">
        <f>[1]consoCURRENT!K18098</f>
        <v>1864196.9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233618.32</v>
      </c>
      <c r="O878" s="31">
        <f>[1]consoCURRENT!R18098</f>
        <v>1616943.8599999999</v>
      </c>
      <c r="P878" s="31">
        <f>[1]consoCURRENT!S18098</f>
        <v>1587456.6400000001</v>
      </c>
      <c r="Q878" s="31">
        <f>[1]consoCURRENT!T18098</f>
        <v>2743856.54</v>
      </c>
      <c r="R878" s="31">
        <f>[1]consoCURRENT!U18098</f>
        <v>9312930.25</v>
      </c>
      <c r="S878" s="31">
        <f>[1]consoCURRENT!V18098</f>
        <v>2867443.6199999996</v>
      </c>
      <c r="T878" s="31">
        <f>[1]consoCURRENT!W18098</f>
        <v>2946821.4499999993</v>
      </c>
      <c r="U878" s="31">
        <f>[1]consoCURRENT!X18098</f>
        <v>279743.84999999998</v>
      </c>
      <c r="V878" s="31">
        <f>[1]consoCURRENT!Y18098</f>
        <v>937077.34</v>
      </c>
      <c r="W878" s="31">
        <f>[1]consoCURRENT!Z18098</f>
        <v>883822.43000000052</v>
      </c>
      <c r="X878" s="31">
        <f>[1]consoCURRENT!AA18098</f>
        <v>980374.46999999927</v>
      </c>
      <c r="Y878" s="31">
        <f>[1]consoCURRENT!AB18098</f>
        <v>0</v>
      </c>
      <c r="Z878" s="31">
        <f t="shared" ref="Z878:Z880" si="414">SUM(M878:Y878)</f>
        <v>24390088.77</v>
      </c>
      <c r="AA878" s="31">
        <f>D878-Z878</f>
        <v>3399911.2300000004</v>
      </c>
      <c r="AB878" s="37">
        <f>Z878/D878</f>
        <v>0.87765702662828349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5">SUM(B877:B880)</f>
        <v>32603000</v>
      </c>
      <c r="C881" s="39">
        <f t="shared" si="415"/>
        <v>0</v>
      </c>
      <c r="D881" s="39">
        <f t="shared" si="415"/>
        <v>32603000</v>
      </c>
      <c r="E881" s="39">
        <f t="shared" si="415"/>
        <v>4391951.2</v>
      </c>
      <c r="F881" s="39">
        <f t="shared" si="415"/>
        <v>16397330.919999998</v>
      </c>
      <c r="G881" s="39">
        <f t="shared" si="415"/>
        <v>4910017.83</v>
      </c>
      <c r="H881" s="39">
        <f t="shared" si="415"/>
        <v>2871117.39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510155.14</v>
      </c>
      <c r="O881" s="39">
        <f t="shared" si="415"/>
        <v>1851399.2599999998</v>
      </c>
      <c r="P881" s="39">
        <f t="shared" si="415"/>
        <v>2030396.8000000003</v>
      </c>
      <c r="Q881" s="39">
        <f t="shared" si="415"/>
        <v>2936366.64</v>
      </c>
      <c r="R881" s="39">
        <f t="shared" si="415"/>
        <v>9794513.6400000006</v>
      </c>
      <c r="S881" s="39">
        <f t="shared" si="415"/>
        <v>3666450.6399999997</v>
      </c>
      <c r="T881" s="39">
        <f t="shared" si="415"/>
        <v>3069562.5399999991</v>
      </c>
      <c r="U881" s="39">
        <f t="shared" si="415"/>
        <v>638524.86</v>
      </c>
      <c r="V881" s="39">
        <f t="shared" si="415"/>
        <v>1201930.43</v>
      </c>
      <c r="W881" s="39">
        <f t="shared" si="415"/>
        <v>993796.38000000059</v>
      </c>
      <c r="X881" s="39">
        <f t="shared" si="415"/>
        <v>1877321.0099999993</v>
      </c>
      <c r="Y881" s="39">
        <f t="shared" si="415"/>
        <v>0</v>
      </c>
      <c r="Z881" s="39">
        <f t="shared" si="415"/>
        <v>28570417.34</v>
      </c>
      <c r="AA881" s="39">
        <f t="shared" si="415"/>
        <v>4032582.66</v>
      </c>
      <c r="AB881" s="40">
        <f>Z881/D881</f>
        <v>0.8763125276815017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79000</v>
      </c>
      <c r="C882" s="31">
        <f>[1]consoCURRENT!F18137</f>
        <v>0</v>
      </c>
      <c r="D882" s="31">
        <f>[1]consoCURRENT!G18137</f>
        <v>79000</v>
      </c>
      <c r="E882" s="31">
        <f>[1]consoCURRENT!H18137</f>
        <v>4842.96</v>
      </c>
      <c r="F882" s="31">
        <f>[1]consoCURRENT!I18137</f>
        <v>21273.599999999999</v>
      </c>
      <c r="G882" s="31">
        <f>[1]consoCURRENT!J18137</f>
        <v>18462.599999999999</v>
      </c>
      <c r="H882" s="31">
        <f>[1]consoCURRENT!K18137</f>
        <v>12308.4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2421.48</v>
      </c>
      <c r="O882" s="31">
        <f>[1]consoCURRENT!R18137</f>
        <v>2421.48</v>
      </c>
      <c r="P882" s="31">
        <f>[1]consoCURRENT!S18137</f>
        <v>0</v>
      </c>
      <c r="Q882" s="31">
        <f>[1]consoCURRENT!T18137</f>
        <v>8965.1999999999971</v>
      </c>
      <c r="R882" s="31">
        <f>[1]consoCURRENT!U18137</f>
        <v>0</v>
      </c>
      <c r="S882" s="31">
        <f>[1]consoCURRENT!V18137</f>
        <v>12308.4</v>
      </c>
      <c r="T882" s="31">
        <f>[1]consoCURRENT!W18137</f>
        <v>6154.2</v>
      </c>
      <c r="U882" s="31">
        <f>[1]consoCURRENT!X18137</f>
        <v>6154.2000000000007</v>
      </c>
      <c r="V882" s="31">
        <f>[1]consoCURRENT!Y18137</f>
        <v>6154.1999999999971</v>
      </c>
      <c r="W882" s="31">
        <f>[1]consoCURRENT!Z18137</f>
        <v>6154.2</v>
      </c>
      <c r="X882" s="31">
        <f>[1]consoCURRENT!AA18137</f>
        <v>6154.2</v>
      </c>
      <c r="Y882" s="31">
        <f>[1]consoCURRENT!AB18137</f>
        <v>0</v>
      </c>
      <c r="Z882" s="31">
        <f t="shared" ref="Z882" si="416">SUM(M882:Y882)</f>
        <v>56887.55999999999</v>
      </c>
      <c r="AA882" s="31">
        <f>D882-Z882</f>
        <v>22112.44000000001</v>
      </c>
      <c r="AB882" s="37">
        <f>Z882/D882</f>
        <v>0.72009569620253155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7">B882+B881</f>
        <v>32682000</v>
      </c>
      <c r="C883" s="39">
        <f t="shared" si="417"/>
        <v>0</v>
      </c>
      <c r="D883" s="39">
        <f t="shared" si="417"/>
        <v>32682000</v>
      </c>
      <c r="E883" s="39">
        <f t="shared" si="417"/>
        <v>4396794.16</v>
      </c>
      <c r="F883" s="39">
        <f t="shared" si="417"/>
        <v>16418604.519999998</v>
      </c>
      <c r="G883" s="39">
        <f t="shared" si="417"/>
        <v>4928480.43</v>
      </c>
      <c r="H883" s="39">
        <f t="shared" si="417"/>
        <v>2883425.79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512576.62</v>
      </c>
      <c r="O883" s="39">
        <f t="shared" si="417"/>
        <v>1853820.7399999998</v>
      </c>
      <c r="P883" s="39">
        <f t="shared" si="417"/>
        <v>2030396.8000000003</v>
      </c>
      <c r="Q883" s="39">
        <f t="shared" si="417"/>
        <v>2945331.8400000003</v>
      </c>
      <c r="R883" s="39">
        <f t="shared" si="417"/>
        <v>9794513.6400000006</v>
      </c>
      <c r="S883" s="39">
        <f t="shared" si="417"/>
        <v>3678759.0399999996</v>
      </c>
      <c r="T883" s="39">
        <f t="shared" si="417"/>
        <v>3075716.7399999993</v>
      </c>
      <c r="U883" s="39">
        <f t="shared" si="417"/>
        <v>644679.05999999994</v>
      </c>
      <c r="V883" s="39">
        <f t="shared" si="417"/>
        <v>1208084.6299999999</v>
      </c>
      <c r="W883" s="39">
        <f t="shared" si="417"/>
        <v>999950.58000000054</v>
      </c>
      <c r="X883" s="39">
        <f t="shared" si="417"/>
        <v>1883475.2099999993</v>
      </c>
      <c r="Y883" s="39">
        <f t="shared" si="417"/>
        <v>0</v>
      </c>
      <c r="Z883" s="39">
        <f t="shared" si="417"/>
        <v>28627304.899999999</v>
      </c>
      <c r="AA883" s="39">
        <f t="shared" si="417"/>
        <v>4054695.1</v>
      </c>
      <c r="AB883" s="40">
        <f>Z883/D883</f>
        <v>0.87593491524386513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34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35</v>
      </c>
      <c r="B891" s="31">
        <f t="shared" si="418"/>
        <v>3341245000</v>
      </c>
      <c r="C891" s="31">
        <f t="shared" si="418"/>
        <v>-4.6566128730773926E-10</v>
      </c>
      <c r="D891" s="31">
        <f t="shared" si="418"/>
        <v>3341245000</v>
      </c>
      <c r="E891" s="31">
        <f t="shared" si="418"/>
        <v>111569213.56999999</v>
      </c>
      <c r="F891" s="31">
        <f t="shared" si="418"/>
        <v>469860037.21000004</v>
      </c>
      <c r="G891" s="31">
        <f t="shared" si="418"/>
        <v>1227787046.6700001</v>
      </c>
      <c r="H891" s="31">
        <f t="shared" si="418"/>
        <v>726901786.98000002</v>
      </c>
      <c r="I891" s="31">
        <f t="shared" si="418"/>
        <v>0</v>
      </c>
      <c r="J891" s="31">
        <f t="shared" si="418"/>
        <v>9203400</v>
      </c>
      <c r="K891" s="31">
        <f t="shared" si="418"/>
        <v>1127109</v>
      </c>
      <c r="L891" s="31">
        <f t="shared" si="418"/>
        <v>1826691</v>
      </c>
      <c r="M891" s="31">
        <f t="shared" si="418"/>
        <v>12157200</v>
      </c>
      <c r="N891" s="31">
        <f t="shared" si="418"/>
        <v>2909265.22</v>
      </c>
      <c r="O891" s="31">
        <f t="shared" si="418"/>
        <v>5373477.0600000005</v>
      </c>
      <c r="P891" s="31">
        <f t="shared" si="418"/>
        <v>103286471.29000001</v>
      </c>
      <c r="Q891" s="31">
        <f t="shared" si="418"/>
        <v>36062717.57</v>
      </c>
      <c r="R891" s="31">
        <f t="shared" si="419"/>
        <v>40449745.5</v>
      </c>
      <c r="S891" s="31">
        <f t="shared" si="419"/>
        <v>384144174.13999999</v>
      </c>
      <c r="T891" s="31">
        <f t="shared" si="419"/>
        <v>-26693520.650000002</v>
      </c>
      <c r="U891" s="31">
        <f t="shared" si="419"/>
        <v>679113613.37</v>
      </c>
      <c r="V891" s="31">
        <f t="shared" si="419"/>
        <v>574239844.95000005</v>
      </c>
      <c r="W891" s="31">
        <f t="shared" si="419"/>
        <v>361769685.40999997</v>
      </c>
      <c r="X891" s="31">
        <f t="shared" si="419"/>
        <v>363305410.56999999</v>
      </c>
      <c r="Y891" s="31">
        <f t="shared" si="419"/>
        <v>0</v>
      </c>
      <c r="Z891" s="31">
        <f t="shared" ref="Z891:Z893" si="420">SUM(M891:Y891)</f>
        <v>2536118084.4300003</v>
      </c>
      <c r="AA891" s="31">
        <f>D891-Z891</f>
        <v>805126915.56999969</v>
      </c>
      <c r="AB891" s="37">
        <f>Z891/D891</f>
        <v>0.75903385846593119</v>
      </c>
      <c r="AC891" s="32"/>
    </row>
    <row r="892" spans="1:29" s="33" customFormat="1" ht="18" customHeight="1" x14ac:dyDescent="0.2">
      <c r="A892" s="36" t="s">
        <v>36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37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:C894" si="421">SUM(B890:B893)</f>
        <v>3341245000</v>
      </c>
      <c r="C894" s="39">
        <f t="shared" si="421"/>
        <v>-4.6566128730773926E-10</v>
      </c>
      <c r="D894" s="39">
        <f>SUM(D890:D893)</f>
        <v>3341245000</v>
      </c>
      <c r="E894" s="39">
        <f t="shared" ref="E894:AA894" si="422">SUM(E890:E893)</f>
        <v>111569213.56999999</v>
      </c>
      <c r="F894" s="39">
        <f t="shared" si="422"/>
        <v>469860037.21000004</v>
      </c>
      <c r="G894" s="39">
        <f t="shared" si="422"/>
        <v>1227787046.6700001</v>
      </c>
      <c r="H894" s="39">
        <f t="shared" si="422"/>
        <v>726901786.98000002</v>
      </c>
      <c r="I894" s="39">
        <f t="shared" si="422"/>
        <v>0</v>
      </c>
      <c r="J894" s="39">
        <f t="shared" si="422"/>
        <v>9203400</v>
      </c>
      <c r="K894" s="39">
        <f t="shared" si="422"/>
        <v>1127109</v>
      </c>
      <c r="L894" s="39">
        <f t="shared" si="422"/>
        <v>1826691</v>
      </c>
      <c r="M894" s="39">
        <f t="shared" si="422"/>
        <v>12157200</v>
      </c>
      <c r="N894" s="39">
        <f t="shared" si="422"/>
        <v>2909265.22</v>
      </c>
      <c r="O894" s="39">
        <f t="shared" si="422"/>
        <v>5373477.0600000005</v>
      </c>
      <c r="P894" s="39">
        <f t="shared" si="422"/>
        <v>103286471.29000001</v>
      </c>
      <c r="Q894" s="39">
        <f t="shared" si="422"/>
        <v>36062717.57</v>
      </c>
      <c r="R894" s="39">
        <f t="shared" si="422"/>
        <v>40449745.5</v>
      </c>
      <c r="S894" s="39">
        <f t="shared" si="422"/>
        <v>384144174.13999999</v>
      </c>
      <c r="T894" s="39">
        <f t="shared" si="422"/>
        <v>-26693520.650000002</v>
      </c>
      <c r="U894" s="39">
        <f t="shared" si="422"/>
        <v>679113613.37</v>
      </c>
      <c r="V894" s="39">
        <f t="shared" si="422"/>
        <v>574239844.95000005</v>
      </c>
      <c r="W894" s="39">
        <f t="shared" si="422"/>
        <v>361769685.40999997</v>
      </c>
      <c r="X894" s="39">
        <f t="shared" si="422"/>
        <v>363305410.56999999</v>
      </c>
      <c r="Y894" s="39">
        <f t="shared" si="422"/>
        <v>0</v>
      </c>
      <c r="Z894" s="39">
        <f t="shared" si="422"/>
        <v>2536118084.4300003</v>
      </c>
      <c r="AA894" s="39">
        <f t="shared" si="422"/>
        <v>805126915.56999969</v>
      </c>
      <c r="AB894" s="40">
        <f>Z894/D894</f>
        <v>0.75903385846593119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25">B895+B894</f>
        <v>3341245000</v>
      </c>
      <c r="C896" s="39">
        <f t="shared" si="425"/>
        <v>-4.6566128730773926E-10</v>
      </c>
      <c r="D896" s="39">
        <f>D895+D894</f>
        <v>3341245000</v>
      </c>
      <c r="E896" s="39">
        <f t="shared" ref="E896:AA896" si="426">E895+E894</f>
        <v>111569213.56999999</v>
      </c>
      <c r="F896" s="39">
        <f t="shared" si="426"/>
        <v>469860037.21000004</v>
      </c>
      <c r="G896" s="39">
        <f t="shared" si="426"/>
        <v>1227787046.6700001</v>
      </c>
      <c r="H896" s="39">
        <f t="shared" si="426"/>
        <v>726901786.98000002</v>
      </c>
      <c r="I896" s="39">
        <f t="shared" si="426"/>
        <v>0</v>
      </c>
      <c r="J896" s="39">
        <f t="shared" si="426"/>
        <v>9203400</v>
      </c>
      <c r="K896" s="39">
        <f t="shared" si="426"/>
        <v>1127109</v>
      </c>
      <c r="L896" s="39">
        <f t="shared" si="426"/>
        <v>1826691</v>
      </c>
      <c r="M896" s="39">
        <f t="shared" si="426"/>
        <v>12157200</v>
      </c>
      <c r="N896" s="39">
        <f t="shared" si="426"/>
        <v>2909265.22</v>
      </c>
      <c r="O896" s="39">
        <f t="shared" si="426"/>
        <v>5373477.0600000005</v>
      </c>
      <c r="P896" s="39">
        <f t="shared" si="426"/>
        <v>103286471.29000001</v>
      </c>
      <c r="Q896" s="39">
        <f t="shared" si="426"/>
        <v>36062717.57</v>
      </c>
      <c r="R896" s="39">
        <f t="shared" si="426"/>
        <v>40449745.5</v>
      </c>
      <c r="S896" s="39">
        <f t="shared" si="426"/>
        <v>384144174.13999999</v>
      </c>
      <c r="T896" s="39">
        <f t="shared" si="426"/>
        <v>-26693520.650000002</v>
      </c>
      <c r="U896" s="39">
        <f t="shared" si="426"/>
        <v>679113613.37</v>
      </c>
      <c r="V896" s="39">
        <f t="shared" si="426"/>
        <v>574239844.95000005</v>
      </c>
      <c r="W896" s="39">
        <f t="shared" si="426"/>
        <v>361769685.40999997</v>
      </c>
      <c r="X896" s="39">
        <f t="shared" si="426"/>
        <v>363305410.56999999</v>
      </c>
      <c r="Y896" s="39">
        <f t="shared" si="426"/>
        <v>0</v>
      </c>
      <c r="Z896" s="39">
        <f t="shared" si="426"/>
        <v>2536118084.4300003</v>
      </c>
      <c r="AA896" s="39">
        <f t="shared" si="426"/>
        <v>805126915.56999969</v>
      </c>
      <c r="AB896" s="40">
        <f>Z896/D896</f>
        <v>0.75903385846593119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35</v>
      </c>
      <c r="B901" s="31">
        <f>[1]consoCURRENT!E18524</f>
        <v>31535000</v>
      </c>
      <c r="C901" s="31">
        <f>[1]consoCURRENT!F18524</f>
        <v>0</v>
      </c>
      <c r="D901" s="31">
        <f>[1]consoCURRENT!G18524</f>
        <v>31535000</v>
      </c>
      <c r="E901" s="31">
        <f>[1]consoCURRENT!H18524</f>
        <v>552358.67000000004</v>
      </c>
      <c r="F901" s="31">
        <f>[1]consoCURRENT!I18524</f>
        <v>10907988.199999999</v>
      </c>
      <c r="G901" s="31">
        <f>[1]consoCURRENT!J18524</f>
        <v>1231894.1200000001</v>
      </c>
      <c r="H901" s="31">
        <f>[1]consoCURRENT!K18524</f>
        <v>1878713</v>
      </c>
      <c r="I901" s="31">
        <f>[1]consoCURRENT!L18524</f>
        <v>0</v>
      </c>
      <c r="J901" s="31">
        <f>[1]consoCURRENT!M18524</f>
        <v>9203400</v>
      </c>
      <c r="K901" s="31">
        <f>[1]consoCURRENT!N18524</f>
        <v>1127109</v>
      </c>
      <c r="L901" s="31">
        <f>[1]consoCURRENT!O18524</f>
        <v>1826691</v>
      </c>
      <c r="M901" s="31">
        <f>[1]consoCURRENT!P18524</f>
        <v>12157200</v>
      </c>
      <c r="N901" s="31">
        <f>[1]consoCURRENT!Q18524</f>
        <v>178534</v>
      </c>
      <c r="O901" s="31">
        <f>[1]consoCURRENT!R18524</f>
        <v>183358.63</v>
      </c>
      <c r="P901" s="31">
        <f>[1]consoCURRENT!S18524</f>
        <v>190466.04</v>
      </c>
      <c r="Q901" s="31">
        <f>[1]consoCURRENT!T18524</f>
        <v>564836.69999999995</v>
      </c>
      <c r="R901" s="31">
        <f>[1]consoCURRENT!U18524</f>
        <v>1125560.5</v>
      </c>
      <c r="S901" s="31">
        <f>[1]consoCURRENT!V18524</f>
        <v>14191</v>
      </c>
      <c r="T901" s="31">
        <f>[1]consoCURRENT!W18524</f>
        <v>76412</v>
      </c>
      <c r="U901" s="31">
        <f>[1]consoCURRENT!X18524</f>
        <v>10315</v>
      </c>
      <c r="V901" s="31">
        <f>[1]consoCURRENT!Y18524</f>
        <v>18058.120000000003</v>
      </c>
      <c r="W901" s="31">
        <f>[1]consoCURRENT!Z18524</f>
        <v>8197</v>
      </c>
      <c r="X901" s="31">
        <f>[1]consoCURRENT!AA18524</f>
        <v>43825</v>
      </c>
      <c r="Y901" s="31">
        <f>[1]consoCURRENT!AB18524</f>
        <v>0</v>
      </c>
      <c r="Z901" s="31">
        <f t="shared" ref="Z901:Z903" si="427">SUM(M901:Y901)</f>
        <v>14570953.989999998</v>
      </c>
      <c r="AA901" s="31">
        <f>D901-Z901</f>
        <v>16964046.010000002</v>
      </c>
      <c r="AB901" s="37">
        <f>Z901/D901</f>
        <v>0.46205657174567938</v>
      </c>
      <c r="AC901" s="32"/>
    </row>
    <row r="902" spans="1:29" s="33" customFormat="1" ht="18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28">SUM(B900:B903)</f>
        <v>31535000</v>
      </c>
      <c r="C904" s="39">
        <f t="shared" si="428"/>
        <v>0</v>
      </c>
      <c r="D904" s="39">
        <f t="shared" si="428"/>
        <v>31535000</v>
      </c>
      <c r="E904" s="39">
        <f t="shared" si="428"/>
        <v>552358.67000000004</v>
      </c>
      <c r="F904" s="39">
        <f t="shared" si="428"/>
        <v>10907988.199999999</v>
      </c>
      <c r="G904" s="39">
        <f t="shared" si="428"/>
        <v>1231894.1200000001</v>
      </c>
      <c r="H904" s="39">
        <f t="shared" si="428"/>
        <v>1878713</v>
      </c>
      <c r="I904" s="39">
        <f t="shared" si="428"/>
        <v>0</v>
      </c>
      <c r="J904" s="39">
        <f t="shared" si="428"/>
        <v>9203400</v>
      </c>
      <c r="K904" s="39">
        <f t="shared" si="428"/>
        <v>1127109</v>
      </c>
      <c r="L904" s="39">
        <f t="shared" si="428"/>
        <v>1826691</v>
      </c>
      <c r="M904" s="39">
        <f t="shared" si="428"/>
        <v>12157200</v>
      </c>
      <c r="N904" s="39">
        <f t="shared" si="428"/>
        <v>178534</v>
      </c>
      <c r="O904" s="39">
        <f t="shared" si="428"/>
        <v>183358.63</v>
      </c>
      <c r="P904" s="39">
        <f t="shared" si="428"/>
        <v>190466.04</v>
      </c>
      <c r="Q904" s="39">
        <f t="shared" si="428"/>
        <v>564836.69999999995</v>
      </c>
      <c r="R904" s="39">
        <f t="shared" si="428"/>
        <v>1125560.5</v>
      </c>
      <c r="S904" s="39">
        <f t="shared" si="428"/>
        <v>14191</v>
      </c>
      <c r="T904" s="39">
        <f t="shared" si="428"/>
        <v>76412</v>
      </c>
      <c r="U904" s="39">
        <f t="shared" si="428"/>
        <v>10315</v>
      </c>
      <c r="V904" s="39">
        <f t="shared" si="428"/>
        <v>18058.120000000003</v>
      </c>
      <c r="W904" s="39">
        <f t="shared" si="428"/>
        <v>8197</v>
      </c>
      <c r="X904" s="39">
        <f t="shared" si="428"/>
        <v>43825</v>
      </c>
      <c r="Y904" s="39">
        <f t="shared" si="428"/>
        <v>0</v>
      </c>
      <c r="Z904" s="39">
        <f t="shared" si="428"/>
        <v>14570953.989999998</v>
      </c>
      <c r="AA904" s="39">
        <f t="shared" si="428"/>
        <v>16964046.010000002</v>
      </c>
      <c r="AB904" s="40">
        <f>Z904/D904</f>
        <v>0.46205657174567938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0">B905+B904</f>
        <v>31535000</v>
      </c>
      <c r="C906" s="39">
        <f t="shared" si="430"/>
        <v>0</v>
      </c>
      <c r="D906" s="39">
        <f t="shared" si="430"/>
        <v>31535000</v>
      </c>
      <c r="E906" s="39">
        <f t="shared" si="430"/>
        <v>552358.67000000004</v>
      </c>
      <c r="F906" s="39">
        <f t="shared" si="430"/>
        <v>10907988.199999999</v>
      </c>
      <c r="G906" s="39">
        <f t="shared" si="430"/>
        <v>1231894.1200000001</v>
      </c>
      <c r="H906" s="39">
        <f t="shared" si="430"/>
        <v>1878713</v>
      </c>
      <c r="I906" s="39">
        <f t="shared" si="430"/>
        <v>0</v>
      </c>
      <c r="J906" s="39">
        <f t="shared" si="430"/>
        <v>9203400</v>
      </c>
      <c r="K906" s="39">
        <f t="shared" si="430"/>
        <v>1127109</v>
      </c>
      <c r="L906" s="39">
        <f t="shared" si="430"/>
        <v>1826691</v>
      </c>
      <c r="M906" s="39">
        <f t="shared" si="430"/>
        <v>12157200</v>
      </c>
      <c r="N906" s="39">
        <f t="shared" si="430"/>
        <v>178534</v>
      </c>
      <c r="O906" s="39">
        <f t="shared" si="430"/>
        <v>183358.63</v>
      </c>
      <c r="P906" s="39">
        <f t="shared" si="430"/>
        <v>190466.04</v>
      </c>
      <c r="Q906" s="39">
        <f t="shared" si="430"/>
        <v>564836.69999999995</v>
      </c>
      <c r="R906" s="39">
        <f t="shared" si="430"/>
        <v>1125560.5</v>
      </c>
      <c r="S906" s="39">
        <f t="shared" si="430"/>
        <v>14191</v>
      </c>
      <c r="T906" s="39">
        <f t="shared" si="430"/>
        <v>76412</v>
      </c>
      <c r="U906" s="39">
        <f t="shared" si="430"/>
        <v>10315</v>
      </c>
      <c r="V906" s="39">
        <f t="shared" si="430"/>
        <v>18058.120000000003</v>
      </c>
      <c r="W906" s="39">
        <f t="shared" si="430"/>
        <v>8197</v>
      </c>
      <c r="X906" s="39">
        <f t="shared" si="430"/>
        <v>43825</v>
      </c>
      <c r="Y906" s="39">
        <f t="shared" si="430"/>
        <v>0</v>
      </c>
      <c r="Z906" s="39">
        <f t="shared" si="430"/>
        <v>14570953.989999998</v>
      </c>
      <c r="AA906" s="39">
        <f t="shared" si="430"/>
        <v>16964046.010000002</v>
      </c>
      <c r="AB906" s="40">
        <f>Z906/D906</f>
        <v>0.46205657174567938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186311000</v>
      </c>
      <c r="C911" s="31">
        <f>[1]consoCURRENT!F18737</f>
        <v>0</v>
      </c>
      <c r="D911" s="31">
        <f>[1]consoCURRENT!G18737</f>
        <v>186311000</v>
      </c>
      <c r="E911" s="31">
        <f>[1]consoCURRENT!H18737</f>
        <v>637664.94999999995</v>
      </c>
      <c r="F911" s="31">
        <f>[1]consoCURRENT!I18737</f>
        <v>1246631.7999999998</v>
      </c>
      <c r="G911" s="31">
        <f>[1]consoCURRENT!J18737</f>
        <v>135449810.53999999</v>
      </c>
      <c r="H911" s="31">
        <f>[1]consoCURRENT!K18737</f>
        <v>444234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636220.94999999995</v>
      </c>
      <c r="O911" s="31">
        <f>[1]consoCURRENT!R18737</f>
        <v>0</v>
      </c>
      <c r="P911" s="31">
        <f>[1]consoCURRENT!S18737</f>
        <v>1444</v>
      </c>
      <c r="Q911" s="31">
        <f>[1]consoCURRENT!T18737</f>
        <v>636220.94999999995</v>
      </c>
      <c r="R911" s="31">
        <f>[1]consoCURRENT!U18737</f>
        <v>101504.85</v>
      </c>
      <c r="S911" s="31">
        <f>[1]consoCURRENT!V18737</f>
        <v>508906</v>
      </c>
      <c r="T911" s="31">
        <f>[1]consoCURRENT!W18737</f>
        <v>1080391.6399999999</v>
      </c>
      <c r="U911" s="31">
        <f>[1]consoCURRENT!X18737</f>
        <v>0</v>
      </c>
      <c r="V911" s="31">
        <f>[1]consoCURRENT!Y18737</f>
        <v>134369418.90000001</v>
      </c>
      <c r="W911" s="31">
        <f>[1]consoCURRENT!Z18737</f>
        <v>409534</v>
      </c>
      <c r="X911" s="31">
        <f>[1]consoCURRENT!AA18737</f>
        <v>34700</v>
      </c>
      <c r="Y911" s="31">
        <f>[1]consoCURRENT!AB18737</f>
        <v>0</v>
      </c>
      <c r="Z911" s="31">
        <f t="shared" ref="Z911:Z913" si="431">SUM(M911:Y911)</f>
        <v>137778341.28999999</v>
      </c>
      <c r="AA911" s="31">
        <f>D911-Z911</f>
        <v>48532658.710000008</v>
      </c>
      <c r="AB911" s="37">
        <f>Z911/D911</f>
        <v>0.73950728239341745</v>
      </c>
      <c r="AC911" s="32"/>
    </row>
    <row r="912" spans="1:29" s="33" customFormat="1" ht="18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2">SUM(B910:B913)</f>
        <v>186311000</v>
      </c>
      <c r="C914" s="39">
        <f t="shared" si="432"/>
        <v>0</v>
      </c>
      <c r="D914" s="39">
        <f t="shared" si="432"/>
        <v>186311000</v>
      </c>
      <c r="E914" s="39">
        <f t="shared" si="432"/>
        <v>637664.94999999995</v>
      </c>
      <c r="F914" s="39">
        <f t="shared" si="432"/>
        <v>1246631.7999999998</v>
      </c>
      <c r="G914" s="39">
        <f t="shared" si="432"/>
        <v>135449810.53999999</v>
      </c>
      <c r="H914" s="39">
        <f t="shared" si="432"/>
        <v>444234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636220.94999999995</v>
      </c>
      <c r="O914" s="39">
        <f t="shared" si="432"/>
        <v>0</v>
      </c>
      <c r="P914" s="39">
        <f t="shared" si="432"/>
        <v>1444</v>
      </c>
      <c r="Q914" s="39">
        <f t="shared" si="432"/>
        <v>636220.94999999995</v>
      </c>
      <c r="R914" s="39">
        <f t="shared" si="432"/>
        <v>101504.85</v>
      </c>
      <c r="S914" s="39">
        <f t="shared" si="432"/>
        <v>508906</v>
      </c>
      <c r="T914" s="39">
        <f t="shared" si="432"/>
        <v>1080391.6399999999</v>
      </c>
      <c r="U914" s="39">
        <f t="shared" si="432"/>
        <v>0</v>
      </c>
      <c r="V914" s="39">
        <f t="shared" si="432"/>
        <v>134369418.90000001</v>
      </c>
      <c r="W914" s="39">
        <f t="shared" si="432"/>
        <v>409534</v>
      </c>
      <c r="X914" s="39">
        <f t="shared" si="432"/>
        <v>34700</v>
      </c>
      <c r="Y914" s="39">
        <f t="shared" si="432"/>
        <v>0</v>
      </c>
      <c r="Z914" s="39">
        <f t="shared" si="432"/>
        <v>137778341.28999999</v>
      </c>
      <c r="AA914" s="39">
        <f t="shared" si="432"/>
        <v>48532658.710000008</v>
      </c>
      <c r="AB914" s="40">
        <f>Z914/D914</f>
        <v>0.73950728239341745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4">B915+B914</f>
        <v>186311000</v>
      </c>
      <c r="C916" s="39">
        <f t="shared" si="434"/>
        <v>0</v>
      </c>
      <c r="D916" s="39">
        <f t="shared" si="434"/>
        <v>186311000</v>
      </c>
      <c r="E916" s="39">
        <f t="shared" si="434"/>
        <v>637664.94999999995</v>
      </c>
      <c r="F916" s="39">
        <f t="shared" si="434"/>
        <v>1246631.7999999998</v>
      </c>
      <c r="G916" s="39">
        <f t="shared" si="434"/>
        <v>135449810.53999999</v>
      </c>
      <c r="H916" s="39">
        <f t="shared" si="434"/>
        <v>444234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636220.94999999995</v>
      </c>
      <c r="O916" s="39">
        <f t="shared" si="434"/>
        <v>0</v>
      </c>
      <c r="P916" s="39">
        <f t="shared" si="434"/>
        <v>1444</v>
      </c>
      <c r="Q916" s="39">
        <f t="shared" si="434"/>
        <v>636220.94999999995</v>
      </c>
      <c r="R916" s="39">
        <f t="shared" si="434"/>
        <v>101504.85</v>
      </c>
      <c r="S916" s="39">
        <f t="shared" si="434"/>
        <v>508906</v>
      </c>
      <c r="T916" s="39">
        <f t="shared" si="434"/>
        <v>1080391.6399999999</v>
      </c>
      <c r="U916" s="39">
        <f t="shared" si="434"/>
        <v>0</v>
      </c>
      <c r="V916" s="39">
        <f t="shared" si="434"/>
        <v>134369418.90000001</v>
      </c>
      <c r="W916" s="39">
        <f t="shared" si="434"/>
        <v>409534</v>
      </c>
      <c r="X916" s="39">
        <f t="shared" si="434"/>
        <v>34700</v>
      </c>
      <c r="Y916" s="39">
        <f t="shared" si="434"/>
        <v>0</v>
      </c>
      <c r="Z916" s="39">
        <f t="shared" si="434"/>
        <v>137778341.28999999</v>
      </c>
      <c r="AA916" s="39">
        <f t="shared" si="434"/>
        <v>48532658.710000008</v>
      </c>
      <c r="AB916" s="40">
        <f>Z916/D916</f>
        <v>0.73950728239341745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148602000</v>
      </c>
      <c r="C921" s="31">
        <f>[1]consoCURRENT!F18950</f>
        <v>0</v>
      </c>
      <c r="D921" s="31">
        <f>[1]consoCURRENT!G18950</f>
        <v>148602000</v>
      </c>
      <c r="E921" s="31">
        <f>[1]consoCURRENT!H18950</f>
        <v>685820.88000000012</v>
      </c>
      <c r="F921" s="31">
        <f>[1]consoCURRENT!I18950</f>
        <v>905055.26</v>
      </c>
      <c r="G921" s="31">
        <f>[1]consoCURRENT!J18950</f>
        <v>10498082.940000001</v>
      </c>
      <c r="H921" s="31">
        <f>[1]consoCURRENT!K18950</f>
        <v>17668590.059999999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233998.13</v>
      </c>
      <c r="O921" s="31">
        <f>[1]consoCURRENT!R18950</f>
        <v>104022.2</v>
      </c>
      <c r="P921" s="31">
        <f>[1]consoCURRENT!S18950</f>
        <v>347800.55</v>
      </c>
      <c r="Q921" s="31">
        <f>[1]consoCURRENT!T18950</f>
        <v>328876.52</v>
      </c>
      <c r="R921" s="31">
        <f>[1]consoCURRENT!U18950</f>
        <v>258559.63</v>
      </c>
      <c r="S921" s="31">
        <f>[1]consoCURRENT!V18950</f>
        <v>317619.11</v>
      </c>
      <c r="T921" s="31">
        <f>[1]consoCURRENT!W18950</f>
        <v>273687.58999999997</v>
      </c>
      <c r="U921" s="31">
        <f>[1]consoCURRENT!X18950</f>
        <v>334563.56</v>
      </c>
      <c r="V921" s="31">
        <f>[1]consoCURRENT!Y18950</f>
        <v>9889831.790000001</v>
      </c>
      <c r="W921" s="31">
        <f>[1]consoCURRENT!Z18950</f>
        <v>3706093.69</v>
      </c>
      <c r="X921" s="31">
        <f>[1]consoCURRENT!AA18950</f>
        <v>13962496.370000001</v>
      </c>
      <c r="Y921" s="31">
        <f>[1]consoCURRENT!AB18950</f>
        <v>0</v>
      </c>
      <c r="Z921" s="31">
        <f t="shared" ref="Z921:Z923" si="435">SUM(M921:Y921)</f>
        <v>29757549.140000001</v>
      </c>
      <c r="AA921" s="31">
        <f>D921-Z921</f>
        <v>118844450.86</v>
      </c>
      <c r="AB921" s="37">
        <f>Z921/D921</f>
        <v>0.20024999084803705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6">SUM(B920:B923)</f>
        <v>148602000</v>
      </c>
      <c r="C924" s="39">
        <f t="shared" si="436"/>
        <v>0</v>
      </c>
      <c r="D924" s="39">
        <f t="shared" si="436"/>
        <v>148602000</v>
      </c>
      <c r="E924" s="39">
        <f t="shared" si="436"/>
        <v>685820.88000000012</v>
      </c>
      <c r="F924" s="39">
        <f t="shared" si="436"/>
        <v>905055.26</v>
      </c>
      <c r="G924" s="39">
        <f t="shared" si="436"/>
        <v>10498082.940000001</v>
      </c>
      <c r="H924" s="39">
        <f t="shared" si="436"/>
        <v>17668590.059999999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233998.13</v>
      </c>
      <c r="O924" s="39">
        <f t="shared" si="436"/>
        <v>104022.2</v>
      </c>
      <c r="P924" s="39">
        <f t="shared" si="436"/>
        <v>347800.55</v>
      </c>
      <c r="Q924" s="39">
        <f t="shared" si="436"/>
        <v>328876.52</v>
      </c>
      <c r="R924" s="39">
        <f t="shared" si="436"/>
        <v>258559.63</v>
      </c>
      <c r="S924" s="39">
        <f t="shared" si="436"/>
        <v>317619.11</v>
      </c>
      <c r="T924" s="39">
        <f t="shared" si="436"/>
        <v>273687.58999999997</v>
      </c>
      <c r="U924" s="39">
        <f t="shared" si="436"/>
        <v>334563.56</v>
      </c>
      <c r="V924" s="39">
        <f t="shared" si="436"/>
        <v>9889831.790000001</v>
      </c>
      <c r="W924" s="39">
        <f t="shared" si="436"/>
        <v>3706093.69</v>
      </c>
      <c r="X924" s="39">
        <f t="shared" si="436"/>
        <v>13962496.370000001</v>
      </c>
      <c r="Y924" s="39">
        <f t="shared" si="436"/>
        <v>0</v>
      </c>
      <c r="Z924" s="39">
        <f t="shared" si="436"/>
        <v>29757549.140000001</v>
      </c>
      <c r="AA924" s="39">
        <f t="shared" si="436"/>
        <v>118844450.86</v>
      </c>
      <c r="AB924" s="40">
        <f>Z924/D924</f>
        <v>0.20024999084803705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8">B925+B924</f>
        <v>148602000</v>
      </c>
      <c r="C926" s="39">
        <f t="shared" si="438"/>
        <v>0</v>
      </c>
      <c r="D926" s="39">
        <f t="shared" si="438"/>
        <v>148602000</v>
      </c>
      <c r="E926" s="39">
        <f t="shared" si="438"/>
        <v>685820.88000000012</v>
      </c>
      <c r="F926" s="39">
        <f t="shared" si="438"/>
        <v>905055.26</v>
      </c>
      <c r="G926" s="39">
        <f t="shared" si="438"/>
        <v>10498082.940000001</v>
      </c>
      <c r="H926" s="39">
        <f t="shared" si="438"/>
        <v>17668590.059999999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233998.13</v>
      </c>
      <c r="O926" s="39">
        <f t="shared" si="438"/>
        <v>104022.2</v>
      </c>
      <c r="P926" s="39">
        <f t="shared" si="438"/>
        <v>347800.55</v>
      </c>
      <c r="Q926" s="39">
        <f t="shared" si="438"/>
        <v>328876.52</v>
      </c>
      <c r="R926" s="39">
        <f t="shared" si="438"/>
        <v>258559.63</v>
      </c>
      <c r="S926" s="39">
        <f t="shared" si="438"/>
        <v>317619.11</v>
      </c>
      <c r="T926" s="39">
        <f t="shared" si="438"/>
        <v>273687.58999999997</v>
      </c>
      <c r="U926" s="39">
        <f t="shared" si="438"/>
        <v>334563.56</v>
      </c>
      <c r="V926" s="39">
        <f t="shared" si="438"/>
        <v>9889831.790000001</v>
      </c>
      <c r="W926" s="39">
        <f t="shared" si="438"/>
        <v>3706093.69</v>
      </c>
      <c r="X926" s="39">
        <f t="shared" si="438"/>
        <v>13962496.370000001</v>
      </c>
      <c r="Y926" s="39">
        <f t="shared" si="438"/>
        <v>0</v>
      </c>
      <c r="Z926" s="39">
        <f t="shared" si="438"/>
        <v>29757549.140000001</v>
      </c>
      <c r="AA926" s="39">
        <f t="shared" si="438"/>
        <v>118844450.86</v>
      </c>
      <c r="AB926" s="40">
        <f>Z926/D926</f>
        <v>0.20024999084803705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70241000</v>
      </c>
      <c r="C931" s="31">
        <f>[1]consoCURRENT!F19163</f>
        <v>0</v>
      </c>
      <c r="D931" s="31">
        <f>[1]consoCURRENT!G19163</f>
        <v>70241000</v>
      </c>
      <c r="E931" s="31">
        <f>[1]consoCURRENT!H19163</f>
        <v>739581.98</v>
      </c>
      <c r="F931" s="31">
        <f>[1]consoCURRENT!I19163</f>
        <v>41401008</v>
      </c>
      <c r="G931" s="31">
        <f>[1]consoCURRENT!J19163</f>
        <v>24373071.739999998</v>
      </c>
      <c r="H931" s="31">
        <f>[1]consoCURRENT!K19163</f>
        <v>1667109.5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416883.62</v>
      </c>
      <c r="O931" s="31">
        <f>[1]consoCURRENT!R19163</f>
        <v>126819.41</v>
      </c>
      <c r="P931" s="31">
        <f>[1]consoCURRENT!S19163</f>
        <v>195878.95</v>
      </c>
      <c r="Q931" s="31">
        <f>[1]consoCURRENT!T19163</f>
        <v>3995.25</v>
      </c>
      <c r="R931" s="31">
        <f>[1]consoCURRENT!U19163</f>
        <v>1902863.6099999999</v>
      </c>
      <c r="S931" s="31">
        <f>[1]consoCURRENT!V19163</f>
        <v>39494149.140000001</v>
      </c>
      <c r="T931" s="31">
        <f>[1]consoCURRENT!W19163</f>
        <v>5901994.2699999996</v>
      </c>
      <c r="U931" s="31">
        <f>[1]consoCURRENT!X19163</f>
        <v>948664.84</v>
      </c>
      <c r="V931" s="31">
        <f>[1]consoCURRENT!Y19163</f>
        <v>17522412.629999999</v>
      </c>
      <c r="W931" s="31">
        <f>[1]consoCURRENT!Z19163</f>
        <v>1108542.5</v>
      </c>
      <c r="X931" s="31">
        <f>[1]consoCURRENT!AA19163</f>
        <v>558567</v>
      </c>
      <c r="Y931" s="31">
        <f>[1]consoCURRENT!AB19163</f>
        <v>0</v>
      </c>
      <c r="Z931" s="31">
        <f t="shared" ref="Z931:Z933" si="439">SUM(M931:Y931)</f>
        <v>68180771.219999999</v>
      </c>
      <c r="AA931" s="31">
        <f>D931-Z931</f>
        <v>2060228.7800000012</v>
      </c>
      <c r="AB931" s="37">
        <f>Z931/D931</f>
        <v>0.97066914223886336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0">SUM(B930:B933)</f>
        <v>70241000</v>
      </c>
      <c r="C934" s="39">
        <f t="shared" si="440"/>
        <v>0</v>
      </c>
      <c r="D934" s="39">
        <f t="shared" si="440"/>
        <v>70241000</v>
      </c>
      <c r="E934" s="39">
        <f t="shared" si="440"/>
        <v>739581.98</v>
      </c>
      <c r="F934" s="39">
        <f t="shared" si="440"/>
        <v>41401008</v>
      </c>
      <c r="G934" s="39">
        <f t="shared" si="440"/>
        <v>24373071.739999998</v>
      </c>
      <c r="H934" s="39">
        <f t="shared" si="440"/>
        <v>1667109.5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416883.62</v>
      </c>
      <c r="O934" s="39">
        <f t="shared" si="440"/>
        <v>126819.41</v>
      </c>
      <c r="P934" s="39">
        <f t="shared" si="440"/>
        <v>195878.95</v>
      </c>
      <c r="Q934" s="39">
        <f t="shared" si="440"/>
        <v>3995.25</v>
      </c>
      <c r="R934" s="39">
        <f t="shared" si="440"/>
        <v>1902863.6099999999</v>
      </c>
      <c r="S934" s="39">
        <f t="shared" si="440"/>
        <v>39494149.140000001</v>
      </c>
      <c r="T934" s="39">
        <f t="shared" si="440"/>
        <v>5901994.2699999996</v>
      </c>
      <c r="U934" s="39">
        <f t="shared" si="440"/>
        <v>948664.84</v>
      </c>
      <c r="V934" s="39">
        <f t="shared" si="440"/>
        <v>17522412.629999999</v>
      </c>
      <c r="W934" s="39">
        <f t="shared" si="440"/>
        <v>1108542.5</v>
      </c>
      <c r="X934" s="39">
        <f t="shared" si="440"/>
        <v>558567</v>
      </c>
      <c r="Y934" s="39">
        <f t="shared" si="440"/>
        <v>0</v>
      </c>
      <c r="Z934" s="39">
        <f t="shared" si="440"/>
        <v>68180771.219999999</v>
      </c>
      <c r="AA934" s="39">
        <f t="shared" si="440"/>
        <v>2060228.7800000012</v>
      </c>
      <c r="AB934" s="40">
        <f>Z934/D934</f>
        <v>0.97066914223886336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2">B935+B934</f>
        <v>70241000</v>
      </c>
      <c r="C936" s="39">
        <f t="shared" si="442"/>
        <v>0</v>
      </c>
      <c r="D936" s="39">
        <f t="shared" si="442"/>
        <v>70241000</v>
      </c>
      <c r="E936" s="39">
        <f t="shared" si="442"/>
        <v>739581.98</v>
      </c>
      <c r="F936" s="39">
        <f t="shared" si="442"/>
        <v>41401008</v>
      </c>
      <c r="G936" s="39">
        <f t="shared" si="442"/>
        <v>24373071.739999998</v>
      </c>
      <c r="H936" s="39">
        <f t="shared" si="442"/>
        <v>1667109.5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416883.62</v>
      </c>
      <c r="O936" s="39">
        <f t="shared" si="442"/>
        <v>126819.41</v>
      </c>
      <c r="P936" s="39">
        <f t="shared" si="442"/>
        <v>195878.95</v>
      </c>
      <c r="Q936" s="39">
        <f t="shared" si="442"/>
        <v>3995.25</v>
      </c>
      <c r="R936" s="39">
        <f t="shared" si="442"/>
        <v>1902863.6099999999</v>
      </c>
      <c r="S936" s="39">
        <f t="shared" si="442"/>
        <v>39494149.140000001</v>
      </c>
      <c r="T936" s="39">
        <f t="shared" si="442"/>
        <v>5901994.2699999996</v>
      </c>
      <c r="U936" s="39">
        <f t="shared" si="442"/>
        <v>948664.84</v>
      </c>
      <c r="V936" s="39">
        <f t="shared" si="442"/>
        <v>17522412.629999999</v>
      </c>
      <c r="W936" s="39">
        <f t="shared" si="442"/>
        <v>1108542.5</v>
      </c>
      <c r="X936" s="39">
        <f t="shared" si="442"/>
        <v>558567</v>
      </c>
      <c r="Y936" s="39">
        <f t="shared" si="442"/>
        <v>0</v>
      </c>
      <c r="Z936" s="39">
        <f t="shared" si="442"/>
        <v>68180771.219999999</v>
      </c>
      <c r="AA936" s="39">
        <f t="shared" si="442"/>
        <v>2060228.7800000012</v>
      </c>
      <c r="AB936" s="40">
        <f>Z936/D936</f>
        <v>0.97066914223886336</v>
      </c>
      <c r="AC936" s="42"/>
    </row>
    <row r="937" spans="1:29" s="33" customFormat="1" ht="10.9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9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166326000</v>
      </c>
      <c r="C941" s="31">
        <f>[1]consoCURRENT!F19376</f>
        <v>0</v>
      </c>
      <c r="D941" s="31">
        <f>[1]consoCURRENT!G19376</f>
        <v>166326000</v>
      </c>
      <c r="E941" s="31">
        <f>[1]consoCURRENT!H19376</f>
        <v>7424849.7200000007</v>
      </c>
      <c r="F941" s="31">
        <f>[1]consoCURRENT!I19376</f>
        <v>12141248.83</v>
      </c>
      <c r="G941" s="31">
        <f>[1]consoCURRENT!J19376</f>
        <v>36760988.009999998</v>
      </c>
      <c r="H941" s="31">
        <f>[1]consoCURRENT!K19376</f>
        <v>96250654.25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199144.61</v>
      </c>
      <c r="O941" s="31">
        <f>[1]consoCURRENT!R19376</f>
        <v>279094.36</v>
      </c>
      <c r="P941" s="31">
        <f>[1]consoCURRENT!S19376</f>
        <v>6946610.75</v>
      </c>
      <c r="Q941" s="31">
        <f>[1]consoCURRENT!T19376</f>
        <v>588430.57000000007</v>
      </c>
      <c r="R941" s="31">
        <f>[1]consoCURRENT!U19376</f>
        <v>164027.45999999996</v>
      </c>
      <c r="S941" s="31">
        <f>[1]consoCURRENT!V19376</f>
        <v>11388790.800000001</v>
      </c>
      <c r="T941" s="31">
        <f>[1]consoCURRENT!W19376</f>
        <v>1297259.19</v>
      </c>
      <c r="U941" s="31">
        <f>[1]consoCURRENT!X19376</f>
        <v>30983916.260000002</v>
      </c>
      <c r="V941" s="31">
        <f>[1]consoCURRENT!Y19376</f>
        <v>4479812.5599999996</v>
      </c>
      <c r="W941" s="31">
        <f>[1]consoCURRENT!Z19376</f>
        <v>94937513.730000004</v>
      </c>
      <c r="X941" s="31">
        <f>[1]consoCURRENT!AA19376</f>
        <v>1313140.52</v>
      </c>
      <c r="Y941" s="31">
        <f>[1]consoCURRENT!AB19376</f>
        <v>0</v>
      </c>
      <c r="Z941" s="31">
        <f t="shared" ref="Z941:Z943" si="443">SUM(M941:Y941)</f>
        <v>152577740.81000003</v>
      </c>
      <c r="AA941" s="31">
        <f>D941-Z941</f>
        <v>13748259.189999968</v>
      </c>
      <c r="AB941" s="37">
        <f>Z941/D941</f>
        <v>0.91734149086733308</v>
      </c>
      <c r="AC941" s="32"/>
    </row>
    <row r="942" spans="1:29" s="33" customFormat="1" ht="18" customHeight="1" x14ac:dyDescent="0.2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4">SUM(B940:B943)</f>
        <v>166326000</v>
      </c>
      <c r="C944" s="39">
        <f t="shared" si="444"/>
        <v>0</v>
      </c>
      <c r="D944" s="39">
        <f t="shared" si="444"/>
        <v>166326000</v>
      </c>
      <c r="E944" s="39">
        <f t="shared" si="444"/>
        <v>7424849.7200000007</v>
      </c>
      <c r="F944" s="39">
        <f t="shared" si="444"/>
        <v>12141248.83</v>
      </c>
      <c r="G944" s="39">
        <f t="shared" si="444"/>
        <v>36760988.009999998</v>
      </c>
      <c r="H944" s="39">
        <f t="shared" si="444"/>
        <v>96250654.25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199144.61</v>
      </c>
      <c r="O944" s="39">
        <f t="shared" si="444"/>
        <v>279094.36</v>
      </c>
      <c r="P944" s="39">
        <f t="shared" si="444"/>
        <v>6946610.75</v>
      </c>
      <c r="Q944" s="39">
        <f t="shared" si="444"/>
        <v>588430.57000000007</v>
      </c>
      <c r="R944" s="39">
        <f t="shared" si="444"/>
        <v>164027.45999999996</v>
      </c>
      <c r="S944" s="39">
        <f t="shared" si="444"/>
        <v>11388790.800000001</v>
      </c>
      <c r="T944" s="39">
        <f t="shared" si="444"/>
        <v>1297259.19</v>
      </c>
      <c r="U944" s="39">
        <f t="shared" si="444"/>
        <v>30983916.260000002</v>
      </c>
      <c r="V944" s="39">
        <f t="shared" si="444"/>
        <v>4479812.5599999996</v>
      </c>
      <c r="W944" s="39">
        <f t="shared" si="444"/>
        <v>94937513.730000004</v>
      </c>
      <c r="X944" s="39">
        <f t="shared" si="444"/>
        <v>1313140.52</v>
      </c>
      <c r="Y944" s="39">
        <f t="shared" si="444"/>
        <v>0</v>
      </c>
      <c r="Z944" s="39">
        <f t="shared" si="444"/>
        <v>152577740.81000003</v>
      </c>
      <c r="AA944" s="39">
        <f t="shared" si="444"/>
        <v>13748259.189999968</v>
      </c>
      <c r="AB944" s="40">
        <f>Z944/D944</f>
        <v>0.91734149086733308</v>
      </c>
      <c r="AC944" s="32"/>
    </row>
    <row r="945" spans="1:29" s="33" customFormat="1" ht="14.45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6">B945+B944</f>
        <v>166326000</v>
      </c>
      <c r="C946" s="39">
        <f t="shared" si="446"/>
        <v>0</v>
      </c>
      <c r="D946" s="39">
        <f t="shared" si="446"/>
        <v>166326000</v>
      </c>
      <c r="E946" s="39">
        <f t="shared" si="446"/>
        <v>7424849.7200000007</v>
      </c>
      <c r="F946" s="39">
        <f t="shared" si="446"/>
        <v>12141248.83</v>
      </c>
      <c r="G946" s="39">
        <f t="shared" si="446"/>
        <v>36760988.009999998</v>
      </c>
      <c r="H946" s="39">
        <f t="shared" si="446"/>
        <v>96250654.25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199144.61</v>
      </c>
      <c r="O946" s="39">
        <f t="shared" si="446"/>
        <v>279094.36</v>
      </c>
      <c r="P946" s="39">
        <f t="shared" si="446"/>
        <v>6946610.75</v>
      </c>
      <c r="Q946" s="39">
        <f t="shared" si="446"/>
        <v>588430.57000000007</v>
      </c>
      <c r="R946" s="39">
        <f t="shared" si="446"/>
        <v>164027.45999999996</v>
      </c>
      <c r="S946" s="39">
        <f t="shared" si="446"/>
        <v>11388790.800000001</v>
      </c>
      <c r="T946" s="39">
        <f t="shared" si="446"/>
        <v>1297259.19</v>
      </c>
      <c r="U946" s="39">
        <f t="shared" si="446"/>
        <v>30983916.260000002</v>
      </c>
      <c r="V946" s="39">
        <f t="shared" si="446"/>
        <v>4479812.5599999996</v>
      </c>
      <c r="W946" s="39">
        <f t="shared" si="446"/>
        <v>94937513.730000004</v>
      </c>
      <c r="X946" s="39">
        <f t="shared" si="446"/>
        <v>1313140.52</v>
      </c>
      <c r="Y946" s="39">
        <f t="shared" si="446"/>
        <v>0</v>
      </c>
      <c r="Z946" s="39">
        <f t="shared" si="446"/>
        <v>152577740.81000003</v>
      </c>
      <c r="AA946" s="39">
        <f t="shared" si="446"/>
        <v>13748259.189999968</v>
      </c>
      <c r="AB946" s="40">
        <f>Z946/D946</f>
        <v>0.91734149086733308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187209000</v>
      </c>
      <c r="C951" s="31">
        <f>[1]consoCURRENT!F19589</f>
        <v>0</v>
      </c>
      <c r="D951" s="31">
        <f>[1]consoCURRENT!G19589</f>
        <v>187209000</v>
      </c>
      <c r="E951" s="31">
        <f>[1]consoCURRENT!H19589</f>
        <v>464846.62</v>
      </c>
      <c r="F951" s="31">
        <f>[1]consoCURRENT!I19589</f>
        <v>259529.77999999997</v>
      </c>
      <c r="G951" s="31">
        <f>[1]consoCURRENT!J19589</f>
        <v>156315344.22000003</v>
      </c>
      <c r="H951" s="31">
        <f>[1]consoCURRENT!K19589</f>
        <v>2955157.5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122231.70999999999</v>
      </c>
      <c r="O951" s="31">
        <f>[1]consoCURRENT!R19589</f>
        <v>216773.81</v>
      </c>
      <c r="P951" s="31">
        <f>[1]consoCURRENT!S19589</f>
        <v>125841.1</v>
      </c>
      <c r="Q951" s="31">
        <f>[1]consoCURRENT!T19589</f>
        <v>80109.739999999991</v>
      </c>
      <c r="R951" s="31">
        <f>[1]consoCURRENT!U19589</f>
        <v>217295.22999999998</v>
      </c>
      <c r="S951" s="31">
        <f>[1]consoCURRENT!V19589</f>
        <v>-37875.19</v>
      </c>
      <c r="T951" s="31">
        <f>[1]consoCURRENT!W19589</f>
        <v>96432.16</v>
      </c>
      <c r="U951" s="31">
        <f>[1]consoCURRENT!X19589</f>
        <v>8842883.3000000007</v>
      </c>
      <c r="V951" s="31">
        <f>[1]consoCURRENT!Y19589</f>
        <v>147376028.76000002</v>
      </c>
      <c r="W951" s="31">
        <f>[1]consoCURRENT!Z19589</f>
        <v>2842362</v>
      </c>
      <c r="X951" s="31">
        <f>[1]consoCURRENT!AA19589</f>
        <v>112795.5</v>
      </c>
      <c r="Y951" s="31">
        <f>[1]consoCURRENT!AB19589</f>
        <v>0</v>
      </c>
      <c r="Z951" s="31">
        <f t="shared" ref="Z951:Z953" si="447">SUM(M951:Y951)</f>
        <v>159994878.12000003</v>
      </c>
      <c r="AA951" s="31">
        <f>D951-Z951</f>
        <v>27214121.879999965</v>
      </c>
      <c r="AB951" s="37">
        <f>Z951/D951</f>
        <v>0.85463240613432068</v>
      </c>
      <c r="AC951" s="32"/>
    </row>
    <row r="952" spans="1:29" s="33" customFormat="1" ht="18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8">SUM(B950:B953)</f>
        <v>187209000</v>
      </c>
      <c r="C954" s="39">
        <f t="shared" si="448"/>
        <v>0</v>
      </c>
      <c r="D954" s="39">
        <f t="shared" si="448"/>
        <v>187209000</v>
      </c>
      <c r="E954" s="39">
        <f t="shared" si="448"/>
        <v>464846.62</v>
      </c>
      <c r="F954" s="39">
        <f t="shared" si="448"/>
        <v>259529.77999999997</v>
      </c>
      <c r="G954" s="39">
        <f t="shared" si="448"/>
        <v>156315344.22000003</v>
      </c>
      <c r="H954" s="39">
        <f t="shared" si="448"/>
        <v>2955157.5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122231.70999999999</v>
      </c>
      <c r="O954" s="39">
        <f t="shared" si="448"/>
        <v>216773.81</v>
      </c>
      <c r="P954" s="39">
        <f t="shared" si="448"/>
        <v>125841.1</v>
      </c>
      <c r="Q954" s="39">
        <f t="shared" si="448"/>
        <v>80109.739999999991</v>
      </c>
      <c r="R954" s="39">
        <f t="shared" si="448"/>
        <v>217295.22999999998</v>
      </c>
      <c r="S954" s="39">
        <f t="shared" si="448"/>
        <v>-37875.19</v>
      </c>
      <c r="T954" s="39">
        <f t="shared" si="448"/>
        <v>96432.16</v>
      </c>
      <c r="U954" s="39">
        <f t="shared" si="448"/>
        <v>8842883.3000000007</v>
      </c>
      <c r="V954" s="39">
        <f t="shared" si="448"/>
        <v>147376028.76000002</v>
      </c>
      <c r="W954" s="39">
        <f t="shared" si="448"/>
        <v>2842362</v>
      </c>
      <c r="X954" s="39">
        <f t="shared" si="448"/>
        <v>112795.5</v>
      </c>
      <c r="Y954" s="39">
        <f t="shared" si="448"/>
        <v>0</v>
      </c>
      <c r="Z954" s="39">
        <f t="shared" si="448"/>
        <v>159994878.12000003</v>
      </c>
      <c r="AA954" s="39">
        <f t="shared" si="448"/>
        <v>27214121.879999965</v>
      </c>
      <c r="AB954" s="40">
        <f>Z954/D954</f>
        <v>0.85463240613432068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0">B955+B954</f>
        <v>187209000</v>
      </c>
      <c r="C956" s="39">
        <f t="shared" si="450"/>
        <v>0</v>
      </c>
      <c r="D956" s="39">
        <f t="shared" si="450"/>
        <v>187209000</v>
      </c>
      <c r="E956" s="39">
        <f t="shared" si="450"/>
        <v>464846.62</v>
      </c>
      <c r="F956" s="39">
        <f t="shared" si="450"/>
        <v>259529.77999999997</v>
      </c>
      <c r="G956" s="39">
        <f t="shared" si="450"/>
        <v>156315344.22000003</v>
      </c>
      <c r="H956" s="39">
        <f t="shared" si="450"/>
        <v>2955157.5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122231.70999999999</v>
      </c>
      <c r="O956" s="39">
        <f t="shared" si="450"/>
        <v>216773.81</v>
      </c>
      <c r="P956" s="39">
        <f t="shared" si="450"/>
        <v>125841.1</v>
      </c>
      <c r="Q956" s="39">
        <f t="shared" si="450"/>
        <v>80109.739999999991</v>
      </c>
      <c r="R956" s="39">
        <f t="shared" si="450"/>
        <v>217295.22999999998</v>
      </c>
      <c r="S956" s="39">
        <f t="shared" si="450"/>
        <v>-37875.19</v>
      </c>
      <c r="T956" s="39">
        <f t="shared" si="450"/>
        <v>96432.16</v>
      </c>
      <c r="U956" s="39">
        <f t="shared" si="450"/>
        <v>8842883.3000000007</v>
      </c>
      <c r="V956" s="39">
        <f t="shared" si="450"/>
        <v>147376028.76000002</v>
      </c>
      <c r="W956" s="39">
        <f t="shared" si="450"/>
        <v>2842362</v>
      </c>
      <c r="X956" s="39">
        <f t="shared" si="450"/>
        <v>112795.5</v>
      </c>
      <c r="Y956" s="39">
        <f t="shared" si="450"/>
        <v>0</v>
      </c>
      <c r="Z956" s="39">
        <f t="shared" si="450"/>
        <v>159994878.12000003</v>
      </c>
      <c r="AA956" s="39">
        <f t="shared" si="450"/>
        <v>27214121.879999965</v>
      </c>
      <c r="AB956" s="40">
        <f>Z956/D956</f>
        <v>0.85463240613432068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350999000</v>
      </c>
      <c r="C961" s="31">
        <f>[1]consoCURRENT!F19802</f>
        <v>0</v>
      </c>
      <c r="D961" s="31">
        <f>[1]consoCURRENT!G19802</f>
        <v>350999000</v>
      </c>
      <c r="E961" s="31">
        <f>[1]consoCURRENT!H19802</f>
        <v>2764606.27</v>
      </c>
      <c r="F961" s="31">
        <f>[1]consoCURRENT!I19802</f>
        <v>8843403.9900000002</v>
      </c>
      <c r="G961" s="31">
        <f>[1]consoCURRENT!J19802</f>
        <v>90915161.450000003</v>
      </c>
      <c r="H961" s="31">
        <f>[1]consoCURRENT!K19802</f>
        <v>140394075.55000001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113656.3</v>
      </c>
      <c r="O961" s="31">
        <f>[1]consoCURRENT!R19802</f>
        <v>1590161.82</v>
      </c>
      <c r="P961" s="31">
        <f>[1]consoCURRENT!S19802</f>
        <v>1060788.1500000001</v>
      </c>
      <c r="Q961" s="31">
        <f>[1]consoCURRENT!T19802</f>
        <v>300558.29000000004</v>
      </c>
      <c r="R961" s="31">
        <f>[1]consoCURRENT!U19802</f>
        <v>1767660.16</v>
      </c>
      <c r="S961" s="31">
        <f>[1]consoCURRENT!V19802</f>
        <v>6775185.54</v>
      </c>
      <c r="T961" s="31">
        <f>[1]consoCURRENT!W19802</f>
        <v>5668863.04</v>
      </c>
      <c r="U961" s="31">
        <f>[1]consoCURRENT!X19802</f>
        <v>20604726.879999999</v>
      </c>
      <c r="V961" s="31">
        <f>[1]consoCURRENT!Y19802</f>
        <v>64641571.530000001</v>
      </c>
      <c r="W961" s="31">
        <f>[1]consoCURRENT!Z19802</f>
        <v>65860297.449999996</v>
      </c>
      <c r="X961" s="31">
        <f>[1]consoCURRENT!AA19802</f>
        <v>74533778.099999994</v>
      </c>
      <c r="Y961" s="31">
        <f>[1]consoCURRENT!AB19802</f>
        <v>0</v>
      </c>
      <c r="Z961" s="31">
        <f t="shared" ref="Z961:Z963" si="451">SUM(M961:Y961)</f>
        <v>242917247.25999999</v>
      </c>
      <c r="AA961" s="31">
        <f>D961-Z961</f>
        <v>108081752.74000001</v>
      </c>
      <c r="AB961" s="37">
        <f>Z961/D961</f>
        <v>0.69207390123618584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2">SUM(B960:B963)</f>
        <v>350999000</v>
      </c>
      <c r="C964" s="39">
        <f t="shared" si="452"/>
        <v>0</v>
      </c>
      <c r="D964" s="39">
        <f t="shared" si="452"/>
        <v>350999000</v>
      </c>
      <c r="E964" s="39">
        <f t="shared" si="452"/>
        <v>2764606.27</v>
      </c>
      <c r="F964" s="39">
        <f t="shared" si="452"/>
        <v>8843403.9900000002</v>
      </c>
      <c r="G964" s="39">
        <f t="shared" si="452"/>
        <v>90915161.450000003</v>
      </c>
      <c r="H964" s="39">
        <f t="shared" si="452"/>
        <v>140394075.55000001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113656.3</v>
      </c>
      <c r="O964" s="39">
        <f t="shared" si="452"/>
        <v>1590161.82</v>
      </c>
      <c r="P964" s="39">
        <f t="shared" si="452"/>
        <v>1060788.1500000001</v>
      </c>
      <c r="Q964" s="39">
        <f t="shared" si="452"/>
        <v>300558.29000000004</v>
      </c>
      <c r="R964" s="39">
        <f t="shared" si="452"/>
        <v>1767660.16</v>
      </c>
      <c r="S964" s="39">
        <f t="shared" si="452"/>
        <v>6775185.54</v>
      </c>
      <c r="T964" s="39">
        <f t="shared" si="452"/>
        <v>5668863.04</v>
      </c>
      <c r="U964" s="39">
        <f t="shared" si="452"/>
        <v>20604726.879999999</v>
      </c>
      <c r="V964" s="39">
        <f t="shared" si="452"/>
        <v>64641571.530000001</v>
      </c>
      <c r="W964" s="39">
        <f t="shared" si="452"/>
        <v>65860297.449999996</v>
      </c>
      <c r="X964" s="39">
        <f t="shared" si="452"/>
        <v>74533778.099999994</v>
      </c>
      <c r="Y964" s="39">
        <f t="shared" si="452"/>
        <v>0</v>
      </c>
      <c r="Z964" s="39">
        <f t="shared" si="452"/>
        <v>242917247.25999999</v>
      </c>
      <c r="AA964" s="39">
        <f t="shared" si="452"/>
        <v>108081752.74000001</v>
      </c>
      <c r="AB964" s="40">
        <f>Z964/D964</f>
        <v>0.69207390123618584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4">B965+B964</f>
        <v>350999000</v>
      </c>
      <c r="C966" s="39">
        <f t="shared" si="454"/>
        <v>0</v>
      </c>
      <c r="D966" s="39">
        <f t="shared" si="454"/>
        <v>350999000</v>
      </c>
      <c r="E966" s="39">
        <f t="shared" si="454"/>
        <v>2764606.27</v>
      </c>
      <c r="F966" s="39">
        <f t="shared" si="454"/>
        <v>8843403.9900000002</v>
      </c>
      <c r="G966" s="39">
        <f t="shared" si="454"/>
        <v>90915161.450000003</v>
      </c>
      <c r="H966" s="39">
        <f t="shared" si="454"/>
        <v>140394075.55000001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113656.3</v>
      </c>
      <c r="O966" s="39">
        <f t="shared" si="454"/>
        <v>1590161.82</v>
      </c>
      <c r="P966" s="39">
        <f t="shared" si="454"/>
        <v>1060788.1500000001</v>
      </c>
      <c r="Q966" s="39">
        <f t="shared" si="454"/>
        <v>300558.29000000004</v>
      </c>
      <c r="R966" s="39">
        <f t="shared" si="454"/>
        <v>1767660.16</v>
      </c>
      <c r="S966" s="39">
        <f t="shared" si="454"/>
        <v>6775185.54</v>
      </c>
      <c r="T966" s="39">
        <f t="shared" si="454"/>
        <v>5668863.04</v>
      </c>
      <c r="U966" s="39">
        <f t="shared" si="454"/>
        <v>20604726.879999999</v>
      </c>
      <c r="V966" s="39">
        <f t="shared" si="454"/>
        <v>64641571.530000001</v>
      </c>
      <c r="W966" s="39">
        <f t="shared" si="454"/>
        <v>65860297.449999996</v>
      </c>
      <c r="X966" s="39">
        <f t="shared" si="454"/>
        <v>74533778.099999994</v>
      </c>
      <c r="Y966" s="39">
        <f t="shared" si="454"/>
        <v>0</v>
      </c>
      <c r="Z966" s="39">
        <f t="shared" si="454"/>
        <v>242917247.25999999</v>
      </c>
      <c r="AA966" s="39">
        <f t="shared" si="454"/>
        <v>108081752.74000001</v>
      </c>
      <c r="AB966" s="40">
        <f>Z966/D966</f>
        <v>0.69207390123618584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145500000</v>
      </c>
      <c r="C971" s="31">
        <f>[1]consoCURRENT!F20015</f>
        <v>0</v>
      </c>
      <c r="D971" s="31">
        <f>[1]consoCURRENT!G20015</f>
        <v>145500000</v>
      </c>
      <c r="E971" s="31">
        <f>[1]consoCURRENT!H20015</f>
        <v>267899.67</v>
      </c>
      <c r="F971" s="31">
        <f>[1]consoCURRENT!I20015</f>
        <v>101507.02</v>
      </c>
      <c r="G971" s="31">
        <f>[1]consoCURRENT!J20015</f>
        <v>41349405.120000005</v>
      </c>
      <c r="H971" s="31">
        <f>[1]consoCURRENT!K20015</f>
        <v>28509726.100000001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41080.550000000003</v>
      </c>
      <c r="O971" s="31">
        <f>[1]consoCURRENT!R20015</f>
        <v>115676.07</v>
      </c>
      <c r="P971" s="31">
        <f>[1]consoCURRENT!S20015</f>
        <v>111143.05</v>
      </c>
      <c r="Q971" s="31">
        <f>[1]consoCURRENT!T20015</f>
        <v>70108.52</v>
      </c>
      <c r="R971" s="31">
        <f>[1]consoCURRENT!U20015</f>
        <v>24921</v>
      </c>
      <c r="S971" s="31">
        <f>[1]consoCURRENT!V20015</f>
        <v>6477.5</v>
      </c>
      <c r="T971" s="31">
        <f>[1]consoCURRENT!W20015</f>
        <v>554435.96</v>
      </c>
      <c r="U971" s="31">
        <f>[1]consoCURRENT!X20015</f>
        <v>5255966.79</v>
      </c>
      <c r="V971" s="31">
        <f>[1]consoCURRENT!Y20015</f>
        <v>35539002.369999997</v>
      </c>
      <c r="W971" s="31">
        <f>[1]consoCURRENT!Z20015</f>
        <v>-305041.91000000009</v>
      </c>
      <c r="X971" s="31">
        <f>[1]consoCURRENT!AA20015</f>
        <v>28814768.009999998</v>
      </c>
      <c r="Y971" s="31">
        <f>[1]consoCURRENT!AB20015</f>
        <v>0</v>
      </c>
      <c r="Z971" s="31">
        <f t="shared" ref="Z971:Z973" si="455">SUM(M971:Y971)</f>
        <v>70228537.909999996</v>
      </c>
      <c r="AA971" s="31">
        <f>D971-Z971</f>
        <v>75271462.090000004</v>
      </c>
      <c r="AB971" s="37">
        <f>Z971/D971</f>
        <v>0.48267036364261168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6">SUM(B970:B973)</f>
        <v>145500000</v>
      </c>
      <c r="C974" s="39">
        <f t="shared" si="456"/>
        <v>0</v>
      </c>
      <c r="D974" s="39">
        <f t="shared" si="456"/>
        <v>145500000</v>
      </c>
      <c r="E974" s="39">
        <f t="shared" si="456"/>
        <v>267899.67</v>
      </c>
      <c r="F974" s="39">
        <f t="shared" si="456"/>
        <v>101507.02</v>
      </c>
      <c r="G974" s="39">
        <f t="shared" si="456"/>
        <v>41349405.120000005</v>
      </c>
      <c r="H974" s="39">
        <f t="shared" si="456"/>
        <v>28509726.100000001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41080.550000000003</v>
      </c>
      <c r="O974" s="39">
        <f t="shared" si="456"/>
        <v>115676.07</v>
      </c>
      <c r="P974" s="39">
        <f t="shared" si="456"/>
        <v>111143.05</v>
      </c>
      <c r="Q974" s="39">
        <f t="shared" si="456"/>
        <v>70108.52</v>
      </c>
      <c r="R974" s="39">
        <f t="shared" si="456"/>
        <v>24921</v>
      </c>
      <c r="S974" s="39">
        <f t="shared" si="456"/>
        <v>6477.5</v>
      </c>
      <c r="T974" s="39">
        <f t="shared" si="456"/>
        <v>554435.96</v>
      </c>
      <c r="U974" s="39">
        <f t="shared" si="456"/>
        <v>5255966.79</v>
      </c>
      <c r="V974" s="39">
        <f t="shared" si="456"/>
        <v>35539002.369999997</v>
      </c>
      <c r="W974" s="39">
        <f t="shared" si="456"/>
        <v>-305041.91000000009</v>
      </c>
      <c r="X974" s="39">
        <f t="shared" si="456"/>
        <v>28814768.009999998</v>
      </c>
      <c r="Y974" s="39">
        <f t="shared" si="456"/>
        <v>0</v>
      </c>
      <c r="Z974" s="39">
        <f t="shared" si="456"/>
        <v>70228537.909999996</v>
      </c>
      <c r="AA974" s="39">
        <f t="shared" si="456"/>
        <v>75271462.090000004</v>
      </c>
      <c r="AB974" s="40">
        <f>Z974/D974</f>
        <v>0.48267036364261168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8">B975+B974</f>
        <v>145500000</v>
      </c>
      <c r="C976" s="39">
        <f t="shared" si="458"/>
        <v>0</v>
      </c>
      <c r="D976" s="39">
        <f t="shared" si="458"/>
        <v>145500000</v>
      </c>
      <c r="E976" s="39">
        <f t="shared" si="458"/>
        <v>267899.67</v>
      </c>
      <c r="F976" s="39">
        <f t="shared" si="458"/>
        <v>101507.02</v>
      </c>
      <c r="G976" s="39">
        <f t="shared" si="458"/>
        <v>41349405.120000005</v>
      </c>
      <c r="H976" s="39">
        <f t="shared" si="458"/>
        <v>28509726.100000001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41080.550000000003</v>
      </c>
      <c r="O976" s="39">
        <f t="shared" si="458"/>
        <v>115676.07</v>
      </c>
      <c r="P976" s="39">
        <f t="shared" si="458"/>
        <v>111143.05</v>
      </c>
      <c r="Q976" s="39">
        <f t="shared" si="458"/>
        <v>70108.52</v>
      </c>
      <c r="R976" s="39">
        <f t="shared" si="458"/>
        <v>24921</v>
      </c>
      <c r="S976" s="39">
        <f t="shared" si="458"/>
        <v>6477.5</v>
      </c>
      <c r="T976" s="39">
        <f t="shared" si="458"/>
        <v>554435.96</v>
      </c>
      <c r="U976" s="39">
        <f t="shared" si="458"/>
        <v>5255966.79</v>
      </c>
      <c r="V976" s="39">
        <f t="shared" si="458"/>
        <v>35539002.369999997</v>
      </c>
      <c r="W976" s="39">
        <f t="shared" si="458"/>
        <v>-305041.91000000009</v>
      </c>
      <c r="X976" s="39">
        <f t="shared" si="458"/>
        <v>28814768.009999998</v>
      </c>
      <c r="Y976" s="39">
        <f t="shared" si="458"/>
        <v>0</v>
      </c>
      <c r="Z976" s="39">
        <f t="shared" si="458"/>
        <v>70228537.909999996</v>
      </c>
      <c r="AA976" s="39">
        <f t="shared" si="458"/>
        <v>75271462.090000004</v>
      </c>
      <c r="AB976" s="40">
        <f>Z976/D976</f>
        <v>0.48267036364261168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293233000</v>
      </c>
      <c r="C981" s="31">
        <f>[1]consoCURRENT!F20228</f>
        <v>0</v>
      </c>
      <c r="D981" s="31">
        <f>[1]consoCURRENT!G20228</f>
        <v>293233000</v>
      </c>
      <c r="E981" s="31">
        <f>[1]consoCURRENT!H20228</f>
        <v>1281785.7</v>
      </c>
      <c r="F981" s="31">
        <f>[1]consoCURRENT!I20228</f>
        <v>2397833.96</v>
      </c>
      <c r="G981" s="31">
        <f>[1]consoCURRENT!J20228</f>
        <v>1174630.2</v>
      </c>
      <c r="H981" s="31">
        <f>[1]consoCURRENT!K20228</f>
        <v>68556339.290000007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236377.55</v>
      </c>
      <c r="O981" s="31">
        <f>[1]consoCURRENT!R20228</f>
        <v>354217.7</v>
      </c>
      <c r="P981" s="31">
        <f>[1]consoCURRENT!S20228</f>
        <v>691190.45</v>
      </c>
      <c r="Q981" s="31">
        <f>[1]consoCURRENT!T20228</f>
        <v>891398.39</v>
      </c>
      <c r="R981" s="31">
        <f>[1]consoCURRENT!U20228</f>
        <v>372220.55000000005</v>
      </c>
      <c r="S981" s="31">
        <f>[1]consoCURRENT!V20228</f>
        <v>1134215.0199999998</v>
      </c>
      <c r="T981" s="31">
        <f>[1]consoCURRENT!W20228</f>
        <v>401601.87</v>
      </c>
      <c r="U981" s="31">
        <f>[1]consoCURRENT!X20228</f>
        <v>400929.35</v>
      </c>
      <c r="V981" s="31">
        <f>[1]consoCURRENT!Y20228</f>
        <v>372098.98</v>
      </c>
      <c r="W981" s="31">
        <f>[1]consoCURRENT!Z20228</f>
        <v>827990.9800000001</v>
      </c>
      <c r="X981" s="31">
        <f>[1]consoCURRENT!AA20228</f>
        <v>67728348.310000002</v>
      </c>
      <c r="Y981" s="31">
        <f>[1]consoCURRENT!AB20228</f>
        <v>0</v>
      </c>
      <c r="Z981" s="31">
        <f t="shared" ref="Z981:Z983" si="459">SUM(M981:Y981)</f>
        <v>73410589.150000006</v>
      </c>
      <c r="AA981" s="31">
        <f>D981-Z981</f>
        <v>219822410.84999999</v>
      </c>
      <c r="AB981" s="37">
        <f>Z981/D981</f>
        <v>0.25034900284074441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0">SUM(B980:B983)</f>
        <v>293233000</v>
      </c>
      <c r="C984" s="39">
        <f t="shared" si="460"/>
        <v>0</v>
      </c>
      <c r="D984" s="39">
        <f t="shared" si="460"/>
        <v>293233000</v>
      </c>
      <c r="E984" s="39">
        <f t="shared" si="460"/>
        <v>1281785.7</v>
      </c>
      <c r="F984" s="39">
        <f t="shared" si="460"/>
        <v>2397833.96</v>
      </c>
      <c r="G984" s="39">
        <f t="shared" si="460"/>
        <v>1174630.2</v>
      </c>
      <c r="H984" s="39">
        <f t="shared" si="460"/>
        <v>68556339.290000007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236377.55</v>
      </c>
      <c r="O984" s="39">
        <f t="shared" si="460"/>
        <v>354217.7</v>
      </c>
      <c r="P984" s="39">
        <f t="shared" si="460"/>
        <v>691190.45</v>
      </c>
      <c r="Q984" s="39">
        <f t="shared" si="460"/>
        <v>891398.39</v>
      </c>
      <c r="R984" s="39">
        <f t="shared" si="460"/>
        <v>372220.55000000005</v>
      </c>
      <c r="S984" s="39">
        <f t="shared" si="460"/>
        <v>1134215.0199999998</v>
      </c>
      <c r="T984" s="39">
        <f t="shared" si="460"/>
        <v>401601.87</v>
      </c>
      <c r="U984" s="39">
        <f t="shared" si="460"/>
        <v>400929.35</v>
      </c>
      <c r="V984" s="39">
        <f t="shared" si="460"/>
        <v>372098.98</v>
      </c>
      <c r="W984" s="39">
        <f t="shared" si="460"/>
        <v>827990.9800000001</v>
      </c>
      <c r="X984" s="39">
        <f t="shared" si="460"/>
        <v>67728348.310000002</v>
      </c>
      <c r="Y984" s="39">
        <f t="shared" si="460"/>
        <v>0</v>
      </c>
      <c r="Z984" s="39">
        <f t="shared" si="460"/>
        <v>73410589.150000006</v>
      </c>
      <c r="AA984" s="39">
        <f t="shared" si="460"/>
        <v>219822410.84999999</v>
      </c>
      <c r="AB984" s="40">
        <f>Z984/D984</f>
        <v>0.25034900284074441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2">B985+B984</f>
        <v>293233000</v>
      </c>
      <c r="C986" s="39">
        <f t="shared" si="462"/>
        <v>0</v>
      </c>
      <c r="D986" s="39">
        <f t="shared" si="462"/>
        <v>293233000</v>
      </c>
      <c r="E986" s="39">
        <f t="shared" si="462"/>
        <v>1281785.7</v>
      </c>
      <c r="F986" s="39">
        <f t="shared" si="462"/>
        <v>2397833.96</v>
      </c>
      <c r="G986" s="39">
        <f t="shared" si="462"/>
        <v>1174630.2</v>
      </c>
      <c r="H986" s="39">
        <f t="shared" si="462"/>
        <v>68556339.290000007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236377.55</v>
      </c>
      <c r="O986" s="39">
        <f t="shared" si="462"/>
        <v>354217.7</v>
      </c>
      <c r="P986" s="39">
        <f t="shared" si="462"/>
        <v>691190.45</v>
      </c>
      <c r="Q986" s="39">
        <f t="shared" si="462"/>
        <v>891398.39</v>
      </c>
      <c r="R986" s="39">
        <f t="shared" si="462"/>
        <v>372220.55000000005</v>
      </c>
      <c r="S986" s="39">
        <f t="shared" si="462"/>
        <v>1134215.0199999998</v>
      </c>
      <c r="T986" s="39">
        <f t="shared" si="462"/>
        <v>401601.87</v>
      </c>
      <c r="U986" s="39">
        <f t="shared" si="462"/>
        <v>400929.35</v>
      </c>
      <c r="V986" s="39">
        <f t="shared" si="462"/>
        <v>372098.98</v>
      </c>
      <c r="W986" s="39">
        <f t="shared" si="462"/>
        <v>827990.9800000001</v>
      </c>
      <c r="X986" s="39">
        <f t="shared" si="462"/>
        <v>67728348.310000002</v>
      </c>
      <c r="Y986" s="39">
        <f t="shared" si="462"/>
        <v>0</v>
      </c>
      <c r="Z986" s="39">
        <f t="shared" si="462"/>
        <v>73410589.150000006</v>
      </c>
      <c r="AA986" s="39">
        <f t="shared" si="462"/>
        <v>219822410.84999999</v>
      </c>
      <c r="AB986" s="40">
        <f>Z986/D986</f>
        <v>0.25034900284074441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359531000</v>
      </c>
      <c r="C991" s="31">
        <f>[1]consoCURRENT!F20441</f>
        <v>-4.6566128730773926E-10</v>
      </c>
      <c r="D991" s="31">
        <f>[1]consoCURRENT!G20441</f>
        <v>359531000</v>
      </c>
      <c r="E991" s="31">
        <f>[1]consoCURRENT!H20441</f>
        <v>1536945.72</v>
      </c>
      <c r="F991" s="31">
        <f>[1]consoCURRENT!I20441</f>
        <v>65175602.509999998</v>
      </c>
      <c r="G991" s="31">
        <f>[1]consoCURRENT!J20441</f>
        <v>145866620.31999999</v>
      </c>
      <c r="H991" s="31">
        <f>[1]consoCURRENT!K20441</f>
        <v>140442852.58000001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105736.66</v>
      </c>
      <c r="O991" s="31">
        <f>[1]consoCURRENT!R20441</f>
        <v>231836.88</v>
      </c>
      <c r="P991" s="31">
        <f>[1]consoCURRENT!S20441</f>
        <v>1199372.18</v>
      </c>
      <c r="Q991" s="31">
        <f>[1]consoCURRENT!T20441</f>
        <v>175521.59999999998</v>
      </c>
      <c r="R991" s="31">
        <f>[1]consoCURRENT!U20441</f>
        <v>31693324.879999999</v>
      </c>
      <c r="S991" s="31">
        <f>[1]consoCURRENT!V20441</f>
        <v>33306756.029999997</v>
      </c>
      <c r="T991" s="31">
        <f>[1]consoCURRENT!W20441</f>
        <v>361250.77</v>
      </c>
      <c r="U991" s="31">
        <f>[1]consoCURRENT!X20441</f>
        <v>76344364.060000002</v>
      </c>
      <c r="V991" s="31">
        <f>[1]consoCURRENT!Y20441</f>
        <v>69161005.489999995</v>
      </c>
      <c r="W991" s="31">
        <f>[1]consoCURRENT!Z20441</f>
        <v>59112056.309999995</v>
      </c>
      <c r="X991" s="31">
        <f>[1]consoCURRENT!AA20441</f>
        <v>81330796.269999981</v>
      </c>
      <c r="Y991" s="31">
        <f>[1]consoCURRENT!AB20441</f>
        <v>0</v>
      </c>
      <c r="Z991" s="31">
        <f t="shared" ref="Z991:Z993" si="463">SUM(M991:Y991)</f>
        <v>353022021.13</v>
      </c>
      <c r="AA991" s="31">
        <f>D991-Z991</f>
        <v>6508978.8700000048</v>
      </c>
      <c r="AB991" s="37">
        <f>Z991/D991</f>
        <v>0.98189591754257632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4">SUM(B990:B993)</f>
        <v>359531000</v>
      </c>
      <c r="C994" s="39">
        <f t="shared" si="464"/>
        <v>-4.6566128730773926E-10</v>
      </c>
      <c r="D994" s="39">
        <f t="shared" si="464"/>
        <v>359531000</v>
      </c>
      <c r="E994" s="39">
        <f t="shared" si="464"/>
        <v>1536945.72</v>
      </c>
      <c r="F994" s="39">
        <f t="shared" si="464"/>
        <v>65175602.509999998</v>
      </c>
      <c r="G994" s="39">
        <f t="shared" si="464"/>
        <v>145866620.31999999</v>
      </c>
      <c r="H994" s="39">
        <f t="shared" si="464"/>
        <v>140442852.58000001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105736.66</v>
      </c>
      <c r="O994" s="39">
        <f t="shared" si="464"/>
        <v>231836.88</v>
      </c>
      <c r="P994" s="39">
        <f t="shared" si="464"/>
        <v>1199372.18</v>
      </c>
      <c r="Q994" s="39">
        <f t="shared" si="464"/>
        <v>175521.59999999998</v>
      </c>
      <c r="R994" s="39">
        <f t="shared" si="464"/>
        <v>31693324.879999999</v>
      </c>
      <c r="S994" s="39">
        <f t="shared" si="464"/>
        <v>33306756.029999997</v>
      </c>
      <c r="T994" s="39">
        <f t="shared" si="464"/>
        <v>361250.77</v>
      </c>
      <c r="U994" s="39">
        <f t="shared" si="464"/>
        <v>76344364.060000002</v>
      </c>
      <c r="V994" s="39">
        <f t="shared" si="464"/>
        <v>69161005.489999995</v>
      </c>
      <c r="W994" s="39">
        <f t="shared" si="464"/>
        <v>59112056.309999995</v>
      </c>
      <c r="X994" s="39">
        <f t="shared" si="464"/>
        <v>81330796.269999981</v>
      </c>
      <c r="Y994" s="39">
        <f t="shared" si="464"/>
        <v>0</v>
      </c>
      <c r="Z994" s="39">
        <f t="shared" si="464"/>
        <v>353022021.13</v>
      </c>
      <c r="AA994" s="39">
        <f t="shared" si="464"/>
        <v>6508978.8700000048</v>
      </c>
      <c r="AB994" s="40">
        <f>Z994/D994</f>
        <v>0.98189591754257632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6">B995+B994</f>
        <v>359531000</v>
      </c>
      <c r="C996" s="39">
        <f t="shared" si="466"/>
        <v>-4.6566128730773926E-10</v>
      </c>
      <c r="D996" s="39">
        <f t="shared" si="466"/>
        <v>359531000</v>
      </c>
      <c r="E996" s="39">
        <f t="shared" si="466"/>
        <v>1536945.72</v>
      </c>
      <c r="F996" s="39">
        <f t="shared" si="466"/>
        <v>65175602.509999998</v>
      </c>
      <c r="G996" s="39">
        <f t="shared" si="466"/>
        <v>145866620.31999999</v>
      </c>
      <c r="H996" s="39">
        <f t="shared" si="466"/>
        <v>140442852.58000001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105736.66</v>
      </c>
      <c r="O996" s="39">
        <f t="shared" si="466"/>
        <v>231836.88</v>
      </c>
      <c r="P996" s="39">
        <f t="shared" si="466"/>
        <v>1199372.18</v>
      </c>
      <c r="Q996" s="39">
        <f t="shared" si="466"/>
        <v>175521.59999999998</v>
      </c>
      <c r="R996" s="39">
        <f t="shared" si="466"/>
        <v>31693324.879999999</v>
      </c>
      <c r="S996" s="39">
        <f t="shared" si="466"/>
        <v>33306756.029999997</v>
      </c>
      <c r="T996" s="39">
        <f t="shared" si="466"/>
        <v>361250.77</v>
      </c>
      <c r="U996" s="39">
        <f t="shared" si="466"/>
        <v>76344364.060000002</v>
      </c>
      <c r="V996" s="39">
        <f t="shared" si="466"/>
        <v>69161005.489999995</v>
      </c>
      <c r="W996" s="39">
        <f t="shared" si="466"/>
        <v>59112056.309999995</v>
      </c>
      <c r="X996" s="39">
        <f t="shared" si="466"/>
        <v>81330796.269999981</v>
      </c>
      <c r="Y996" s="39">
        <f t="shared" si="466"/>
        <v>0</v>
      </c>
      <c r="Z996" s="39">
        <f t="shared" si="466"/>
        <v>353022021.13</v>
      </c>
      <c r="AA996" s="39">
        <f t="shared" si="466"/>
        <v>6508978.8700000048</v>
      </c>
      <c r="AB996" s="40">
        <f>Z996/D996</f>
        <v>0.98189591754257632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212292000</v>
      </c>
      <c r="C1001" s="31">
        <f>[1]consoCURRENT!F20654</f>
        <v>0</v>
      </c>
      <c r="D1001" s="31">
        <f>[1]consoCURRENT!G20654</f>
        <v>212292000</v>
      </c>
      <c r="E1001" s="31">
        <f>[1]consoCURRENT!H20654</f>
        <v>32576531</v>
      </c>
      <c r="F1001" s="31">
        <f>[1]consoCURRENT!I20654</f>
        <v>164735599.96000001</v>
      </c>
      <c r="G1001" s="31">
        <f>[1]consoCURRENT!J20654</f>
        <v>12901052.380000001</v>
      </c>
      <c r="H1001" s="31">
        <f>[1]consoCURRENT!K20654</f>
        <v>730636.03999999934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136218.63</v>
      </c>
      <c r="O1001" s="31">
        <f>[1]consoCURRENT!R20654</f>
        <v>635723.04</v>
      </c>
      <c r="P1001" s="31">
        <f>[1]consoCURRENT!S20654</f>
        <v>31804589.329999998</v>
      </c>
      <c r="Q1001" s="31">
        <f>[1]consoCURRENT!T20654</f>
        <v>53623.32</v>
      </c>
      <c r="R1001" s="31">
        <f>[1]consoCURRENT!U20654</f>
        <v>-42624.9</v>
      </c>
      <c r="S1001" s="31">
        <f>[1]consoCURRENT!V20654</f>
        <v>164724601.54000002</v>
      </c>
      <c r="T1001" s="31">
        <f>[1]consoCURRENT!W20654</f>
        <v>346562.02</v>
      </c>
      <c r="U1001" s="31">
        <f>[1]consoCURRENT!X20654</f>
        <v>6542849.6200000001</v>
      </c>
      <c r="V1001" s="31">
        <f>[1]consoCURRENT!Y20654</f>
        <v>6011640.7400000002</v>
      </c>
      <c r="W1001" s="31">
        <f>[1]consoCURRENT!Z20654</f>
        <v>110049.41999999958</v>
      </c>
      <c r="X1001" s="31">
        <f>[1]consoCURRENT!AA20654</f>
        <v>620586.61999999976</v>
      </c>
      <c r="Y1001" s="31">
        <f>[1]consoCURRENT!AB20654</f>
        <v>0</v>
      </c>
      <c r="Z1001" s="31">
        <f t="shared" ref="Z1001:Z1003" si="467">SUM(M1001:Y1001)</f>
        <v>210943819.38000005</v>
      </c>
      <c r="AA1001" s="31">
        <f>D1001-Z1001</f>
        <v>1348180.6199999452</v>
      </c>
      <c r="AB1001" s="37">
        <f>Z1001/D1001</f>
        <v>0.99364940449946326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8">SUM(B1000:B1003)</f>
        <v>212292000</v>
      </c>
      <c r="C1004" s="39">
        <f t="shared" si="468"/>
        <v>0</v>
      </c>
      <c r="D1004" s="39">
        <f t="shared" si="468"/>
        <v>212292000</v>
      </c>
      <c r="E1004" s="39">
        <f t="shared" si="468"/>
        <v>32576531</v>
      </c>
      <c r="F1004" s="39">
        <f t="shared" si="468"/>
        <v>164735599.96000001</v>
      </c>
      <c r="G1004" s="39">
        <f t="shared" si="468"/>
        <v>12901052.380000001</v>
      </c>
      <c r="H1004" s="39">
        <f t="shared" si="468"/>
        <v>730636.03999999934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136218.63</v>
      </c>
      <c r="O1004" s="39">
        <f t="shared" si="468"/>
        <v>635723.04</v>
      </c>
      <c r="P1004" s="39">
        <f t="shared" si="468"/>
        <v>31804589.329999998</v>
      </c>
      <c r="Q1004" s="39">
        <f t="shared" si="468"/>
        <v>53623.32</v>
      </c>
      <c r="R1004" s="39">
        <f t="shared" si="468"/>
        <v>-42624.9</v>
      </c>
      <c r="S1004" s="39">
        <f t="shared" si="468"/>
        <v>164724601.54000002</v>
      </c>
      <c r="T1004" s="39">
        <f t="shared" si="468"/>
        <v>346562.02</v>
      </c>
      <c r="U1004" s="39">
        <f t="shared" si="468"/>
        <v>6542849.6200000001</v>
      </c>
      <c r="V1004" s="39">
        <f t="shared" si="468"/>
        <v>6011640.7400000002</v>
      </c>
      <c r="W1004" s="39">
        <f t="shared" si="468"/>
        <v>110049.41999999958</v>
      </c>
      <c r="X1004" s="39">
        <f t="shared" si="468"/>
        <v>620586.61999999976</v>
      </c>
      <c r="Y1004" s="39">
        <f t="shared" si="468"/>
        <v>0</v>
      </c>
      <c r="Z1004" s="39">
        <f t="shared" si="468"/>
        <v>210943819.38000005</v>
      </c>
      <c r="AA1004" s="39">
        <f t="shared" si="468"/>
        <v>1348180.6199999452</v>
      </c>
      <c r="AB1004" s="40">
        <f>Z1004/D1004</f>
        <v>0.99364940449946326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0">B1005+B1004</f>
        <v>212292000</v>
      </c>
      <c r="C1006" s="39">
        <f t="shared" si="470"/>
        <v>0</v>
      </c>
      <c r="D1006" s="39">
        <f t="shared" si="470"/>
        <v>212292000</v>
      </c>
      <c r="E1006" s="39">
        <f t="shared" si="470"/>
        <v>32576531</v>
      </c>
      <c r="F1006" s="39">
        <f t="shared" si="470"/>
        <v>164735599.96000001</v>
      </c>
      <c r="G1006" s="39">
        <f t="shared" si="470"/>
        <v>12901052.380000001</v>
      </c>
      <c r="H1006" s="39">
        <f t="shared" si="470"/>
        <v>730636.03999999934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136218.63</v>
      </c>
      <c r="O1006" s="39">
        <f t="shared" si="470"/>
        <v>635723.04</v>
      </c>
      <c r="P1006" s="39">
        <f t="shared" si="470"/>
        <v>31804589.329999998</v>
      </c>
      <c r="Q1006" s="39">
        <f t="shared" si="470"/>
        <v>53623.32</v>
      </c>
      <c r="R1006" s="39">
        <f t="shared" si="470"/>
        <v>-42624.9</v>
      </c>
      <c r="S1006" s="39">
        <f t="shared" si="470"/>
        <v>164724601.54000002</v>
      </c>
      <c r="T1006" s="39">
        <f t="shared" si="470"/>
        <v>346562.02</v>
      </c>
      <c r="U1006" s="39">
        <f t="shared" si="470"/>
        <v>6542849.6200000001</v>
      </c>
      <c r="V1006" s="39">
        <f t="shared" si="470"/>
        <v>6011640.7400000002</v>
      </c>
      <c r="W1006" s="39">
        <f t="shared" si="470"/>
        <v>110049.41999999958</v>
      </c>
      <c r="X1006" s="39">
        <f t="shared" si="470"/>
        <v>620586.61999999976</v>
      </c>
      <c r="Y1006" s="39">
        <f t="shared" si="470"/>
        <v>0</v>
      </c>
      <c r="Z1006" s="39">
        <f t="shared" si="470"/>
        <v>210943819.38000005</v>
      </c>
      <c r="AA1006" s="39">
        <f t="shared" si="470"/>
        <v>1348180.6199999452</v>
      </c>
      <c r="AB1006" s="40">
        <f>Z1006/D1006</f>
        <v>0.99364940449946326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82488000</v>
      </c>
      <c r="C1011" s="31">
        <f>[1]consoCURRENT!F20867</f>
        <v>0</v>
      </c>
      <c r="D1011" s="31">
        <f>[1]consoCURRENT!G20867</f>
        <v>82488000</v>
      </c>
      <c r="E1011" s="31">
        <f>[1]consoCURRENT!H20867</f>
        <v>334781.31999999995</v>
      </c>
      <c r="F1011" s="31">
        <f>[1]consoCURRENT!I20867</f>
        <v>358567.47</v>
      </c>
      <c r="G1011" s="31">
        <f>[1]consoCURRENT!J20867</f>
        <v>9879500.6399999987</v>
      </c>
      <c r="H1011" s="31">
        <f>[1]consoCURRENT!K20867</f>
        <v>14849168.890000001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15086.98</v>
      </c>
      <c r="O1011" s="31">
        <f>[1]consoCURRENT!R20867</f>
        <v>95267.08</v>
      </c>
      <c r="P1011" s="31">
        <f>[1]consoCURRENT!S20867</f>
        <v>224427.25999999998</v>
      </c>
      <c r="Q1011" s="31">
        <f>[1]consoCURRENT!T20867</f>
        <v>0</v>
      </c>
      <c r="R1011" s="31">
        <f>[1]consoCURRENT!U20867</f>
        <v>151099.87000000002</v>
      </c>
      <c r="S1011" s="31">
        <f>[1]consoCURRENT!V20867</f>
        <v>207467.6</v>
      </c>
      <c r="T1011" s="31">
        <f>[1]consoCURRENT!W20867</f>
        <v>122242.66</v>
      </c>
      <c r="U1011" s="31">
        <f>[1]consoCURRENT!X20867</f>
        <v>218900.46</v>
      </c>
      <c r="V1011" s="31">
        <f>[1]consoCURRENT!Y20867</f>
        <v>9538357.5199999996</v>
      </c>
      <c r="W1011" s="31">
        <f>[1]consoCURRENT!Z20867</f>
        <v>1660565.81</v>
      </c>
      <c r="X1011" s="31">
        <f>[1]consoCURRENT!AA20867</f>
        <v>13188603.08</v>
      </c>
      <c r="Y1011" s="31">
        <f>[1]consoCURRENT!AB20867</f>
        <v>0</v>
      </c>
      <c r="Z1011" s="31">
        <f t="shared" ref="Z1011:Z1013" si="471">SUM(M1011:Y1011)</f>
        <v>25422018.32</v>
      </c>
      <c r="AA1011" s="31">
        <f>D1011-Z1011</f>
        <v>57065981.68</v>
      </c>
      <c r="AB1011" s="37">
        <f>Z1011/D1011</f>
        <v>0.30819050431577927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2">SUM(B1010:B1013)</f>
        <v>82488000</v>
      </c>
      <c r="C1014" s="39">
        <f t="shared" si="472"/>
        <v>0</v>
      </c>
      <c r="D1014" s="39">
        <f t="shared" si="472"/>
        <v>82488000</v>
      </c>
      <c r="E1014" s="39">
        <f t="shared" si="472"/>
        <v>334781.31999999995</v>
      </c>
      <c r="F1014" s="39">
        <f t="shared" si="472"/>
        <v>358567.47</v>
      </c>
      <c r="G1014" s="39">
        <f t="shared" si="472"/>
        <v>9879500.6399999987</v>
      </c>
      <c r="H1014" s="39">
        <f t="shared" si="472"/>
        <v>14849168.890000001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15086.98</v>
      </c>
      <c r="O1014" s="39">
        <f t="shared" si="472"/>
        <v>95267.08</v>
      </c>
      <c r="P1014" s="39">
        <f t="shared" si="472"/>
        <v>224427.25999999998</v>
      </c>
      <c r="Q1014" s="39">
        <f t="shared" si="472"/>
        <v>0</v>
      </c>
      <c r="R1014" s="39">
        <f t="shared" si="472"/>
        <v>151099.87000000002</v>
      </c>
      <c r="S1014" s="39">
        <f t="shared" si="472"/>
        <v>207467.6</v>
      </c>
      <c r="T1014" s="39">
        <f t="shared" si="472"/>
        <v>122242.66</v>
      </c>
      <c r="U1014" s="39">
        <f t="shared" si="472"/>
        <v>218900.46</v>
      </c>
      <c r="V1014" s="39">
        <f t="shared" si="472"/>
        <v>9538357.5199999996</v>
      </c>
      <c r="W1014" s="39">
        <f t="shared" si="472"/>
        <v>1660565.81</v>
      </c>
      <c r="X1014" s="39">
        <f t="shared" si="472"/>
        <v>13188603.08</v>
      </c>
      <c r="Y1014" s="39">
        <f t="shared" si="472"/>
        <v>0</v>
      </c>
      <c r="Z1014" s="39">
        <f t="shared" si="472"/>
        <v>25422018.32</v>
      </c>
      <c r="AA1014" s="39">
        <f t="shared" si="472"/>
        <v>57065981.68</v>
      </c>
      <c r="AB1014" s="40">
        <f>Z1014/D1014</f>
        <v>0.30819050431577927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4">B1015+B1014</f>
        <v>82488000</v>
      </c>
      <c r="C1016" s="39">
        <f t="shared" si="474"/>
        <v>0</v>
      </c>
      <c r="D1016" s="39">
        <f t="shared" si="474"/>
        <v>82488000</v>
      </c>
      <c r="E1016" s="39">
        <f t="shared" si="474"/>
        <v>334781.31999999995</v>
      </c>
      <c r="F1016" s="39">
        <f t="shared" si="474"/>
        <v>358567.47</v>
      </c>
      <c r="G1016" s="39">
        <f t="shared" si="474"/>
        <v>9879500.6399999987</v>
      </c>
      <c r="H1016" s="39">
        <f t="shared" si="474"/>
        <v>14849168.890000001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15086.98</v>
      </c>
      <c r="O1016" s="39">
        <f t="shared" si="474"/>
        <v>95267.08</v>
      </c>
      <c r="P1016" s="39">
        <f t="shared" si="474"/>
        <v>224427.25999999998</v>
      </c>
      <c r="Q1016" s="39">
        <f t="shared" si="474"/>
        <v>0</v>
      </c>
      <c r="R1016" s="39">
        <f t="shared" si="474"/>
        <v>151099.87000000002</v>
      </c>
      <c r="S1016" s="39">
        <f t="shared" si="474"/>
        <v>207467.6</v>
      </c>
      <c r="T1016" s="39">
        <f t="shared" si="474"/>
        <v>122242.66</v>
      </c>
      <c r="U1016" s="39">
        <f t="shared" si="474"/>
        <v>218900.46</v>
      </c>
      <c r="V1016" s="39">
        <f t="shared" si="474"/>
        <v>9538357.5199999996</v>
      </c>
      <c r="W1016" s="39">
        <f t="shared" si="474"/>
        <v>1660565.81</v>
      </c>
      <c r="X1016" s="39">
        <f t="shared" si="474"/>
        <v>13188603.08</v>
      </c>
      <c r="Y1016" s="39">
        <f t="shared" si="474"/>
        <v>0</v>
      </c>
      <c r="Z1016" s="39">
        <f t="shared" si="474"/>
        <v>25422018.32</v>
      </c>
      <c r="AA1016" s="39">
        <f t="shared" si="474"/>
        <v>57065981.68</v>
      </c>
      <c r="AB1016" s="40">
        <f>Z1016/D1016</f>
        <v>0.30819050431577927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203074000</v>
      </c>
      <c r="C1021" s="31">
        <f>[1]consoCURRENT!F21080</f>
        <v>0</v>
      </c>
      <c r="D1021" s="31">
        <f>[1]consoCURRENT!G21080</f>
        <v>203074000</v>
      </c>
      <c r="E1021" s="31">
        <f>[1]consoCURRENT!H21080</f>
        <v>312858.88</v>
      </c>
      <c r="F1021" s="31">
        <f>[1]consoCURRENT!I21080</f>
        <v>1813929.79</v>
      </c>
      <c r="G1021" s="31">
        <f>[1]consoCURRENT!J21080</f>
        <v>186256689.53</v>
      </c>
      <c r="H1021" s="31">
        <f>[1]consoCURRENT!K21080</f>
        <v>940132.10000000009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43800.18</v>
      </c>
      <c r="O1021" s="31">
        <f>[1]consoCURRENT!R21080</f>
        <v>-14103.440000000002</v>
      </c>
      <c r="P1021" s="31">
        <f>[1]consoCURRENT!S21080</f>
        <v>283162.14</v>
      </c>
      <c r="Q1021" s="31">
        <f>[1]consoCURRENT!T21080</f>
        <v>436541.77999999997</v>
      </c>
      <c r="R1021" s="31">
        <f>[1]consoCURRENT!U21080</f>
        <v>336041.22</v>
      </c>
      <c r="S1021" s="31">
        <f>[1]consoCURRENT!V21080</f>
        <v>1041346.79</v>
      </c>
      <c r="T1021" s="31">
        <f>[1]consoCURRENT!W21080</f>
        <v>363963.63</v>
      </c>
      <c r="U1021" s="31">
        <f>[1]consoCURRENT!X21080</f>
        <v>185180164.09999999</v>
      </c>
      <c r="V1021" s="31">
        <f>[1]consoCURRENT!Y21080</f>
        <v>712561.8</v>
      </c>
      <c r="W1021" s="31">
        <f>[1]consoCURRENT!Z21080</f>
        <v>594375.06000000006</v>
      </c>
      <c r="X1021" s="31">
        <f>[1]consoCURRENT!AA21080</f>
        <v>345757.04</v>
      </c>
      <c r="Y1021" s="31">
        <f>[1]consoCURRENT!AB21080</f>
        <v>0</v>
      </c>
      <c r="Z1021" s="31">
        <f t="shared" ref="Z1021:Z1023" si="475">SUM(M1021:Y1021)</f>
        <v>189323610.30000001</v>
      </c>
      <c r="AA1021" s="31">
        <f>D1021-Z1021</f>
        <v>13750389.699999988</v>
      </c>
      <c r="AB1021" s="37">
        <f>Z1021/D1021</f>
        <v>0.9322887730580971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6">SUM(B1020:B1023)</f>
        <v>203074000</v>
      </c>
      <c r="C1024" s="39">
        <f t="shared" si="476"/>
        <v>0</v>
      </c>
      <c r="D1024" s="39">
        <f t="shared" si="476"/>
        <v>203074000</v>
      </c>
      <c r="E1024" s="39">
        <f t="shared" si="476"/>
        <v>312858.88</v>
      </c>
      <c r="F1024" s="39">
        <f t="shared" si="476"/>
        <v>1813929.79</v>
      </c>
      <c r="G1024" s="39">
        <f t="shared" si="476"/>
        <v>186256689.53</v>
      </c>
      <c r="H1024" s="39">
        <f t="shared" si="476"/>
        <v>940132.10000000009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43800.18</v>
      </c>
      <c r="O1024" s="39">
        <f t="shared" si="476"/>
        <v>-14103.440000000002</v>
      </c>
      <c r="P1024" s="39">
        <f t="shared" si="476"/>
        <v>283162.14</v>
      </c>
      <c r="Q1024" s="39">
        <f t="shared" si="476"/>
        <v>436541.77999999997</v>
      </c>
      <c r="R1024" s="39">
        <f t="shared" si="476"/>
        <v>336041.22</v>
      </c>
      <c r="S1024" s="39">
        <f t="shared" si="476"/>
        <v>1041346.79</v>
      </c>
      <c r="T1024" s="39">
        <f t="shared" si="476"/>
        <v>363963.63</v>
      </c>
      <c r="U1024" s="39">
        <f t="shared" si="476"/>
        <v>185180164.09999999</v>
      </c>
      <c r="V1024" s="39">
        <f t="shared" si="476"/>
        <v>712561.8</v>
      </c>
      <c r="W1024" s="39">
        <f t="shared" si="476"/>
        <v>594375.06000000006</v>
      </c>
      <c r="X1024" s="39">
        <f t="shared" si="476"/>
        <v>345757.04</v>
      </c>
      <c r="Y1024" s="39">
        <f t="shared" si="476"/>
        <v>0</v>
      </c>
      <c r="Z1024" s="39">
        <f t="shared" si="476"/>
        <v>189323610.30000001</v>
      </c>
      <c r="AA1024" s="39">
        <f t="shared" si="476"/>
        <v>13750389.699999988</v>
      </c>
      <c r="AB1024" s="40">
        <f>Z1024/D1024</f>
        <v>0.9322887730580971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8">B1025+B1024</f>
        <v>203074000</v>
      </c>
      <c r="C1026" s="39">
        <f t="shared" si="478"/>
        <v>0</v>
      </c>
      <c r="D1026" s="39">
        <f t="shared" si="478"/>
        <v>203074000</v>
      </c>
      <c r="E1026" s="39">
        <f t="shared" si="478"/>
        <v>312858.88</v>
      </c>
      <c r="F1026" s="39">
        <f t="shared" si="478"/>
        <v>1813929.79</v>
      </c>
      <c r="G1026" s="39">
        <f t="shared" si="478"/>
        <v>186256689.53</v>
      </c>
      <c r="H1026" s="39">
        <f t="shared" si="478"/>
        <v>940132.10000000009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43800.18</v>
      </c>
      <c r="O1026" s="39">
        <f t="shared" si="478"/>
        <v>-14103.440000000002</v>
      </c>
      <c r="P1026" s="39">
        <f t="shared" si="478"/>
        <v>283162.14</v>
      </c>
      <c r="Q1026" s="39">
        <f t="shared" si="478"/>
        <v>436541.77999999997</v>
      </c>
      <c r="R1026" s="39">
        <f t="shared" si="478"/>
        <v>336041.22</v>
      </c>
      <c r="S1026" s="39">
        <f t="shared" si="478"/>
        <v>1041346.79</v>
      </c>
      <c r="T1026" s="39">
        <f t="shared" si="478"/>
        <v>363963.63</v>
      </c>
      <c r="U1026" s="39">
        <f t="shared" si="478"/>
        <v>185180164.09999999</v>
      </c>
      <c r="V1026" s="39">
        <f t="shared" si="478"/>
        <v>712561.8</v>
      </c>
      <c r="W1026" s="39">
        <f t="shared" si="478"/>
        <v>594375.06000000006</v>
      </c>
      <c r="X1026" s="39">
        <f t="shared" si="478"/>
        <v>345757.04</v>
      </c>
      <c r="Y1026" s="39">
        <f t="shared" si="478"/>
        <v>0</v>
      </c>
      <c r="Z1026" s="39">
        <f t="shared" si="478"/>
        <v>189323610.30000001</v>
      </c>
      <c r="AA1026" s="39">
        <f t="shared" si="478"/>
        <v>13750389.699999988</v>
      </c>
      <c r="AB1026" s="40">
        <f>Z1026/D1026</f>
        <v>0.9322887730580971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284613000</v>
      </c>
      <c r="C1031" s="31">
        <f>[1]consoCURRENT!F21293</f>
        <v>0</v>
      </c>
      <c r="D1031" s="31">
        <f>[1]consoCURRENT!G21293</f>
        <v>284613000</v>
      </c>
      <c r="E1031" s="31">
        <f>[1]consoCURRENT!H21293</f>
        <v>777431.66</v>
      </c>
      <c r="F1031" s="31">
        <f>[1]consoCURRENT!I21293</f>
        <v>1742260.56</v>
      </c>
      <c r="G1031" s="31">
        <f>[1]consoCURRENT!J21293</f>
        <v>226565089.40000001</v>
      </c>
      <c r="H1031" s="31">
        <f>[1]consoCURRENT!K21293</f>
        <v>28883475.870000001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230687.24</v>
      </c>
      <c r="O1031" s="31">
        <f>[1]consoCURRENT!R21293</f>
        <v>190186.69</v>
      </c>
      <c r="P1031" s="31">
        <f>[1]consoCURRENT!S21293</f>
        <v>356557.73</v>
      </c>
      <c r="Q1031" s="31">
        <f>[1]consoCURRENT!T21293</f>
        <v>344242.17000000004</v>
      </c>
      <c r="R1031" s="31">
        <f>[1]consoCURRENT!U21293</f>
        <v>949593.46</v>
      </c>
      <c r="S1031" s="31">
        <f>[1]consoCURRENT!V21293</f>
        <v>448424.93</v>
      </c>
      <c r="T1031" s="31">
        <f>[1]consoCURRENT!W21293</f>
        <v>496028.72</v>
      </c>
      <c r="U1031" s="31">
        <f>[1]consoCURRENT!X21293</f>
        <v>208770810.38</v>
      </c>
      <c r="V1031" s="31">
        <f>[1]consoCURRENT!Y21293</f>
        <v>17298250.300000001</v>
      </c>
      <c r="W1031" s="31">
        <f>[1]consoCURRENT!Z21293</f>
        <v>28024428.620000001</v>
      </c>
      <c r="X1031" s="31">
        <f>[1]consoCURRENT!AA21293</f>
        <v>859047.25</v>
      </c>
      <c r="Y1031" s="31">
        <f>[1]consoCURRENT!AB21293</f>
        <v>0</v>
      </c>
      <c r="Z1031" s="31">
        <f t="shared" ref="Z1031:Z1033" si="479">SUM(M1031:Y1031)</f>
        <v>257968257.49000001</v>
      </c>
      <c r="AA1031" s="31">
        <f>D1031-Z1031</f>
        <v>26644742.50999999</v>
      </c>
      <c r="AB1031" s="37">
        <f>Z1031/D1031</f>
        <v>0.90638255276463131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0">SUM(B1030:B1033)</f>
        <v>284613000</v>
      </c>
      <c r="C1034" s="39">
        <f t="shared" si="480"/>
        <v>0</v>
      </c>
      <c r="D1034" s="39">
        <f t="shared" si="480"/>
        <v>284613000</v>
      </c>
      <c r="E1034" s="39">
        <f t="shared" si="480"/>
        <v>777431.66</v>
      </c>
      <c r="F1034" s="39">
        <f t="shared" si="480"/>
        <v>1742260.56</v>
      </c>
      <c r="G1034" s="39">
        <f t="shared" si="480"/>
        <v>226565089.40000001</v>
      </c>
      <c r="H1034" s="39">
        <f t="shared" si="480"/>
        <v>28883475.870000001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230687.24</v>
      </c>
      <c r="O1034" s="39">
        <f t="shared" si="480"/>
        <v>190186.69</v>
      </c>
      <c r="P1034" s="39">
        <f t="shared" si="480"/>
        <v>356557.73</v>
      </c>
      <c r="Q1034" s="39">
        <f t="shared" si="480"/>
        <v>344242.17000000004</v>
      </c>
      <c r="R1034" s="39">
        <f t="shared" si="480"/>
        <v>949593.46</v>
      </c>
      <c r="S1034" s="39">
        <f t="shared" si="480"/>
        <v>448424.93</v>
      </c>
      <c r="T1034" s="39">
        <f t="shared" si="480"/>
        <v>496028.72</v>
      </c>
      <c r="U1034" s="39">
        <f t="shared" si="480"/>
        <v>208770810.38</v>
      </c>
      <c r="V1034" s="39">
        <f t="shared" si="480"/>
        <v>17298250.300000001</v>
      </c>
      <c r="W1034" s="39">
        <f t="shared" si="480"/>
        <v>28024428.620000001</v>
      </c>
      <c r="X1034" s="39">
        <f t="shared" si="480"/>
        <v>859047.25</v>
      </c>
      <c r="Y1034" s="39">
        <f t="shared" si="480"/>
        <v>0</v>
      </c>
      <c r="Z1034" s="39">
        <f t="shared" si="480"/>
        <v>257968257.49000001</v>
      </c>
      <c r="AA1034" s="39">
        <f t="shared" si="480"/>
        <v>26644742.50999999</v>
      </c>
      <c r="AB1034" s="40">
        <f>Z1034/D1034</f>
        <v>0.90638255276463131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2">B1035+B1034</f>
        <v>284613000</v>
      </c>
      <c r="C1036" s="39">
        <f t="shared" si="482"/>
        <v>0</v>
      </c>
      <c r="D1036" s="39">
        <f t="shared" si="482"/>
        <v>284613000</v>
      </c>
      <c r="E1036" s="39">
        <f t="shared" si="482"/>
        <v>777431.66</v>
      </c>
      <c r="F1036" s="39">
        <f t="shared" si="482"/>
        <v>1742260.56</v>
      </c>
      <c r="G1036" s="39">
        <f t="shared" si="482"/>
        <v>226565089.40000001</v>
      </c>
      <c r="H1036" s="39">
        <f t="shared" si="482"/>
        <v>28883475.870000001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230687.24</v>
      </c>
      <c r="O1036" s="39">
        <f t="shared" si="482"/>
        <v>190186.69</v>
      </c>
      <c r="P1036" s="39">
        <f t="shared" si="482"/>
        <v>356557.73</v>
      </c>
      <c r="Q1036" s="39">
        <f t="shared" si="482"/>
        <v>344242.17000000004</v>
      </c>
      <c r="R1036" s="39">
        <f t="shared" si="482"/>
        <v>949593.46</v>
      </c>
      <c r="S1036" s="39">
        <f t="shared" si="482"/>
        <v>448424.93</v>
      </c>
      <c r="T1036" s="39">
        <f t="shared" si="482"/>
        <v>496028.72</v>
      </c>
      <c r="U1036" s="39">
        <f t="shared" si="482"/>
        <v>208770810.38</v>
      </c>
      <c r="V1036" s="39">
        <f t="shared" si="482"/>
        <v>17298250.300000001</v>
      </c>
      <c r="W1036" s="39">
        <f t="shared" si="482"/>
        <v>28024428.620000001</v>
      </c>
      <c r="X1036" s="39">
        <f t="shared" si="482"/>
        <v>859047.25</v>
      </c>
      <c r="Y1036" s="39">
        <f t="shared" si="482"/>
        <v>0</v>
      </c>
      <c r="Z1036" s="39">
        <f t="shared" si="482"/>
        <v>257968257.49000001</v>
      </c>
      <c r="AA1036" s="39">
        <f t="shared" si="482"/>
        <v>26644742.50999999</v>
      </c>
      <c r="AB1036" s="40">
        <f>Z1036/D1036</f>
        <v>0.90638255276463131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295004000</v>
      </c>
      <c r="C1041" s="31">
        <f>[1]consoCURRENT!F21506</f>
        <v>0</v>
      </c>
      <c r="D1041" s="31">
        <f>[1]consoCURRENT!G21506</f>
        <v>295004000</v>
      </c>
      <c r="E1041" s="31">
        <f>[1]consoCURRENT!H21506</f>
        <v>59911035</v>
      </c>
      <c r="F1041" s="31">
        <f>[1]consoCURRENT!I21506</f>
        <v>2474190.88</v>
      </c>
      <c r="G1041" s="31">
        <f>[1]consoCURRENT!J21506</f>
        <v>39394691.450000003</v>
      </c>
      <c r="H1041" s="31">
        <f>[1]consoCURRENT!K21506</f>
        <v>158695726.36000001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112412</v>
      </c>
      <c r="O1041" s="31">
        <f>[1]consoCURRENT!R21506</f>
        <v>813992.11</v>
      </c>
      <c r="P1041" s="31">
        <f>[1]consoCURRENT!S21506</f>
        <v>58984630.890000001</v>
      </c>
      <c r="Q1041" s="31">
        <f>[1]consoCURRENT!T21506</f>
        <v>628864.43999999994</v>
      </c>
      <c r="R1041" s="31">
        <f>[1]consoCURRENT!U21506</f>
        <v>96947.24</v>
      </c>
      <c r="S1041" s="31">
        <f>[1]consoCURRENT!V21506</f>
        <v>1748379.2</v>
      </c>
      <c r="T1041" s="31">
        <f>[1]consoCURRENT!W21506</f>
        <v>71289.75</v>
      </c>
      <c r="U1041" s="31">
        <f>[1]consoCURRENT!X21506</f>
        <v>222697.5</v>
      </c>
      <c r="V1041" s="31">
        <f>[1]consoCURRENT!Y21506</f>
        <v>39100704.200000003</v>
      </c>
      <c r="W1041" s="31">
        <f>[1]consoCURRENT!Z21506</f>
        <v>82278521.62999998</v>
      </c>
      <c r="X1041" s="31">
        <f>[1]consoCURRENT!AA21506</f>
        <v>76417204.730000004</v>
      </c>
      <c r="Y1041" s="31">
        <f>[1]consoCURRENT!AB21506</f>
        <v>0</v>
      </c>
      <c r="Z1041" s="31">
        <f t="shared" ref="Z1041:Z1043" si="483">SUM(M1041:Y1041)</f>
        <v>260475643.69</v>
      </c>
      <c r="AA1041" s="31">
        <f>D1041-Z1041</f>
        <v>34528356.310000002</v>
      </c>
      <c r="AB1041" s="37">
        <f>Z1041/D1041</f>
        <v>0.88295631140594699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4">SUM(B1040:B1043)</f>
        <v>295004000</v>
      </c>
      <c r="C1044" s="39">
        <f t="shared" si="484"/>
        <v>0</v>
      </c>
      <c r="D1044" s="39">
        <f t="shared" si="484"/>
        <v>295004000</v>
      </c>
      <c r="E1044" s="39">
        <f t="shared" si="484"/>
        <v>59911035</v>
      </c>
      <c r="F1044" s="39">
        <f t="shared" si="484"/>
        <v>2474190.88</v>
      </c>
      <c r="G1044" s="39">
        <f t="shared" si="484"/>
        <v>39394691.450000003</v>
      </c>
      <c r="H1044" s="39">
        <f t="shared" si="484"/>
        <v>158695726.36000001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112412</v>
      </c>
      <c r="O1044" s="39">
        <f t="shared" si="484"/>
        <v>813992.11</v>
      </c>
      <c r="P1044" s="39">
        <f t="shared" si="484"/>
        <v>58984630.890000001</v>
      </c>
      <c r="Q1044" s="39">
        <f t="shared" si="484"/>
        <v>628864.43999999994</v>
      </c>
      <c r="R1044" s="39">
        <f t="shared" si="484"/>
        <v>96947.24</v>
      </c>
      <c r="S1044" s="39">
        <f t="shared" si="484"/>
        <v>1748379.2</v>
      </c>
      <c r="T1044" s="39">
        <f t="shared" si="484"/>
        <v>71289.75</v>
      </c>
      <c r="U1044" s="39">
        <f t="shared" si="484"/>
        <v>222697.5</v>
      </c>
      <c r="V1044" s="39">
        <f t="shared" si="484"/>
        <v>39100704.200000003</v>
      </c>
      <c r="W1044" s="39">
        <f t="shared" si="484"/>
        <v>82278521.62999998</v>
      </c>
      <c r="X1044" s="39">
        <f t="shared" si="484"/>
        <v>76417204.730000004</v>
      </c>
      <c r="Y1044" s="39">
        <f t="shared" si="484"/>
        <v>0</v>
      </c>
      <c r="Z1044" s="39">
        <f t="shared" si="484"/>
        <v>260475643.69</v>
      </c>
      <c r="AA1044" s="39">
        <f t="shared" si="484"/>
        <v>34528356.310000002</v>
      </c>
      <c r="AB1044" s="40">
        <f>Z1044/D1044</f>
        <v>0.88295631140594699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6">B1045+B1044</f>
        <v>295004000</v>
      </c>
      <c r="C1046" s="39">
        <f t="shared" si="486"/>
        <v>0</v>
      </c>
      <c r="D1046" s="39">
        <f t="shared" si="486"/>
        <v>295004000</v>
      </c>
      <c r="E1046" s="39">
        <f t="shared" si="486"/>
        <v>59911035</v>
      </c>
      <c r="F1046" s="39">
        <f t="shared" si="486"/>
        <v>2474190.88</v>
      </c>
      <c r="G1046" s="39">
        <f t="shared" si="486"/>
        <v>39394691.450000003</v>
      </c>
      <c r="H1046" s="39">
        <f t="shared" si="486"/>
        <v>158695726.36000001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112412</v>
      </c>
      <c r="O1046" s="39">
        <f t="shared" si="486"/>
        <v>813992.11</v>
      </c>
      <c r="P1046" s="39">
        <f t="shared" si="486"/>
        <v>58984630.890000001</v>
      </c>
      <c r="Q1046" s="39">
        <f t="shared" si="486"/>
        <v>628864.43999999994</v>
      </c>
      <c r="R1046" s="39">
        <f t="shared" si="486"/>
        <v>96947.24</v>
      </c>
      <c r="S1046" s="39">
        <f t="shared" si="486"/>
        <v>1748379.2</v>
      </c>
      <c r="T1046" s="39">
        <f t="shared" si="486"/>
        <v>71289.75</v>
      </c>
      <c r="U1046" s="39">
        <f t="shared" si="486"/>
        <v>222697.5</v>
      </c>
      <c r="V1046" s="39">
        <f t="shared" si="486"/>
        <v>39100704.200000003</v>
      </c>
      <c r="W1046" s="39">
        <f t="shared" si="486"/>
        <v>82278521.62999998</v>
      </c>
      <c r="X1046" s="39">
        <f t="shared" si="486"/>
        <v>76417204.730000004</v>
      </c>
      <c r="Y1046" s="39">
        <f t="shared" si="486"/>
        <v>0</v>
      </c>
      <c r="Z1046" s="39">
        <f t="shared" si="486"/>
        <v>260475643.69</v>
      </c>
      <c r="AA1046" s="39">
        <f t="shared" si="486"/>
        <v>34528356.310000002</v>
      </c>
      <c r="AB1046" s="40">
        <f>Z1046/D1046</f>
        <v>0.88295631140594699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183770000</v>
      </c>
      <c r="C1051" s="31">
        <f>[1]consoCURRENT!F21719</f>
        <v>0</v>
      </c>
      <c r="D1051" s="31">
        <f>[1]consoCURRENT!G21719</f>
        <v>183770000</v>
      </c>
      <c r="E1051" s="31">
        <f>[1]consoCURRENT!H21719</f>
        <v>644561.13</v>
      </c>
      <c r="F1051" s="31">
        <f>[1]consoCURRENT!I21719</f>
        <v>31677795.939999998</v>
      </c>
      <c r="G1051" s="31">
        <f>[1]consoCURRENT!J21719</f>
        <v>145002817.53000003</v>
      </c>
      <c r="H1051" s="31">
        <f>[1]consoCURRENT!K21719</f>
        <v>709463.99999999977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210208.7</v>
      </c>
      <c r="P1051" s="31">
        <f>[1]consoCURRENT!S21719</f>
        <v>434352.43</v>
      </c>
      <c r="Q1051" s="31">
        <f>[1]consoCURRENT!T21719</f>
        <v>30622636.019999996</v>
      </c>
      <c r="R1051" s="31">
        <f>[1]consoCURRENT!U21719</f>
        <v>377760.22</v>
      </c>
      <c r="S1051" s="31">
        <f>[1]consoCURRENT!V21719</f>
        <v>677399.70000000007</v>
      </c>
      <c r="T1051" s="31">
        <f>[1]consoCURRENT!W21719</f>
        <v>325894</v>
      </c>
      <c r="U1051" s="31">
        <f>[1]consoCURRENT!X21719</f>
        <v>134375173.27000001</v>
      </c>
      <c r="V1051" s="31">
        <f>[1]consoCURRENT!Y21719</f>
        <v>10301750.260000011</v>
      </c>
      <c r="W1051" s="31">
        <f>[1]consoCURRENT!Z21719</f>
        <v>349015</v>
      </c>
      <c r="X1051" s="31">
        <f>[1]consoCURRENT!AA21719</f>
        <v>360448.99999999977</v>
      </c>
      <c r="Y1051" s="31">
        <f>[1]consoCURRENT!AB21719</f>
        <v>0</v>
      </c>
      <c r="Z1051" s="31">
        <f t="shared" ref="Z1051:Z1053" si="487">SUM(M1051:Y1051)</f>
        <v>178034638.60000002</v>
      </c>
      <c r="AA1051" s="31">
        <f>D1051-Z1051</f>
        <v>5735361.3999999762</v>
      </c>
      <c r="AB1051" s="37">
        <f>Z1051/D1051</f>
        <v>0.96879054579093449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8">SUM(B1050:B1053)</f>
        <v>183770000</v>
      </c>
      <c r="C1054" s="39">
        <f t="shared" si="488"/>
        <v>0</v>
      </c>
      <c r="D1054" s="39">
        <f t="shared" si="488"/>
        <v>183770000</v>
      </c>
      <c r="E1054" s="39">
        <f t="shared" si="488"/>
        <v>644561.13</v>
      </c>
      <c r="F1054" s="39">
        <f t="shared" si="488"/>
        <v>31677795.939999998</v>
      </c>
      <c r="G1054" s="39">
        <f t="shared" si="488"/>
        <v>145002817.53000003</v>
      </c>
      <c r="H1054" s="39">
        <f t="shared" si="488"/>
        <v>709463.99999999977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210208.7</v>
      </c>
      <c r="P1054" s="39">
        <f t="shared" si="488"/>
        <v>434352.43</v>
      </c>
      <c r="Q1054" s="39">
        <f t="shared" si="488"/>
        <v>30622636.019999996</v>
      </c>
      <c r="R1054" s="39">
        <f t="shared" si="488"/>
        <v>377760.22</v>
      </c>
      <c r="S1054" s="39">
        <f t="shared" si="488"/>
        <v>677399.70000000007</v>
      </c>
      <c r="T1054" s="39">
        <f t="shared" si="488"/>
        <v>325894</v>
      </c>
      <c r="U1054" s="39">
        <f t="shared" si="488"/>
        <v>134375173.27000001</v>
      </c>
      <c r="V1054" s="39">
        <f t="shared" si="488"/>
        <v>10301750.260000011</v>
      </c>
      <c r="W1054" s="39">
        <f t="shared" si="488"/>
        <v>349015</v>
      </c>
      <c r="X1054" s="39">
        <f t="shared" si="488"/>
        <v>360448.99999999977</v>
      </c>
      <c r="Y1054" s="39">
        <f t="shared" si="488"/>
        <v>0</v>
      </c>
      <c r="Z1054" s="39">
        <f t="shared" si="488"/>
        <v>178034638.60000002</v>
      </c>
      <c r="AA1054" s="39">
        <f t="shared" si="488"/>
        <v>5735361.3999999762</v>
      </c>
      <c r="AB1054" s="40">
        <f>Z1054/D1054</f>
        <v>0.96879054579093449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0">B1055+B1054</f>
        <v>183770000</v>
      </c>
      <c r="C1056" s="39">
        <f t="shared" si="490"/>
        <v>0</v>
      </c>
      <c r="D1056" s="39">
        <f t="shared" si="490"/>
        <v>183770000</v>
      </c>
      <c r="E1056" s="39">
        <f t="shared" si="490"/>
        <v>644561.13</v>
      </c>
      <c r="F1056" s="39">
        <f t="shared" si="490"/>
        <v>31677795.939999998</v>
      </c>
      <c r="G1056" s="39">
        <f t="shared" si="490"/>
        <v>145002817.53000003</v>
      </c>
      <c r="H1056" s="39">
        <f t="shared" si="490"/>
        <v>709463.99999999977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210208.7</v>
      </c>
      <c r="P1056" s="39">
        <f t="shared" si="490"/>
        <v>434352.43</v>
      </c>
      <c r="Q1056" s="39">
        <f t="shared" si="490"/>
        <v>30622636.019999996</v>
      </c>
      <c r="R1056" s="39">
        <f t="shared" si="490"/>
        <v>377760.22</v>
      </c>
      <c r="S1056" s="39">
        <f t="shared" si="490"/>
        <v>677399.70000000007</v>
      </c>
      <c r="T1056" s="39">
        <f t="shared" si="490"/>
        <v>325894</v>
      </c>
      <c r="U1056" s="39">
        <f t="shared" si="490"/>
        <v>134375173.27000001</v>
      </c>
      <c r="V1056" s="39">
        <f t="shared" si="490"/>
        <v>10301750.260000011</v>
      </c>
      <c r="W1056" s="39">
        <f t="shared" si="490"/>
        <v>349015</v>
      </c>
      <c r="X1056" s="39">
        <f t="shared" si="490"/>
        <v>360448.99999999977</v>
      </c>
      <c r="Y1056" s="39">
        <f t="shared" si="490"/>
        <v>0</v>
      </c>
      <c r="Z1056" s="39">
        <f t="shared" si="490"/>
        <v>178034638.60000002</v>
      </c>
      <c r="AA1056" s="39">
        <f t="shared" si="490"/>
        <v>5735361.3999999762</v>
      </c>
      <c r="AB1056" s="40">
        <f>Z1056/D1056</f>
        <v>0.96879054579093449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140517000</v>
      </c>
      <c r="C1061" s="31">
        <f>[1]consoCURRENT!F21932</f>
        <v>0</v>
      </c>
      <c r="D1061" s="31">
        <f>[1]consoCURRENT!G21932</f>
        <v>140517000</v>
      </c>
      <c r="E1061" s="31">
        <f>[1]consoCURRENT!H21932</f>
        <v>655654.40000000002</v>
      </c>
      <c r="F1061" s="31">
        <f>[1]consoCURRENT!I21932</f>
        <v>123677883.25999999</v>
      </c>
      <c r="G1061" s="31">
        <f>[1]consoCURRENT!J21932</f>
        <v>-36147802.920000002</v>
      </c>
      <c r="H1061" s="31">
        <f>[1]consoCURRENT!K21932</f>
        <v>23325731.890000001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87196.11</v>
      </c>
      <c r="O1061" s="31">
        <f>[1]consoCURRENT!R21932</f>
        <v>240242</v>
      </c>
      <c r="P1061" s="31">
        <f>[1]consoCURRENT!S21932</f>
        <v>328216.28999999998</v>
      </c>
      <c r="Q1061" s="31">
        <f>[1]consoCURRENT!T21932</f>
        <v>336753.31</v>
      </c>
      <c r="R1061" s="31">
        <f>[1]consoCURRENT!U21932</f>
        <v>952990.52</v>
      </c>
      <c r="S1061" s="31">
        <f>[1]consoCURRENT!V21932</f>
        <v>122388139.42999999</v>
      </c>
      <c r="T1061" s="31">
        <f>[1]consoCURRENT!W21932</f>
        <v>-44131829.920000002</v>
      </c>
      <c r="U1061" s="31">
        <f>[1]consoCURRENT!X21932</f>
        <v>76688</v>
      </c>
      <c r="V1061" s="31">
        <f>[1]consoCURRENT!Y21932</f>
        <v>7907339</v>
      </c>
      <c r="W1061" s="31">
        <f>[1]consoCURRENT!Z21932</f>
        <v>20245184.120000001</v>
      </c>
      <c r="X1061" s="31">
        <f>[1]consoCURRENT!AA21932</f>
        <v>3080547.77</v>
      </c>
      <c r="Y1061" s="31">
        <f>[1]consoCURRENT!AB21932</f>
        <v>0</v>
      </c>
      <c r="Z1061" s="31">
        <f t="shared" ref="Z1061:Z1063" si="491">SUM(M1061:Y1061)</f>
        <v>111511466.63</v>
      </c>
      <c r="AA1061" s="31">
        <f>D1061-Z1061</f>
        <v>29005533.370000005</v>
      </c>
      <c r="AB1061" s="37">
        <f>Z1061/D1061</f>
        <v>0.79357989873111434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2">SUM(B1060:B1063)</f>
        <v>140517000</v>
      </c>
      <c r="C1064" s="39">
        <f t="shared" si="492"/>
        <v>0</v>
      </c>
      <c r="D1064" s="39">
        <f t="shared" si="492"/>
        <v>140517000</v>
      </c>
      <c r="E1064" s="39">
        <f t="shared" si="492"/>
        <v>655654.40000000002</v>
      </c>
      <c r="F1064" s="39">
        <f t="shared" si="492"/>
        <v>123677883.25999999</v>
      </c>
      <c r="G1064" s="39">
        <f t="shared" si="492"/>
        <v>-36147802.920000002</v>
      </c>
      <c r="H1064" s="39">
        <f t="shared" si="492"/>
        <v>23325731.890000001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87196.11</v>
      </c>
      <c r="O1064" s="39">
        <f t="shared" si="492"/>
        <v>240242</v>
      </c>
      <c r="P1064" s="39">
        <f t="shared" si="492"/>
        <v>328216.28999999998</v>
      </c>
      <c r="Q1064" s="39">
        <f t="shared" si="492"/>
        <v>336753.31</v>
      </c>
      <c r="R1064" s="39">
        <f t="shared" si="492"/>
        <v>952990.52</v>
      </c>
      <c r="S1064" s="39">
        <f t="shared" si="492"/>
        <v>122388139.42999999</v>
      </c>
      <c r="T1064" s="39">
        <f t="shared" si="492"/>
        <v>-44131829.920000002</v>
      </c>
      <c r="U1064" s="39">
        <f t="shared" si="492"/>
        <v>76688</v>
      </c>
      <c r="V1064" s="39">
        <f t="shared" si="492"/>
        <v>7907339</v>
      </c>
      <c r="W1064" s="39">
        <f t="shared" si="492"/>
        <v>20245184.120000001</v>
      </c>
      <c r="X1064" s="39">
        <f t="shared" si="492"/>
        <v>3080547.77</v>
      </c>
      <c r="Y1064" s="39">
        <f t="shared" si="492"/>
        <v>0</v>
      </c>
      <c r="Z1064" s="39">
        <f t="shared" si="492"/>
        <v>111511466.63</v>
      </c>
      <c r="AA1064" s="39">
        <f t="shared" si="492"/>
        <v>29005533.370000005</v>
      </c>
      <c r="AB1064" s="40">
        <f>Z1064/D1064</f>
        <v>0.79357989873111434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4">B1065+B1064</f>
        <v>140517000</v>
      </c>
      <c r="C1066" s="39">
        <f t="shared" si="494"/>
        <v>0</v>
      </c>
      <c r="D1066" s="39">
        <f t="shared" si="494"/>
        <v>140517000</v>
      </c>
      <c r="E1066" s="39">
        <f t="shared" si="494"/>
        <v>655654.40000000002</v>
      </c>
      <c r="F1066" s="39">
        <f t="shared" si="494"/>
        <v>123677883.25999999</v>
      </c>
      <c r="G1066" s="39">
        <f t="shared" si="494"/>
        <v>-36147802.920000002</v>
      </c>
      <c r="H1066" s="39">
        <f t="shared" si="494"/>
        <v>23325731.890000001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87196.11</v>
      </c>
      <c r="O1066" s="39">
        <f t="shared" si="494"/>
        <v>240242</v>
      </c>
      <c r="P1066" s="39">
        <f t="shared" si="494"/>
        <v>328216.28999999998</v>
      </c>
      <c r="Q1066" s="39">
        <f t="shared" si="494"/>
        <v>336753.31</v>
      </c>
      <c r="R1066" s="39">
        <f t="shared" si="494"/>
        <v>952990.52</v>
      </c>
      <c r="S1066" s="39">
        <f t="shared" si="494"/>
        <v>122388139.42999999</v>
      </c>
      <c r="T1066" s="39">
        <f t="shared" si="494"/>
        <v>-44131829.920000002</v>
      </c>
      <c r="U1066" s="39">
        <f t="shared" si="494"/>
        <v>76688</v>
      </c>
      <c r="V1066" s="39">
        <f t="shared" si="494"/>
        <v>7907339</v>
      </c>
      <c r="W1066" s="39">
        <f t="shared" si="494"/>
        <v>20245184.120000001</v>
      </c>
      <c r="X1066" s="39">
        <f t="shared" si="494"/>
        <v>3080547.77</v>
      </c>
      <c r="Y1066" s="39">
        <f t="shared" si="494"/>
        <v>0</v>
      </c>
      <c r="Z1066" s="39">
        <f t="shared" si="494"/>
        <v>111511466.63</v>
      </c>
      <c r="AA1066" s="39">
        <f t="shared" si="494"/>
        <v>29005533.370000005</v>
      </c>
      <c r="AB1066" s="40">
        <f>Z1066/D1066</f>
        <v>0.79357989873111434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B1080+B1260</f>
        <v>26683000</v>
      </c>
      <c r="C1070" s="31">
        <f t="shared" ref="C1070:Y1075" si="495">C1080+C1260</f>
        <v>0</v>
      </c>
      <c r="D1070" s="31">
        <f t="shared" si="495"/>
        <v>26683000</v>
      </c>
      <c r="E1070" s="31">
        <f t="shared" si="495"/>
        <v>4592840.4799999995</v>
      </c>
      <c r="F1070" s="31">
        <f t="shared" si="495"/>
        <v>6780862.5799999982</v>
      </c>
      <c r="G1070" s="31">
        <f t="shared" si="495"/>
        <v>4562624.9899999993</v>
      </c>
      <c r="H1070" s="31">
        <f t="shared" si="495"/>
        <v>5175943.8399999989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1308548.54</v>
      </c>
      <c r="O1070" s="31">
        <f t="shared" si="495"/>
        <v>1596421.32</v>
      </c>
      <c r="P1070" s="31">
        <f t="shared" si="495"/>
        <v>1687870.6199999999</v>
      </c>
      <c r="Q1070" s="31">
        <f t="shared" si="495"/>
        <v>1858334.63</v>
      </c>
      <c r="R1070" s="31">
        <f t="shared" si="495"/>
        <v>2951800.4099999992</v>
      </c>
      <c r="S1070" s="31">
        <f t="shared" si="495"/>
        <v>1970727.5400000005</v>
      </c>
      <c r="T1070" s="31">
        <f t="shared" si="495"/>
        <v>1425529.5099999998</v>
      </c>
      <c r="U1070" s="31">
        <f t="shared" si="495"/>
        <v>1894350.4499999997</v>
      </c>
      <c r="V1070" s="31">
        <f t="shared" si="495"/>
        <v>1242745.03</v>
      </c>
      <c r="W1070" s="31">
        <f t="shared" si="495"/>
        <v>1920523.21</v>
      </c>
      <c r="X1070" s="31">
        <f t="shared" si="495"/>
        <v>3255420.63</v>
      </c>
      <c r="Y1070" s="31">
        <f t="shared" si="495"/>
        <v>0</v>
      </c>
      <c r="Z1070" s="31">
        <f>SUM(M1070:Y1070)</f>
        <v>21112271.889999997</v>
      </c>
      <c r="AA1070" s="31">
        <f>D1070-Z1070</f>
        <v>5570728.1100000031</v>
      </c>
      <c r="AB1070" s="37">
        <f>Z1070/D1070</f>
        <v>0.79122557021324424</v>
      </c>
      <c r="AC1070" s="32"/>
    </row>
    <row r="1071" spans="1:29" s="33" customFormat="1" ht="18" customHeight="1" x14ac:dyDescent="0.2">
      <c r="A1071" s="36" t="s">
        <v>35</v>
      </c>
      <c r="B1071" s="31">
        <f t="shared" ref="B1071:Q1075" si="496">B1081+B1261</f>
        <v>22187969000</v>
      </c>
      <c r="C1071" s="31">
        <f t="shared" si="496"/>
        <v>-9.3132257461547852E-10</v>
      </c>
      <c r="D1071" s="31">
        <f t="shared" si="496"/>
        <v>22187969000</v>
      </c>
      <c r="E1071" s="31">
        <f t="shared" si="496"/>
        <v>1491945547.9399998</v>
      </c>
      <c r="F1071" s="31">
        <f t="shared" si="496"/>
        <v>4435501151.0799999</v>
      </c>
      <c r="G1071" s="31">
        <f t="shared" si="496"/>
        <v>7241662378.329999</v>
      </c>
      <c r="H1071" s="31">
        <f t="shared" si="496"/>
        <v>2354713828.3100004</v>
      </c>
      <c r="I1071" s="31">
        <f t="shared" si="496"/>
        <v>13203532.91</v>
      </c>
      <c r="J1071" s="31">
        <f t="shared" si="496"/>
        <v>29379760.23</v>
      </c>
      <c r="K1071" s="31">
        <f t="shared" si="496"/>
        <v>21344598.150000002</v>
      </c>
      <c r="L1071" s="31">
        <f t="shared" si="496"/>
        <v>16330259.82</v>
      </c>
      <c r="M1071" s="31">
        <f t="shared" si="496"/>
        <v>80258151.109999985</v>
      </c>
      <c r="N1071" s="31">
        <f t="shared" si="496"/>
        <v>131112395.02000001</v>
      </c>
      <c r="O1071" s="31">
        <f t="shared" si="496"/>
        <v>41096822.540000007</v>
      </c>
      <c r="P1071" s="31">
        <f t="shared" si="496"/>
        <v>1306532797.4699998</v>
      </c>
      <c r="Q1071" s="31">
        <f t="shared" si="496"/>
        <v>30701438.799999993</v>
      </c>
      <c r="R1071" s="31">
        <f t="shared" si="495"/>
        <v>18586046.179999996</v>
      </c>
      <c r="S1071" s="31">
        <f t="shared" si="495"/>
        <v>4356833905.8700008</v>
      </c>
      <c r="T1071" s="31">
        <f t="shared" si="495"/>
        <v>1273190931.4399998</v>
      </c>
      <c r="U1071" s="31">
        <f t="shared" si="495"/>
        <v>781215827.53999996</v>
      </c>
      <c r="V1071" s="31">
        <f t="shared" si="495"/>
        <v>5165911021.1999998</v>
      </c>
      <c r="W1071" s="31">
        <f t="shared" si="495"/>
        <v>898106682.99000001</v>
      </c>
      <c r="X1071" s="31">
        <f t="shared" si="495"/>
        <v>1440276885.5000002</v>
      </c>
      <c r="Y1071" s="31">
        <f t="shared" si="495"/>
        <v>0</v>
      </c>
      <c r="Z1071" s="31">
        <f t="shared" ref="Z1071:Z1073" si="497">SUM(M1071:Y1071)</f>
        <v>15523822905.66</v>
      </c>
      <c r="AA1071" s="31">
        <f>D1071-Z1071</f>
        <v>6664146094.3400002</v>
      </c>
      <c r="AB1071" s="37">
        <f>Z1071/D1071</f>
        <v>0.69965046848857593</v>
      </c>
      <c r="AC1071" s="32"/>
    </row>
    <row r="1072" spans="1:29" s="33" customFormat="1" ht="18" customHeight="1" x14ac:dyDescent="0.2">
      <c r="A1072" s="36" t="s">
        <v>36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8">SUM(B1070:B1073)</f>
        <v>22214652000</v>
      </c>
      <c r="C1074" s="39">
        <f t="shared" si="498"/>
        <v>-9.3132257461547852E-10</v>
      </c>
      <c r="D1074" s="39">
        <f t="shared" si="498"/>
        <v>22214652000</v>
      </c>
      <c r="E1074" s="39">
        <f t="shared" si="498"/>
        <v>1496538388.4199998</v>
      </c>
      <c r="F1074" s="39">
        <f t="shared" si="498"/>
        <v>4442282013.6599998</v>
      </c>
      <c r="G1074" s="39">
        <f t="shared" si="498"/>
        <v>7246225003.3199987</v>
      </c>
      <c r="H1074" s="39">
        <f t="shared" si="498"/>
        <v>2359889772.1500006</v>
      </c>
      <c r="I1074" s="39">
        <f t="shared" si="498"/>
        <v>13203532.91</v>
      </c>
      <c r="J1074" s="39">
        <f t="shared" si="498"/>
        <v>29379760.23</v>
      </c>
      <c r="K1074" s="39">
        <f t="shared" si="498"/>
        <v>21344598.150000002</v>
      </c>
      <c r="L1074" s="39">
        <f t="shared" si="498"/>
        <v>16330259.82</v>
      </c>
      <c r="M1074" s="39">
        <f t="shared" si="498"/>
        <v>80258151.109999985</v>
      </c>
      <c r="N1074" s="39">
        <f t="shared" si="498"/>
        <v>132420943.56000002</v>
      </c>
      <c r="O1074" s="39">
        <f t="shared" si="498"/>
        <v>42693243.860000007</v>
      </c>
      <c r="P1074" s="39">
        <f t="shared" si="498"/>
        <v>1308220668.0899997</v>
      </c>
      <c r="Q1074" s="39">
        <f t="shared" si="498"/>
        <v>32559773.429999992</v>
      </c>
      <c r="R1074" s="39">
        <f t="shared" si="498"/>
        <v>21537846.589999996</v>
      </c>
      <c r="S1074" s="39">
        <f t="shared" si="498"/>
        <v>4358804633.4100008</v>
      </c>
      <c r="T1074" s="39">
        <f t="shared" si="498"/>
        <v>1274616460.9499998</v>
      </c>
      <c r="U1074" s="39">
        <f t="shared" si="498"/>
        <v>783110177.99000001</v>
      </c>
      <c r="V1074" s="39">
        <f t="shared" si="498"/>
        <v>5167153766.2299995</v>
      </c>
      <c r="W1074" s="39">
        <f t="shared" si="498"/>
        <v>900027206.20000005</v>
      </c>
      <c r="X1074" s="39">
        <f t="shared" si="498"/>
        <v>1443532306.1300004</v>
      </c>
      <c r="Y1074" s="39">
        <f t="shared" si="498"/>
        <v>0</v>
      </c>
      <c r="Z1074" s="39">
        <f t="shared" si="498"/>
        <v>15544935177.549999</v>
      </c>
      <c r="AA1074" s="39">
        <f t="shared" si="498"/>
        <v>6669716822.4499998</v>
      </c>
      <c r="AB1074" s="40">
        <f>Z1074/D1074</f>
        <v>0.69976046338920816</v>
      </c>
      <c r="AC1074" s="32"/>
    </row>
    <row r="1075" spans="1:29" s="33" customFormat="1" ht="18" customHeight="1" x14ac:dyDescent="0.25">
      <c r="A1075" s="41" t="s">
        <v>39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0">B1075+B1074</f>
        <v>22214652000</v>
      </c>
      <c r="C1076" s="39">
        <f t="shared" si="500"/>
        <v>-9.3132257461547852E-10</v>
      </c>
      <c r="D1076" s="39">
        <f t="shared" si="500"/>
        <v>22214652000</v>
      </c>
      <c r="E1076" s="39">
        <f t="shared" si="500"/>
        <v>1496538388.4199998</v>
      </c>
      <c r="F1076" s="39">
        <f t="shared" si="500"/>
        <v>4442282013.6599998</v>
      </c>
      <c r="G1076" s="39">
        <f t="shared" si="500"/>
        <v>7246225003.3199987</v>
      </c>
      <c r="H1076" s="39">
        <f t="shared" si="500"/>
        <v>2359889772.1500006</v>
      </c>
      <c r="I1076" s="39">
        <f t="shared" si="500"/>
        <v>13203532.91</v>
      </c>
      <c r="J1076" s="39">
        <f t="shared" si="500"/>
        <v>29379760.23</v>
      </c>
      <c r="K1076" s="39">
        <f t="shared" si="500"/>
        <v>21344598.150000002</v>
      </c>
      <c r="L1076" s="39">
        <f t="shared" si="500"/>
        <v>16330259.82</v>
      </c>
      <c r="M1076" s="39">
        <f t="shared" si="500"/>
        <v>80258151.109999985</v>
      </c>
      <c r="N1076" s="39">
        <f t="shared" si="500"/>
        <v>132420943.56000002</v>
      </c>
      <c r="O1076" s="39">
        <f t="shared" si="500"/>
        <v>42693243.860000007</v>
      </c>
      <c r="P1076" s="39">
        <f t="shared" si="500"/>
        <v>1308220668.0899997</v>
      </c>
      <c r="Q1076" s="39">
        <f t="shared" si="500"/>
        <v>32559773.429999992</v>
      </c>
      <c r="R1076" s="39">
        <f t="shared" si="500"/>
        <v>21537846.589999996</v>
      </c>
      <c r="S1076" s="39">
        <f t="shared" si="500"/>
        <v>4358804633.4100008</v>
      </c>
      <c r="T1076" s="39">
        <f t="shared" si="500"/>
        <v>1274616460.9499998</v>
      </c>
      <c r="U1076" s="39">
        <f t="shared" si="500"/>
        <v>783110177.99000001</v>
      </c>
      <c r="V1076" s="39">
        <f t="shared" si="500"/>
        <v>5167153766.2299995</v>
      </c>
      <c r="W1076" s="39">
        <f t="shared" si="500"/>
        <v>900027206.20000005</v>
      </c>
      <c r="X1076" s="39">
        <f t="shared" si="500"/>
        <v>1443532306.1300004</v>
      </c>
      <c r="Y1076" s="39">
        <f t="shared" si="500"/>
        <v>0</v>
      </c>
      <c r="Z1076" s="39">
        <f t="shared" si="500"/>
        <v>15544935177.549999</v>
      </c>
      <c r="AA1076" s="39">
        <f t="shared" si="500"/>
        <v>6669716822.4499998</v>
      </c>
      <c r="AB1076" s="40">
        <f>Z1076/D1076</f>
        <v>0.69976046338920816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 t="shared" ref="B1080:Q1083" si="501">B1090+B1100+B1110+B1120+B1130+B1140+B1150+B1160+B1170+B1180+B1190+B1200+B1210+B1220+B1230+B1240+B1250</f>
        <v>26683000</v>
      </c>
      <c r="C1080" s="31">
        <f t="shared" si="501"/>
        <v>0</v>
      </c>
      <c r="D1080" s="31">
        <f>D1090+D1100+D1110+D1120+D1130+D1140+D1150+D1160+D1170+D1180+D1190+D1200+D1210+D1220+D1230+D1240+D1250</f>
        <v>26683000</v>
      </c>
      <c r="E1080" s="31">
        <f t="shared" ref="E1080:Y1083" si="502">E1090+E1100+E1110+E1120+E1130+E1140+E1150+E1160+E1170+E1180+E1190+E1200+E1210+E1220+E1230+E1240+E1250</f>
        <v>4592840.4799999995</v>
      </c>
      <c r="F1080" s="31">
        <f t="shared" si="502"/>
        <v>6780862.5799999982</v>
      </c>
      <c r="G1080" s="31">
        <f t="shared" si="502"/>
        <v>4562624.9899999993</v>
      </c>
      <c r="H1080" s="31">
        <f t="shared" si="502"/>
        <v>5175943.8399999989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1308548.54</v>
      </c>
      <c r="O1080" s="31">
        <f t="shared" si="502"/>
        <v>1596421.32</v>
      </c>
      <c r="P1080" s="31">
        <f t="shared" si="502"/>
        <v>1687870.6199999999</v>
      </c>
      <c r="Q1080" s="31">
        <f t="shared" si="502"/>
        <v>1858334.63</v>
      </c>
      <c r="R1080" s="31">
        <f t="shared" si="502"/>
        <v>2951800.4099999992</v>
      </c>
      <c r="S1080" s="31">
        <f t="shared" si="502"/>
        <v>1970727.5400000005</v>
      </c>
      <c r="T1080" s="31">
        <f t="shared" si="502"/>
        <v>1425529.5099999998</v>
      </c>
      <c r="U1080" s="31">
        <f t="shared" si="502"/>
        <v>1894350.4499999997</v>
      </c>
      <c r="V1080" s="31">
        <f t="shared" si="502"/>
        <v>1242745.03</v>
      </c>
      <c r="W1080" s="31">
        <f t="shared" si="502"/>
        <v>1920523.21</v>
      </c>
      <c r="X1080" s="31">
        <f t="shared" si="502"/>
        <v>3255420.63</v>
      </c>
      <c r="Y1080" s="31">
        <f t="shared" si="502"/>
        <v>0</v>
      </c>
      <c r="Z1080" s="31">
        <f>SUM(M1080:Y1080)</f>
        <v>21112271.889999997</v>
      </c>
      <c r="AA1080" s="31">
        <f>D1080-Z1080</f>
        <v>5570728.1100000031</v>
      </c>
      <c r="AB1080" s="37">
        <f>Z1080/D1080</f>
        <v>0.79122557021324424</v>
      </c>
      <c r="AC1080" s="32"/>
    </row>
    <row r="1081" spans="1:29" s="33" customFormat="1" ht="18" customHeight="1" x14ac:dyDescent="0.2">
      <c r="A1081" s="36" t="s">
        <v>35</v>
      </c>
      <c r="B1081" s="31">
        <f t="shared" si="501"/>
        <v>22100629000</v>
      </c>
      <c r="C1081" s="31">
        <f t="shared" si="501"/>
        <v>0</v>
      </c>
      <c r="D1081" s="31">
        <f t="shared" si="501"/>
        <v>22100629000</v>
      </c>
      <c r="E1081" s="31">
        <f t="shared" si="501"/>
        <v>1479798763.9399998</v>
      </c>
      <c r="F1081" s="31">
        <f t="shared" si="501"/>
        <v>4408382953.8900003</v>
      </c>
      <c r="G1081" s="31">
        <f t="shared" si="501"/>
        <v>7223547975.4299994</v>
      </c>
      <c r="H1081" s="31">
        <f t="shared" si="501"/>
        <v>2339859338.2400002</v>
      </c>
      <c r="I1081" s="31">
        <f t="shared" si="501"/>
        <v>1056748.9100000001</v>
      </c>
      <c r="J1081" s="31">
        <f t="shared" si="501"/>
        <v>2261563.04</v>
      </c>
      <c r="K1081" s="31">
        <f t="shared" si="501"/>
        <v>3230195.25</v>
      </c>
      <c r="L1081" s="31">
        <f t="shared" si="501"/>
        <v>1545601.65</v>
      </c>
      <c r="M1081" s="31">
        <f t="shared" si="501"/>
        <v>8094108.8499999996</v>
      </c>
      <c r="N1081" s="31">
        <f t="shared" si="501"/>
        <v>131112395.02000001</v>
      </c>
      <c r="O1081" s="31">
        <f t="shared" si="501"/>
        <v>41096822.540000007</v>
      </c>
      <c r="P1081" s="31">
        <f t="shared" si="501"/>
        <v>1306532797.4699998</v>
      </c>
      <c r="Q1081" s="31">
        <f t="shared" si="501"/>
        <v>30701438.799999993</v>
      </c>
      <c r="R1081" s="31">
        <f t="shared" si="502"/>
        <v>18586046.179999996</v>
      </c>
      <c r="S1081" s="31">
        <f t="shared" si="502"/>
        <v>4356833905.8700008</v>
      </c>
      <c r="T1081" s="31">
        <f t="shared" si="502"/>
        <v>1273190931.4399998</v>
      </c>
      <c r="U1081" s="31">
        <f t="shared" si="502"/>
        <v>781215827.53999996</v>
      </c>
      <c r="V1081" s="31">
        <f t="shared" si="502"/>
        <v>5165911021.1999998</v>
      </c>
      <c r="W1081" s="31">
        <f t="shared" si="502"/>
        <v>898036851.09000003</v>
      </c>
      <c r="X1081" s="31">
        <f t="shared" si="502"/>
        <v>1440276885.5000002</v>
      </c>
      <c r="Y1081" s="31">
        <f t="shared" si="502"/>
        <v>0</v>
      </c>
      <c r="Z1081" s="31">
        <f t="shared" ref="Z1081:Z1083" si="503">SUM(M1081:Y1081)</f>
        <v>15451589031.5</v>
      </c>
      <c r="AA1081" s="31">
        <f>D1081-Z1081</f>
        <v>6649039968.5</v>
      </c>
      <c r="AB1081" s="37">
        <f>Z1081/D1081</f>
        <v>0.69914702570230014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C1084" si="504">SUM(B1080:B1083)</f>
        <v>22127312000</v>
      </c>
      <c r="C1084" s="39">
        <f t="shared" si="504"/>
        <v>0</v>
      </c>
      <c r="D1084" s="39">
        <f>SUM(D1080:D1083)</f>
        <v>22127312000</v>
      </c>
      <c r="E1084" s="39">
        <f t="shared" ref="E1084:AA1084" si="505">SUM(E1080:E1083)</f>
        <v>1484391604.4199998</v>
      </c>
      <c r="F1084" s="39">
        <f t="shared" si="505"/>
        <v>4415163816.4700003</v>
      </c>
      <c r="G1084" s="39">
        <f t="shared" si="505"/>
        <v>7228110600.4199991</v>
      </c>
      <c r="H1084" s="39">
        <f t="shared" si="505"/>
        <v>2345035282.0800004</v>
      </c>
      <c r="I1084" s="39">
        <f t="shared" si="505"/>
        <v>1056748.9100000001</v>
      </c>
      <c r="J1084" s="39">
        <f t="shared" si="505"/>
        <v>2261563.04</v>
      </c>
      <c r="K1084" s="39">
        <f t="shared" si="505"/>
        <v>3230195.25</v>
      </c>
      <c r="L1084" s="39">
        <f t="shared" si="505"/>
        <v>1545601.65</v>
      </c>
      <c r="M1084" s="39">
        <f t="shared" si="505"/>
        <v>8094108.8499999996</v>
      </c>
      <c r="N1084" s="39">
        <f t="shared" si="505"/>
        <v>132420943.56000002</v>
      </c>
      <c r="O1084" s="39">
        <f t="shared" si="505"/>
        <v>42693243.860000007</v>
      </c>
      <c r="P1084" s="39">
        <f t="shared" si="505"/>
        <v>1308220668.0899997</v>
      </c>
      <c r="Q1084" s="39">
        <f t="shared" si="505"/>
        <v>32559773.429999992</v>
      </c>
      <c r="R1084" s="39">
        <f t="shared" si="505"/>
        <v>21537846.589999996</v>
      </c>
      <c r="S1084" s="39">
        <f t="shared" si="505"/>
        <v>4358804633.4100008</v>
      </c>
      <c r="T1084" s="39">
        <f t="shared" si="505"/>
        <v>1274616460.9499998</v>
      </c>
      <c r="U1084" s="39">
        <f t="shared" si="505"/>
        <v>783110177.99000001</v>
      </c>
      <c r="V1084" s="39">
        <f t="shared" si="505"/>
        <v>5167153766.2299995</v>
      </c>
      <c r="W1084" s="39">
        <f t="shared" si="505"/>
        <v>899957374.30000007</v>
      </c>
      <c r="X1084" s="39">
        <f t="shared" si="505"/>
        <v>1443532306.1300004</v>
      </c>
      <c r="Y1084" s="39">
        <f t="shared" si="505"/>
        <v>0</v>
      </c>
      <c r="Z1084" s="39">
        <f t="shared" si="505"/>
        <v>15472701303.389999</v>
      </c>
      <c r="AA1084" s="39">
        <f t="shared" si="505"/>
        <v>6654610696.6099997</v>
      </c>
      <c r="AB1084" s="40">
        <f>Z1084/D1084</f>
        <v>0.69925806186445061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08">B1085+B1084</f>
        <v>22127312000</v>
      </c>
      <c r="C1086" s="39">
        <f t="shared" si="508"/>
        <v>0</v>
      </c>
      <c r="D1086" s="39">
        <f>D1085+D1084</f>
        <v>22127312000</v>
      </c>
      <c r="E1086" s="39">
        <f t="shared" ref="E1086:AA1086" si="509">E1085+E1084</f>
        <v>1484391604.4199998</v>
      </c>
      <c r="F1086" s="39">
        <f t="shared" si="509"/>
        <v>4415163816.4700003</v>
      </c>
      <c r="G1086" s="39">
        <f t="shared" si="509"/>
        <v>7228110600.4199991</v>
      </c>
      <c r="H1086" s="39">
        <f t="shared" si="509"/>
        <v>2345035282.0800004</v>
      </c>
      <c r="I1086" s="39">
        <f t="shared" si="509"/>
        <v>1056748.9100000001</v>
      </c>
      <c r="J1086" s="39">
        <f t="shared" si="509"/>
        <v>2261563.04</v>
      </c>
      <c r="K1086" s="39">
        <f t="shared" si="509"/>
        <v>3230195.25</v>
      </c>
      <c r="L1086" s="39">
        <f t="shared" si="509"/>
        <v>1545601.65</v>
      </c>
      <c r="M1086" s="39">
        <f t="shared" si="509"/>
        <v>8094108.8499999996</v>
      </c>
      <c r="N1086" s="39">
        <f t="shared" si="509"/>
        <v>132420943.56000002</v>
      </c>
      <c r="O1086" s="39">
        <f t="shared" si="509"/>
        <v>42693243.860000007</v>
      </c>
      <c r="P1086" s="39">
        <f t="shared" si="509"/>
        <v>1308220668.0899997</v>
      </c>
      <c r="Q1086" s="39">
        <f t="shared" si="509"/>
        <v>32559773.429999992</v>
      </c>
      <c r="R1086" s="39">
        <f t="shared" si="509"/>
        <v>21537846.589999996</v>
      </c>
      <c r="S1086" s="39">
        <f t="shared" si="509"/>
        <v>4358804633.4100008</v>
      </c>
      <c r="T1086" s="39">
        <f t="shared" si="509"/>
        <v>1274616460.9499998</v>
      </c>
      <c r="U1086" s="39">
        <f t="shared" si="509"/>
        <v>783110177.99000001</v>
      </c>
      <c r="V1086" s="39">
        <f t="shared" si="509"/>
        <v>5167153766.2299995</v>
      </c>
      <c r="W1086" s="39">
        <f t="shared" si="509"/>
        <v>899957374.30000007</v>
      </c>
      <c r="X1086" s="39">
        <f t="shared" si="509"/>
        <v>1443532306.1300004</v>
      </c>
      <c r="Y1086" s="39">
        <f t="shared" si="509"/>
        <v>0</v>
      </c>
      <c r="Z1086" s="39">
        <f t="shared" si="509"/>
        <v>15472701303.389999</v>
      </c>
      <c r="AA1086" s="39">
        <f t="shared" si="509"/>
        <v>6654610696.6099997</v>
      </c>
      <c r="AB1086" s="40">
        <f>Z1086/D1086</f>
        <v>0.69925806186445061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>[1]consoCURRENT!E22458</f>
        <v>5254000</v>
      </c>
      <c r="C1090" s="31">
        <f>[1]consoCURRENT!F22458</f>
        <v>0</v>
      </c>
      <c r="D1090" s="31">
        <f>[1]consoCURRENT!G22458</f>
        <v>5254000</v>
      </c>
      <c r="E1090" s="31">
        <f>[1]consoCURRENT!H22458</f>
        <v>1187684</v>
      </c>
      <c r="F1090" s="31">
        <f>[1]consoCURRENT!I22458</f>
        <v>1062621.71</v>
      </c>
      <c r="G1090" s="31">
        <f>[1]consoCURRENT!J22458</f>
        <v>1022924.8499999999</v>
      </c>
      <c r="H1090" s="31">
        <f>[1]consoCURRENT!K22458</f>
        <v>1239261.92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305778.34000000003</v>
      </c>
      <c r="O1090" s="31">
        <f>[1]consoCURRENT!R22458</f>
        <v>319778.33</v>
      </c>
      <c r="P1090" s="31">
        <f>[1]consoCURRENT!S22458</f>
        <v>562127.33000000007</v>
      </c>
      <c r="Q1090" s="31">
        <f>[1]consoCURRENT!T22458</f>
        <v>400344.45</v>
      </c>
      <c r="R1090" s="31">
        <f>[1]consoCURRENT!U22458</f>
        <v>610663.42999999993</v>
      </c>
      <c r="S1090" s="31">
        <f>[1]consoCURRENT!V22458</f>
        <v>51613.83</v>
      </c>
      <c r="T1090" s="31">
        <f>[1]consoCURRENT!W22458</f>
        <v>279256.23</v>
      </c>
      <c r="U1090" s="31">
        <f>[1]consoCURRENT!X22458</f>
        <v>658130.94999999995</v>
      </c>
      <c r="V1090" s="31">
        <f>[1]consoCURRENT!Y22458</f>
        <v>85537.669999999925</v>
      </c>
      <c r="W1090" s="31">
        <f>[1]consoCURRENT!Z22458</f>
        <v>602130.97</v>
      </c>
      <c r="X1090" s="31">
        <f>[1]consoCURRENT!AA22458</f>
        <v>637130.94999999995</v>
      </c>
      <c r="Y1090" s="31">
        <f>[1]consoCURRENT!AB22458</f>
        <v>0</v>
      </c>
      <c r="Z1090" s="31">
        <f>SUM(M1090:Y1090)</f>
        <v>4512492.4799999995</v>
      </c>
      <c r="AA1090" s="31">
        <f>D1090-Z1090</f>
        <v>741507.52000000048</v>
      </c>
      <c r="AB1090" s="37">
        <f>Z1090/D1090</f>
        <v>0.8588680015226493</v>
      </c>
      <c r="AC1090" s="32"/>
    </row>
    <row r="1091" spans="1:29" s="33" customFormat="1" ht="18" customHeight="1" x14ac:dyDescent="0.2">
      <c r="A1091" s="36" t="s">
        <v>35</v>
      </c>
      <c r="B1091" s="31">
        <f>[1]consoCURRENT!E22571</f>
        <v>13292000</v>
      </c>
      <c r="C1091" s="31">
        <f>[1]consoCURRENT!F22571</f>
        <v>0</v>
      </c>
      <c r="D1091" s="31">
        <f>[1]consoCURRENT!G22571</f>
        <v>13292000</v>
      </c>
      <c r="E1091" s="31">
        <f>[1]consoCURRENT!H22571</f>
        <v>1059759.05</v>
      </c>
      <c r="F1091" s="31">
        <f>[1]consoCURRENT!I22571</f>
        <v>2474098.92</v>
      </c>
      <c r="G1091" s="31">
        <f>[1]consoCURRENT!J22571</f>
        <v>3385881.7699999996</v>
      </c>
      <c r="H1091" s="31">
        <f>[1]consoCURRENT!K22571</f>
        <v>1698001.99</v>
      </c>
      <c r="I1091" s="31">
        <f>[1]consoCURRENT!L22571</f>
        <v>1056748.9100000001</v>
      </c>
      <c r="J1091" s="31">
        <f>[1]consoCURRENT!M22571</f>
        <v>2261563.04</v>
      </c>
      <c r="K1091" s="31">
        <f>[1]consoCURRENT!N22571</f>
        <v>3230195.25</v>
      </c>
      <c r="L1091" s="31">
        <f>[1]consoCURRENT!O22571</f>
        <v>1545601.65</v>
      </c>
      <c r="M1091" s="31">
        <f>[1]consoCURRENT!P22571</f>
        <v>8094108.8499999996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3010.14</v>
      </c>
      <c r="Q1091" s="31">
        <f>[1]consoCURRENT!T22571</f>
        <v>57122.68</v>
      </c>
      <c r="R1091" s="31">
        <f>[1]consoCURRENT!U22571</f>
        <v>26712.2</v>
      </c>
      <c r="S1091" s="31">
        <f>[1]consoCURRENT!V22571</f>
        <v>128701</v>
      </c>
      <c r="T1091" s="31">
        <f>[1]consoCURRENT!W22571</f>
        <v>15167</v>
      </c>
      <c r="U1091" s="31">
        <f>[1]consoCURRENT!X22571</f>
        <v>28027.5</v>
      </c>
      <c r="V1091" s="31">
        <f>[1]consoCURRENT!Y22571</f>
        <v>112492.02</v>
      </c>
      <c r="W1091" s="31">
        <f>[1]consoCURRENT!Z22571</f>
        <v>73727.460000000006</v>
      </c>
      <c r="X1091" s="31">
        <f>[1]consoCURRENT!AA22571</f>
        <v>78672.88</v>
      </c>
      <c r="Y1091" s="31">
        <f>[1]consoCURRENT!AB22571</f>
        <v>0</v>
      </c>
      <c r="Z1091" s="31">
        <f t="shared" ref="Z1091:Z1093" si="510">SUM(M1091:Y1091)</f>
        <v>8617741.7300000004</v>
      </c>
      <c r="AA1091" s="31">
        <f>D1091-Z1091</f>
        <v>4674258.2699999996</v>
      </c>
      <c r="AB1091" s="37">
        <f>Z1091/D1091</f>
        <v>0.64834048525428833</v>
      </c>
      <c r="AC1091" s="32"/>
    </row>
    <row r="1092" spans="1:29" s="33" customFormat="1" ht="18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1">SUM(B1090:B1093)</f>
        <v>18546000</v>
      </c>
      <c r="C1094" s="39">
        <f t="shared" si="511"/>
        <v>0</v>
      </c>
      <c r="D1094" s="39">
        <f t="shared" si="511"/>
        <v>18546000</v>
      </c>
      <c r="E1094" s="39">
        <f t="shared" si="511"/>
        <v>2247443.0499999998</v>
      </c>
      <c r="F1094" s="39">
        <f t="shared" si="511"/>
        <v>3536720.63</v>
      </c>
      <c r="G1094" s="39">
        <f t="shared" si="511"/>
        <v>4408806.6199999992</v>
      </c>
      <c r="H1094" s="39">
        <f t="shared" si="511"/>
        <v>2937263.91</v>
      </c>
      <c r="I1094" s="39">
        <f t="shared" si="511"/>
        <v>1056748.9100000001</v>
      </c>
      <c r="J1094" s="39">
        <f t="shared" si="511"/>
        <v>2261563.04</v>
      </c>
      <c r="K1094" s="39">
        <f t="shared" si="511"/>
        <v>3230195.25</v>
      </c>
      <c r="L1094" s="39">
        <f t="shared" si="511"/>
        <v>1545601.65</v>
      </c>
      <c r="M1094" s="39">
        <f t="shared" si="511"/>
        <v>8094108.8499999996</v>
      </c>
      <c r="N1094" s="39">
        <f t="shared" si="511"/>
        <v>305778.34000000003</v>
      </c>
      <c r="O1094" s="39">
        <f t="shared" si="511"/>
        <v>319778.33</v>
      </c>
      <c r="P1094" s="39">
        <f t="shared" si="511"/>
        <v>565137.47000000009</v>
      </c>
      <c r="Q1094" s="39">
        <f t="shared" si="511"/>
        <v>457467.13</v>
      </c>
      <c r="R1094" s="39">
        <f t="shared" si="511"/>
        <v>637375.62999999989</v>
      </c>
      <c r="S1094" s="39">
        <f t="shared" si="511"/>
        <v>180314.83000000002</v>
      </c>
      <c r="T1094" s="39">
        <f t="shared" si="511"/>
        <v>294423.23</v>
      </c>
      <c r="U1094" s="39">
        <f t="shared" si="511"/>
        <v>686158.45</v>
      </c>
      <c r="V1094" s="39">
        <f t="shared" si="511"/>
        <v>198029.68999999994</v>
      </c>
      <c r="W1094" s="39">
        <f t="shared" si="511"/>
        <v>675858.42999999993</v>
      </c>
      <c r="X1094" s="39">
        <f t="shared" si="511"/>
        <v>715803.83</v>
      </c>
      <c r="Y1094" s="39">
        <f t="shared" si="511"/>
        <v>0</v>
      </c>
      <c r="Z1094" s="39">
        <f t="shared" si="511"/>
        <v>13130234.210000001</v>
      </c>
      <c r="AA1094" s="39">
        <f t="shared" si="511"/>
        <v>5415765.79</v>
      </c>
      <c r="AB1094" s="40">
        <f>Z1094/D1094</f>
        <v>0.70798200204895945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3">B1095+B1094</f>
        <v>18546000</v>
      </c>
      <c r="C1096" s="39">
        <f t="shared" si="513"/>
        <v>0</v>
      </c>
      <c r="D1096" s="39">
        <f t="shared" si="513"/>
        <v>18546000</v>
      </c>
      <c r="E1096" s="39">
        <f t="shared" si="513"/>
        <v>2247443.0499999998</v>
      </c>
      <c r="F1096" s="39">
        <f t="shared" si="513"/>
        <v>3536720.63</v>
      </c>
      <c r="G1096" s="39">
        <f t="shared" si="513"/>
        <v>4408806.6199999992</v>
      </c>
      <c r="H1096" s="39">
        <f t="shared" si="513"/>
        <v>2937263.91</v>
      </c>
      <c r="I1096" s="39">
        <f t="shared" si="513"/>
        <v>1056748.9100000001</v>
      </c>
      <c r="J1096" s="39">
        <f t="shared" si="513"/>
        <v>2261563.04</v>
      </c>
      <c r="K1096" s="39">
        <f t="shared" si="513"/>
        <v>3230195.25</v>
      </c>
      <c r="L1096" s="39">
        <f t="shared" si="513"/>
        <v>1545601.65</v>
      </c>
      <c r="M1096" s="39">
        <f t="shared" si="513"/>
        <v>8094108.8499999996</v>
      </c>
      <c r="N1096" s="39">
        <f t="shared" si="513"/>
        <v>305778.34000000003</v>
      </c>
      <c r="O1096" s="39">
        <f t="shared" si="513"/>
        <v>319778.33</v>
      </c>
      <c r="P1096" s="39">
        <f t="shared" si="513"/>
        <v>565137.47000000009</v>
      </c>
      <c r="Q1096" s="39">
        <f t="shared" si="513"/>
        <v>457467.13</v>
      </c>
      <c r="R1096" s="39">
        <f t="shared" si="513"/>
        <v>637375.62999999989</v>
      </c>
      <c r="S1096" s="39">
        <f t="shared" si="513"/>
        <v>180314.83000000002</v>
      </c>
      <c r="T1096" s="39">
        <f t="shared" si="513"/>
        <v>294423.23</v>
      </c>
      <c r="U1096" s="39">
        <f t="shared" si="513"/>
        <v>686158.45</v>
      </c>
      <c r="V1096" s="39">
        <f t="shared" si="513"/>
        <v>198029.68999999994</v>
      </c>
      <c r="W1096" s="39">
        <f t="shared" si="513"/>
        <v>675858.42999999993</v>
      </c>
      <c r="X1096" s="39">
        <f t="shared" si="513"/>
        <v>715803.83</v>
      </c>
      <c r="Y1096" s="39">
        <f t="shared" si="513"/>
        <v>0</v>
      </c>
      <c r="Z1096" s="39">
        <f t="shared" si="513"/>
        <v>13130234.210000001</v>
      </c>
      <c r="AA1096" s="39">
        <f t="shared" si="513"/>
        <v>5415765.79</v>
      </c>
      <c r="AB1096" s="40">
        <f>Z1096/D1096</f>
        <v>0.70798200204895945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1334000</v>
      </c>
      <c r="C1100" s="31">
        <f>[1]consoCURRENT!F22671</f>
        <v>0</v>
      </c>
      <c r="D1100" s="31">
        <f>[1]consoCURRENT!G22671</f>
        <v>1334000</v>
      </c>
      <c r="E1100" s="31">
        <f>[1]consoCURRENT!H22671</f>
        <v>189217.6</v>
      </c>
      <c r="F1100" s="31">
        <f>[1]consoCURRENT!I22671</f>
        <v>191816.80000000002</v>
      </c>
      <c r="G1100" s="31">
        <f>[1]consoCURRENT!J22671</f>
        <v>140787.69</v>
      </c>
      <c r="H1100" s="31">
        <f>[1]consoCURRENT!K22671</f>
        <v>141370.46000000002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45737.66</v>
      </c>
      <c r="P1100" s="31">
        <f>[1]consoCURRENT!S22671</f>
        <v>62652.19</v>
      </c>
      <c r="Q1100" s="31">
        <f>[1]consoCURRENT!T22671</f>
        <v>48446.34</v>
      </c>
      <c r="R1100" s="31">
        <f>[1]consoCURRENT!U22671</f>
        <v>91024</v>
      </c>
      <c r="S1100" s="31">
        <f>[1]consoCURRENT!V22671</f>
        <v>52346.460000000021</v>
      </c>
      <c r="T1100" s="31">
        <f>[1]consoCURRENT!W22671</f>
        <v>46929.229999999981</v>
      </c>
      <c r="U1100" s="31">
        <f>[1]consoCURRENT!X22671</f>
        <v>46929.229999999981</v>
      </c>
      <c r="V1100" s="31">
        <f>[1]consoCURRENT!Y22671</f>
        <v>46929.23000000004</v>
      </c>
      <c r="W1100" s="31">
        <f>[1]consoCURRENT!Z22671</f>
        <v>46929.229999999923</v>
      </c>
      <c r="X1100" s="31">
        <f>[1]consoCURRENT!AA22671</f>
        <v>94441.230000000098</v>
      </c>
      <c r="Y1100" s="31">
        <f>[1]consoCURRENT!AB22671</f>
        <v>0</v>
      </c>
      <c r="Z1100" s="31">
        <f>SUM(M1100:Y1100)</f>
        <v>663192.55000000005</v>
      </c>
      <c r="AA1100" s="31">
        <f>D1100-Z1100</f>
        <v>670807.44999999995</v>
      </c>
      <c r="AB1100" s="37">
        <f>Z1100/D1100</f>
        <v>0.49714583958020991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1355105000</v>
      </c>
      <c r="C1101" s="31">
        <f>[1]consoCURRENT!F22784</f>
        <v>0</v>
      </c>
      <c r="D1101" s="31">
        <f>[1]consoCURRENT!G22784</f>
        <v>1355105000</v>
      </c>
      <c r="E1101" s="31">
        <f>[1]consoCURRENT!H22784</f>
        <v>7180021</v>
      </c>
      <c r="F1101" s="31">
        <f>[1]consoCURRENT!I22784</f>
        <v>89849585.299999997</v>
      </c>
      <c r="G1101" s="31">
        <f>[1]consoCURRENT!J22784</f>
        <v>222736331.66</v>
      </c>
      <c r="H1101" s="31">
        <f>[1]consoCURRENT!K22784</f>
        <v>189420742.28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771264.61</v>
      </c>
      <c r="O1101" s="31">
        <f>[1]consoCURRENT!R22784</f>
        <v>6303485.3899999997</v>
      </c>
      <c r="P1101" s="31">
        <f>[1]consoCURRENT!S22784</f>
        <v>105271</v>
      </c>
      <c r="Q1101" s="31">
        <f>[1]consoCURRENT!T22784</f>
        <v>7074750</v>
      </c>
      <c r="R1101" s="31">
        <f>[1]consoCURRENT!U22784</f>
        <v>36133</v>
      </c>
      <c r="S1101" s="31">
        <f>[1]consoCURRENT!V22784</f>
        <v>82738702.299999997</v>
      </c>
      <c r="T1101" s="31">
        <f>[1]consoCURRENT!W22784</f>
        <v>48565852</v>
      </c>
      <c r="U1101" s="31">
        <f>[1]consoCURRENT!X22784</f>
        <v>37220084.909999996</v>
      </c>
      <c r="V1101" s="31">
        <f>[1]consoCURRENT!Y22784</f>
        <v>136950394.75</v>
      </c>
      <c r="W1101" s="31">
        <f>[1]consoCURRENT!Z22784</f>
        <v>145389004.41999999</v>
      </c>
      <c r="X1101" s="31">
        <f>[1]consoCURRENT!AA22784</f>
        <v>44031737.859999999</v>
      </c>
      <c r="Y1101" s="31">
        <f>[1]consoCURRENT!AB22784</f>
        <v>0</v>
      </c>
      <c r="Z1101" s="31">
        <f t="shared" ref="Z1101:Z1103" si="514">SUM(M1101:Y1101)</f>
        <v>509186680.24000001</v>
      </c>
      <c r="AA1101" s="31">
        <f>D1101-Z1101</f>
        <v>845918319.75999999</v>
      </c>
      <c r="AB1101" s="37">
        <f>Z1101/D1101</f>
        <v>0.37575441035196533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5">SUM(B1100:B1103)</f>
        <v>1356439000</v>
      </c>
      <c r="C1104" s="39">
        <f t="shared" si="515"/>
        <v>0</v>
      </c>
      <c r="D1104" s="39">
        <f t="shared" si="515"/>
        <v>1356439000</v>
      </c>
      <c r="E1104" s="39">
        <f t="shared" si="515"/>
        <v>7369238.5999999996</v>
      </c>
      <c r="F1104" s="39">
        <f t="shared" si="515"/>
        <v>90041402.099999994</v>
      </c>
      <c r="G1104" s="39">
        <f t="shared" si="515"/>
        <v>222877119.34999999</v>
      </c>
      <c r="H1104" s="39">
        <f t="shared" si="515"/>
        <v>189562112.74000001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852092.36</v>
      </c>
      <c r="O1104" s="39">
        <f t="shared" si="515"/>
        <v>6349223.0499999998</v>
      </c>
      <c r="P1104" s="39">
        <f t="shared" si="515"/>
        <v>167923.19</v>
      </c>
      <c r="Q1104" s="39">
        <f t="shared" si="515"/>
        <v>7123196.3399999999</v>
      </c>
      <c r="R1104" s="39">
        <f t="shared" si="515"/>
        <v>127157</v>
      </c>
      <c r="S1104" s="39">
        <f t="shared" si="515"/>
        <v>82791048.75999999</v>
      </c>
      <c r="T1104" s="39">
        <f t="shared" si="515"/>
        <v>48612781.229999997</v>
      </c>
      <c r="U1104" s="39">
        <f t="shared" si="515"/>
        <v>37267014.139999993</v>
      </c>
      <c r="V1104" s="39">
        <f t="shared" si="515"/>
        <v>136997323.97999999</v>
      </c>
      <c r="W1104" s="39">
        <f t="shared" si="515"/>
        <v>145435933.64999998</v>
      </c>
      <c r="X1104" s="39">
        <f t="shared" si="515"/>
        <v>44126179.089999996</v>
      </c>
      <c r="Y1104" s="39">
        <f t="shared" si="515"/>
        <v>0</v>
      </c>
      <c r="Z1104" s="39">
        <f t="shared" si="515"/>
        <v>509849872.79000002</v>
      </c>
      <c r="AA1104" s="39">
        <f t="shared" si="515"/>
        <v>846589127.21000004</v>
      </c>
      <c r="AB1104" s="40">
        <f>Z1104/D1104</f>
        <v>0.37587379365382445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7">B1105+B1104</f>
        <v>1356439000</v>
      </c>
      <c r="C1106" s="39">
        <f t="shared" si="517"/>
        <v>0</v>
      </c>
      <c r="D1106" s="39">
        <f t="shared" si="517"/>
        <v>1356439000</v>
      </c>
      <c r="E1106" s="39">
        <f t="shared" si="517"/>
        <v>7369238.5999999996</v>
      </c>
      <c r="F1106" s="39">
        <f t="shared" si="517"/>
        <v>90041402.099999994</v>
      </c>
      <c r="G1106" s="39">
        <f t="shared" si="517"/>
        <v>222877119.34999999</v>
      </c>
      <c r="H1106" s="39">
        <f t="shared" si="517"/>
        <v>189562112.74000001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852092.36</v>
      </c>
      <c r="O1106" s="39">
        <f t="shared" si="517"/>
        <v>6349223.0499999998</v>
      </c>
      <c r="P1106" s="39">
        <f t="shared" si="517"/>
        <v>167923.19</v>
      </c>
      <c r="Q1106" s="39">
        <f t="shared" si="517"/>
        <v>7123196.3399999999</v>
      </c>
      <c r="R1106" s="39">
        <f t="shared" si="517"/>
        <v>127157</v>
      </c>
      <c r="S1106" s="39">
        <f t="shared" si="517"/>
        <v>82791048.75999999</v>
      </c>
      <c r="T1106" s="39">
        <f t="shared" si="517"/>
        <v>48612781.229999997</v>
      </c>
      <c r="U1106" s="39">
        <f t="shared" si="517"/>
        <v>37267014.139999993</v>
      </c>
      <c r="V1106" s="39">
        <f t="shared" si="517"/>
        <v>136997323.97999999</v>
      </c>
      <c r="W1106" s="39">
        <f t="shared" si="517"/>
        <v>145435933.64999998</v>
      </c>
      <c r="X1106" s="39">
        <f t="shared" si="517"/>
        <v>44126179.089999996</v>
      </c>
      <c r="Y1106" s="39">
        <f t="shared" si="517"/>
        <v>0</v>
      </c>
      <c r="Z1106" s="39">
        <f t="shared" si="517"/>
        <v>509849872.79000002</v>
      </c>
      <c r="AA1106" s="39">
        <f t="shared" si="517"/>
        <v>846589127.21000004</v>
      </c>
      <c r="AB1106" s="40">
        <f>Z1106/D1106</f>
        <v>0.37587379365382445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242483.25</v>
      </c>
      <c r="F1110" s="31">
        <f>[1]consoCURRENT!I22884</f>
        <v>320544.53000000003</v>
      </c>
      <c r="G1110" s="31">
        <f>[1]consoCURRENT!J22884</f>
        <v>140787.72</v>
      </c>
      <c r="H1110" s="31">
        <f>[1]consoCURRENT!K22884</f>
        <v>255449.02000000002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80827.75</v>
      </c>
      <c r="Q1110" s="31">
        <f>[1]consoCURRENT!T22884</f>
        <v>110350.31</v>
      </c>
      <c r="R1110" s="31">
        <f>[1]consoCURRENT!U22884</f>
        <v>151786.76</v>
      </c>
      <c r="S1110" s="31">
        <f>[1]consoCURRENT!V22884</f>
        <v>58407.46</v>
      </c>
      <c r="T1110" s="31">
        <f>[1]consoCURRENT!W22884</f>
        <v>46929.24</v>
      </c>
      <c r="U1110" s="31">
        <f>[1]consoCURRENT!X22884</f>
        <v>46929.24</v>
      </c>
      <c r="V1110" s="31">
        <f>[1]consoCURRENT!Y22884</f>
        <v>46929.24</v>
      </c>
      <c r="W1110" s="31">
        <f>[1]consoCURRENT!Z22884</f>
        <v>80167.100000000006</v>
      </c>
      <c r="X1110" s="31">
        <f>[1]consoCURRENT!AA22884</f>
        <v>175281.92000000001</v>
      </c>
      <c r="Y1110" s="31">
        <f>[1]consoCURRENT!AB22884</f>
        <v>0</v>
      </c>
      <c r="Z1110" s="31">
        <f>SUM(M1110:Y1110)</f>
        <v>959264.52</v>
      </c>
      <c r="AA1110" s="31">
        <f>D1110-Z1110</f>
        <v>374735.48</v>
      </c>
      <c r="AB1110" s="37">
        <f>Z1110/D1110</f>
        <v>0.71908884557721142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1160334000</v>
      </c>
      <c r="C1111" s="31">
        <f>[1]consoCURRENT!F22997</f>
        <v>0</v>
      </c>
      <c r="D1111" s="31">
        <f>[1]consoCURRENT!G22997</f>
        <v>1160334000</v>
      </c>
      <c r="E1111" s="31">
        <f>[1]consoCURRENT!H22997</f>
        <v>431644.86</v>
      </c>
      <c r="F1111" s="31">
        <f>[1]consoCURRENT!I22997</f>
        <v>222319769.86000001</v>
      </c>
      <c r="G1111" s="31">
        <f>[1]consoCURRENT!J22997</f>
        <v>374559219.47999996</v>
      </c>
      <c r="H1111" s="31">
        <f>[1]consoCURRENT!K22997</f>
        <v>73863426.860000014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182625.44</v>
      </c>
      <c r="P1111" s="31">
        <f>[1]consoCURRENT!S22997</f>
        <v>249019.41999999998</v>
      </c>
      <c r="Q1111" s="31">
        <f>[1]consoCURRENT!T22997</f>
        <v>508721.95999999996</v>
      </c>
      <c r="R1111" s="31">
        <f>[1]consoCURRENT!U22997</f>
        <v>1483327.4</v>
      </c>
      <c r="S1111" s="31">
        <f>[1]consoCURRENT!V22997</f>
        <v>220327720.5</v>
      </c>
      <c r="T1111" s="31">
        <f>[1]consoCURRENT!W22997</f>
        <v>631760.81999999995</v>
      </c>
      <c r="U1111" s="31">
        <f>[1]consoCURRENT!X22997</f>
        <v>6969223.3499999996</v>
      </c>
      <c r="V1111" s="31">
        <f>[1]consoCURRENT!Y22997</f>
        <v>366958235.31</v>
      </c>
      <c r="W1111" s="31">
        <f>[1]consoCURRENT!Z22997</f>
        <v>4666464.33</v>
      </c>
      <c r="X1111" s="31">
        <f>[1]consoCURRENT!AA22997</f>
        <v>69196962.530000016</v>
      </c>
      <c r="Y1111" s="31">
        <f>[1]consoCURRENT!AB22997</f>
        <v>0</v>
      </c>
      <c r="Z1111" s="31">
        <f t="shared" ref="Z1111:Z1113" si="518">SUM(M1111:Y1111)</f>
        <v>671174061.06000006</v>
      </c>
      <c r="AA1111" s="31">
        <f>D1111-Z1111</f>
        <v>489159938.93999994</v>
      </c>
      <c r="AB1111" s="37">
        <f>Z1111/D1111</f>
        <v>0.57843178003919571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19">SUM(B1110:B1113)</f>
        <v>1161668000</v>
      </c>
      <c r="C1114" s="39">
        <f t="shared" si="519"/>
        <v>0</v>
      </c>
      <c r="D1114" s="39">
        <f t="shared" si="519"/>
        <v>1161668000</v>
      </c>
      <c r="E1114" s="39">
        <f t="shared" si="519"/>
        <v>674128.11</v>
      </c>
      <c r="F1114" s="39">
        <f t="shared" si="519"/>
        <v>222640314.39000002</v>
      </c>
      <c r="G1114" s="39">
        <f t="shared" si="519"/>
        <v>374700007.19999999</v>
      </c>
      <c r="H1114" s="39">
        <f t="shared" si="519"/>
        <v>74118875.88000001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80827.75</v>
      </c>
      <c r="O1114" s="39">
        <f t="shared" si="519"/>
        <v>263453.19</v>
      </c>
      <c r="P1114" s="39">
        <f t="shared" si="519"/>
        <v>329847.17</v>
      </c>
      <c r="Q1114" s="39">
        <f t="shared" si="519"/>
        <v>619072.27</v>
      </c>
      <c r="R1114" s="39">
        <f t="shared" si="519"/>
        <v>1635114.16</v>
      </c>
      <c r="S1114" s="39">
        <f t="shared" si="519"/>
        <v>220386127.96000001</v>
      </c>
      <c r="T1114" s="39">
        <f t="shared" si="519"/>
        <v>678690.05999999994</v>
      </c>
      <c r="U1114" s="39">
        <f t="shared" si="519"/>
        <v>7016152.5899999999</v>
      </c>
      <c r="V1114" s="39">
        <f t="shared" si="519"/>
        <v>367005164.55000001</v>
      </c>
      <c r="W1114" s="39">
        <f t="shared" si="519"/>
        <v>4746631.43</v>
      </c>
      <c r="X1114" s="39">
        <f t="shared" si="519"/>
        <v>69372244.450000018</v>
      </c>
      <c r="Y1114" s="39">
        <f t="shared" si="519"/>
        <v>0</v>
      </c>
      <c r="Z1114" s="39">
        <f t="shared" si="519"/>
        <v>672133325.58000004</v>
      </c>
      <c r="AA1114" s="39">
        <f t="shared" si="519"/>
        <v>489534674.41999996</v>
      </c>
      <c r="AB1114" s="40">
        <f>Z1114/D1114</f>
        <v>0.57859330340510373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1">B1115+B1114</f>
        <v>1161668000</v>
      </c>
      <c r="C1116" s="39">
        <f t="shared" si="521"/>
        <v>0</v>
      </c>
      <c r="D1116" s="39">
        <f t="shared" si="521"/>
        <v>1161668000</v>
      </c>
      <c r="E1116" s="39">
        <f t="shared" si="521"/>
        <v>674128.11</v>
      </c>
      <c r="F1116" s="39">
        <f t="shared" si="521"/>
        <v>222640314.39000002</v>
      </c>
      <c r="G1116" s="39">
        <f t="shared" si="521"/>
        <v>374700007.19999999</v>
      </c>
      <c r="H1116" s="39">
        <f t="shared" si="521"/>
        <v>74118875.88000001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80827.75</v>
      </c>
      <c r="O1116" s="39">
        <f t="shared" si="521"/>
        <v>263453.19</v>
      </c>
      <c r="P1116" s="39">
        <f t="shared" si="521"/>
        <v>329847.17</v>
      </c>
      <c r="Q1116" s="39">
        <f t="shared" si="521"/>
        <v>619072.27</v>
      </c>
      <c r="R1116" s="39">
        <f t="shared" si="521"/>
        <v>1635114.16</v>
      </c>
      <c r="S1116" s="39">
        <f t="shared" si="521"/>
        <v>220386127.96000001</v>
      </c>
      <c r="T1116" s="39">
        <f t="shared" si="521"/>
        <v>678690.05999999994</v>
      </c>
      <c r="U1116" s="39">
        <f t="shared" si="521"/>
        <v>7016152.5899999999</v>
      </c>
      <c r="V1116" s="39">
        <f t="shared" si="521"/>
        <v>367005164.55000001</v>
      </c>
      <c r="W1116" s="39">
        <f t="shared" si="521"/>
        <v>4746631.43</v>
      </c>
      <c r="X1116" s="39">
        <f t="shared" si="521"/>
        <v>69372244.450000018</v>
      </c>
      <c r="Y1116" s="39">
        <f t="shared" si="521"/>
        <v>0</v>
      </c>
      <c r="Z1116" s="39">
        <f t="shared" si="521"/>
        <v>672133325.58000004</v>
      </c>
      <c r="AA1116" s="39">
        <f t="shared" si="521"/>
        <v>489534674.41999996</v>
      </c>
      <c r="AB1116" s="40">
        <f>Z1116/D1116</f>
        <v>0.57859330340510373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245133.25</v>
      </c>
      <c r="F1120" s="31">
        <f>[1]consoCURRENT!I23097</f>
        <v>344416.2</v>
      </c>
      <c r="G1120" s="31">
        <f>[1]consoCURRENT!J23097</f>
        <v>255131.28000000003</v>
      </c>
      <c r="H1120" s="31">
        <f>[1]consoCURRENT!K23097</f>
        <v>250530.52000000002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80827.75</v>
      </c>
      <c r="O1120" s="31">
        <f>[1]consoCURRENT!R23097</f>
        <v>80827.75</v>
      </c>
      <c r="P1120" s="31">
        <f>[1]consoCURRENT!S23097</f>
        <v>83477.75</v>
      </c>
      <c r="Q1120" s="31">
        <f>[1]consoCURRENT!T23097</f>
        <v>90215.52</v>
      </c>
      <c r="R1120" s="31">
        <f>[1]consoCURRENT!U23097</f>
        <v>167756.92000000001</v>
      </c>
      <c r="S1120" s="31">
        <f>[1]consoCURRENT!V23097</f>
        <v>86443.760000000009</v>
      </c>
      <c r="T1120" s="31">
        <f>[1]consoCURRENT!W23097</f>
        <v>75278.600000000006</v>
      </c>
      <c r="U1120" s="31">
        <f>[1]consoCURRENT!X23097</f>
        <v>92208.920000000013</v>
      </c>
      <c r="V1120" s="31">
        <f>[1]consoCURRENT!Y23097</f>
        <v>87643.760000000009</v>
      </c>
      <c r="W1120" s="31">
        <f>[1]consoCURRENT!Z23097</f>
        <v>83743.760000000009</v>
      </c>
      <c r="X1120" s="31">
        <f>[1]consoCURRENT!AA23097</f>
        <v>166786.76</v>
      </c>
      <c r="Y1120" s="31">
        <f>[1]consoCURRENT!AB23097</f>
        <v>0</v>
      </c>
      <c r="Z1120" s="31">
        <f>SUM(M1120:Y1120)</f>
        <v>1095211.25</v>
      </c>
      <c r="AA1120" s="31">
        <f>D1120-Z1120</f>
        <v>238788.75</v>
      </c>
      <c r="AB1120" s="37">
        <f>Z1120/D1120</f>
        <v>0.82099793853073466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620013000</v>
      </c>
      <c r="C1121" s="31">
        <f>[1]consoCURRENT!F23210</f>
        <v>0</v>
      </c>
      <c r="D1121" s="31">
        <f>[1]consoCURRENT!G23210</f>
        <v>620013000</v>
      </c>
      <c r="E1121" s="31">
        <f>[1]consoCURRENT!H23210</f>
        <v>132684492.34999999</v>
      </c>
      <c r="F1121" s="31">
        <f>[1]consoCURRENT!I23210</f>
        <v>101113589.19000001</v>
      </c>
      <c r="G1121" s="31">
        <f>[1]consoCURRENT!J23210</f>
        <v>247564157.28999999</v>
      </c>
      <c r="H1121" s="31">
        <f>[1]consoCURRENT!K23210</f>
        <v>84932774.210000008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127926236.94</v>
      </c>
      <c r="O1121" s="31">
        <f>[1]consoCURRENT!R23210</f>
        <v>1589268.9400000002</v>
      </c>
      <c r="P1121" s="31">
        <f>[1]consoCURRENT!S23210</f>
        <v>3168986.47</v>
      </c>
      <c r="Q1121" s="31">
        <f>[1]consoCURRENT!T23210</f>
        <v>933938.3600000001</v>
      </c>
      <c r="R1121" s="31">
        <f>[1]consoCURRENT!U23210</f>
        <v>3847986.44</v>
      </c>
      <c r="S1121" s="31">
        <f>[1]consoCURRENT!V23210</f>
        <v>96331664.390000015</v>
      </c>
      <c r="T1121" s="31">
        <f>[1]consoCURRENT!W23210</f>
        <v>847030.01</v>
      </c>
      <c r="U1121" s="31">
        <f>[1]consoCURRENT!X23210</f>
        <v>1894019.3</v>
      </c>
      <c r="V1121" s="31">
        <f>[1]consoCURRENT!Y23210</f>
        <v>244823107.98000002</v>
      </c>
      <c r="W1121" s="31">
        <f>[1]consoCURRENT!Z23210</f>
        <v>-1714735.8199999998</v>
      </c>
      <c r="X1121" s="31">
        <f>[1]consoCURRENT!AA23210</f>
        <v>86647510.030000016</v>
      </c>
      <c r="Y1121" s="31">
        <f>[1]consoCURRENT!AB23210</f>
        <v>0</v>
      </c>
      <c r="Z1121" s="31">
        <f t="shared" ref="Z1121:Z1123" si="522">SUM(M1121:Y1121)</f>
        <v>566295013.04000008</v>
      </c>
      <c r="AA1121" s="31">
        <f>D1121-Z1121</f>
        <v>53717986.959999919</v>
      </c>
      <c r="AB1121" s="37">
        <f>Z1121/D1121</f>
        <v>0.91335990219559926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3">SUM(B1120:B1123)</f>
        <v>621347000</v>
      </c>
      <c r="C1124" s="39">
        <f t="shared" si="523"/>
        <v>0</v>
      </c>
      <c r="D1124" s="39">
        <f t="shared" si="523"/>
        <v>621347000</v>
      </c>
      <c r="E1124" s="39">
        <f t="shared" si="523"/>
        <v>132929625.59999999</v>
      </c>
      <c r="F1124" s="39">
        <f t="shared" si="523"/>
        <v>101458005.39000002</v>
      </c>
      <c r="G1124" s="39">
        <f t="shared" si="523"/>
        <v>247819288.56999999</v>
      </c>
      <c r="H1124" s="39">
        <f t="shared" si="523"/>
        <v>85183304.730000004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128007064.69</v>
      </c>
      <c r="O1124" s="39">
        <f t="shared" si="523"/>
        <v>1670096.6900000002</v>
      </c>
      <c r="P1124" s="39">
        <f t="shared" si="523"/>
        <v>3252464.22</v>
      </c>
      <c r="Q1124" s="39">
        <f t="shared" si="523"/>
        <v>1024153.8800000001</v>
      </c>
      <c r="R1124" s="39">
        <f t="shared" si="523"/>
        <v>4015743.36</v>
      </c>
      <c r="S1124" s="39">
        <f t="shared" si="523"/>
        <v>96418108.150000021</v>
      </c>
      <c r="T1124" s="39">
        <f t="shared" si="523"/>
        <v>922308.61</v>
      </c>
      <c r="U1124" s="39">
        <f t="shared" si="523"/>
        <v>1986228.22</v>
      </c>
      <c r="V1124" s="39">
        <f t="shared" si="523"/>
        <v>244910751.74000001</v>
      </c>
      <c r="W1124" s="39">
        <f t="shared" si="523"/>
        <v>-1630992.0599999998</v>
      </c>
      <c r="X1124" s="39">
        <f t="shared" si="523"/>
        <v>86814296.790000021</v>
      </c>
      <c r="Y1124" s="39">
        <f t="shared" si="523"/>
        <v>0</v>
      </c>
      <c r="Z1124" s="39">
        <f t="shared" si="523"/>
        <v>567390224.29000008</v>
      </c>
      <c r="AA1124" s="39">
        <f t="shared" si="523"/>
        <v>53956775.709999919</v>
      </c>
      <c r="AB1124" s="40">
        <f>Z1124/D1124</f>
        <v>0.91316160581768335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5">B1125+B1124</f>
        <v>621347000</v>
      </c>
      <c r="C1126" s="39">
        <f t="shared" si="525"/>
        <v>0</v>
      </c>
      <c r="D1126" s="39">
        <f t="shared" si="525"/>
        <v>621347000</v>
      </c>
      <c r="E1126" s="39">
        <f t="shared" si="525"/>
        <v>132929625.59999999</v>
      </c>
      <c r="F1126" s="39">
        <f t="shared" si="525"/>
        <v>101458005.39000002</v>
      </c>
      <c r="G1126" s="39">
        <f t="shared" si="525"/>
        <v>247819288.56999999</v>
      </c>
      <c r="H1126" s="39">
        <f t="shared" si="525"/>
        <v>85183304.730000004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128007064.69</v>
      </c>
      <c r="O1126" s="39">
        <f t="shared" si="525"/>
        <v>1670096.6900000002</v>
      </c>
      <c r="P1126" s="39">
        <f t="shared" si="525"/>
        <v>3252464.22</v>
      </c>
      <c r="Q1126" s="39">
        <f t="shared" si="525"/>
        <v>1024153.8800000001</v>
      </c>
      <c r="R1126" s="39">
        <f t="shared" si="525"/>
        <v>4015743.36</v>
      </c>
      <c r="S1126" s="39">
        <f t="shared" si="525"/>
        <v>96418108.150000021</v>
      </c>
      <c r="T1126" s="39">
        <f t="shared" si="525"/>
        <v>922308.61</v>
      </c>
      <c r="U1126" s="39">
        <f t="shared" si="525"/>
        <v>1986228.22</v>
      </c>
      <c r="V1126" s="39">
        <f t="shared" si="525"/>
        <v>244910751.74000001</v>
      </c>
      <c r="W1126" s="39">
        <f t="shared" si="525"/>
        <v>-1630992.0599999998</v>
      </c>
      <c r="X1126" s="39">
        <f t="shared" si="525"/>
        <v>86814296.790000021</v>
      </c>
      <c r="Y1126" s="39">
        <f t="shared" si="525"/>
        <v>0</v>
      </c>
      <c r="Z1126" s="39">
        <f t="shared" si="525"/>
        <v>567390224.29000008</v>
      </c>
      <c r="AA1126" s="39">
        <f t="shared" si="525"/>
        <v>53956775.709999919</v>
      </c>
      <c r="AB1126" s="40">
        <f>Z1126/D1126</f>
        <v>0.91316160581768335</v>
      </c>
      <c r="AC1126" s="42"/>
    </row>
    <row r="1127" spans="1:29" s="33" customFormat="1" ht="10.9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9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167049.43</v>
      </c>
      <c r="F1130" s="31">
        <f>[1]consoCURRENT!I23310</f>
        <v>262124.78999999998</v>
      </c>
      <c r="G1130" s="31">
        <f>[1]consoCURRENT!J23310</f>
        <v>201461.75</v>
      </c>
      <c r="H1130" s="31">
        <f>[1]consoCURRENT!K23310</f>
        <v>275043.96999999997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49292</v>
      </c>
      <c r="O1130" s="31">
        <f>[1]consoCURRENT!R23310</f>
        <v>81034.210000000006</v>
      </c>
      <c r="P1130" s="31">
        <f>[1]consoCURRENT!S23310</f>
        <v>36723.22</v>
      </c>
      <c r="Q1130" s="31">
        <f>[1]consoCURRENT!T23310</f>
        <v>64004.91</v>
      </c>
      <c r="R1130" s="31">
        <f>[1]consoCURRENT!U23310</f>
        <v>118021.83</v>
      </c>
      <c r="S1130" s="31">
        <f>[1]consoCURRENT!V23310</f>
        <v>80098.05</v>
      </c>
      <c r="T1130" s="31">
        <f>[1]consoCURRENT!W23310</f>
        <v>76923.600000000006</v>
      </c>
      <c r="U1130" s="31">
        <f>[1]consoCURRENT!X23310</f>
        <v>59163.91</v>
      </c>
      <c r="V1130" s="31">
        <f>[1]consoCURRENT!Y23310</f>
        <v>65374.239999999998</v>
      </c>
      <c r="W1130" s="31">
        <f>[1]consoCURRENT!Z23310</f>
        <v>76742.61</v>
      </c>
      <c r="X1130" s="31">
        <f>[1]consoCURRENT!AA23310</f>
        <v>198301.36</v>
      </c>
      <c r="Y1130" s="31">
        <f>[1]consoCURRENT!AB23310</f>
        <v>0</v>
      </c>
      <c r="Z1130" s="31">
        <f>SUM(M1130:Y1130)</f>
        <v>905679.94</v>
      </c>
      <c r="AA1130" s="31">
        <f>D1130-Z1130</f>
        <v>428320.06000000006</v>
      </c>
      <c r="AB1130" s="37">
        <f>Z1130/D1130</f>
        <v>0.67892049475262362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1320522000</v>
      </c>
      <c r="C1131" s="31">
        <f>[1]consoCURRENT!F23423</f>
        <v>0</v>
      </c>
      <c r="D1131" s="31">
        <f>[1]consoCURRENT!G23423</f>
        <v>1320522000</v>
      </c>
      <c r="E1131" s="31">
        <f>[1]consoCURRENT!H23423</f>
        <v>208305423.41</v>
      </c>
      <c r="F1131" s="31">
        <f>[1]consoCURRENT!I23423</f>
        <v>510549828.12</v>
      </c>
      <c r="G1131" s="31">
        <f>[1]consoCURRENT!J23423</f>
        <v>598546911.92000008</v>
      </c>
      <c r="H1131" s="31">
        <f>[1]consoCURRENT!K23423</f>
        <v>900271.3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394258.35000000003</v>
      </c>
      <c r="O1131" s="31">
        <f>[1]consoCURRENT!R23423</f>
        <v>474173.96</v>
      </c>
      <c r="P1131" s="31">
        <f>[1]consoCURRENT!S23423</f>
        <v>207436991.09999999</v>
      </c>
      <c r="Q1131" s="31">
        <f>[1]consoCURRENT!T23423</f>
        <v>757561.17999999993</v>
      </c>
      <c r="R1131" s="31">
        <f>[1]consoCURRENT!U23423</f>
        <v>667910</v>
      </c>
      <c r="S1131" s="31">
        <f>[1]consoCURRENT!V23423</f>
        <v>509124356.94</v>
      </c>
      <c r="T1131" s="31">
        <f>[1]consoCURRENT!W23423</f>
        <v>-58759754.880000003</v>
      </c>
      <c r="U1131" s="31">
        <f>[1]consoCURRENT!X23423</f>
        <v>6330129.0600000005</v>
      </c>
      <c r="V1131" s="31">
        <f>[1]consoCURRENT!Y23423</f>
        <v>650976537.74000001</v>
      </c>
      <c r="W1131" s="31">
        <f>[1]consoCURRENT!Z23423</f>
        <v>416905.53</v>
      </c>
      <c r="X1131" s="31">
        <f>[1]consoCURRENT!AA23423</f>
        <v>483365.77</v>
      </c>
      <c r="Y1131" s="31">
        <f>[1]consoCURRENT!AB23423</f>
        <v>0</v>
      </c>
      <c r="Z1131" s="31">
        <f t="shared" ref="Z1131:Z1133" si="526">SUM(M1131:Y1131)</f>
        <v>1318302434.7499998</v>
      </c>
      <c r="AA1131" s="31">
        <f>D1131-Z1131</f>
        <v>2219565.2500002384</v>
      </c>
      <c r="AB1131" s="37">
        <f>Z1131/D1131</f>
        <v>0.99831917586378704</v>
      </c>
      <c r="AC1131" s="32"/>
    </row>
    <row r="1132" spans="1:29" s="33" customFormat="1" ht="18" customHeight="1" x14ac:dyDescent="0.2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7">SUM(B1130:B1133)</f>
        <v>1321856000</v>
      </c>
      <c r="C1134" s="39">
        <f t="shared" si="527"/>
        <v>0</v>
      </c>
      <c r="D1134" s="39">
        <f t="shared" si="527"/>
        <v>1321856000</v>
      </c>
      <c r="E1134" s="39">
        <f t="shared" si="527"/>
        <v>208472472.84</v>
      </c>
      <c r="F1134" s="39">
        <f t="shared" si="527"/>
        <v>510811952.91000003</v>
      </c>
      <c r="G1134" s="39">
        <f t="shared" si="527"/>
        <v>598748373.67000008</v>
      </c>
      <c r="H1134" s="39">
        <f t="shared" si="527"/>
        <v>1175315.27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443550.35000000003</v>
      </c>
      <c r="O1134" s="39">
        <f t="shared" si="527"/>
        <v>555208.17000000004</v>
      </c>
      <c r="P1134" s="39">
        <f t="shared" si="527"/>
        <v>207473714.31999999</v>
      </c>
      <c r="Q1134" s="39">
        <f t="shared" si="527"/>
        <v>821566.09</v>
      </c>
      <c r="R1134" s="39">
        <f t="shared" si="527"/>
        <v>785931.83</v>
      </c>
      <c r="S1134" s="39">
        <f t="shared" si="527"/>
        <v>509204454.99000001</v>
      </c>
      <c r="T1134" s="39">
        <f t="shared" si="527"/>
        <v>-58682831.280000001</v>
      </c>
      <c r="U1134" s="39">
        <f t="shared" si="527"/>
        <v>6389292.9700000007</v>
      </c>
      <c r="V1134" s="39">
        <f t="shared" si="527"/>
        <v>651041911.98000002</v>
      </c>
      <c r="W1134" s="39">
        <f t="shared" si="527"/>
        <v>493648.14</v>
      </c>
      <c r="X1134" s="39">
        <f t="shared" si="527"/>
        <v>681667.13</v>
      </c>
      <c r="Y1134" s="39">
        <f t="shared" si="527"/>
        <v>0</v>
      </c>
      <c r="Z1134" s="39">
        <f t="shared" si="527"/>
        <v>1319208114.6899998</v>
      </c>
      <c r="AA1134" s="39">
        <f t="shared" si="527"/>
        <v>2647885.3100002385</v>
      </c>
      <c r="AB1134" s="40">
        <f>Z1134/D1134</f>
        <v>0.99799684284067236</v>
      </c>
      <c r="AC1134" s="32"/>
    </row>
    <row r="1135" spans="1:29" s="33" customFormat="1" ht="14.45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29">B1135+B1134</f>
        <v>1321856000</v>
      </c>
      <c r="C1136" s="39">
        <f t="shared" si="529"/>
        <v>0</v>
      </c>
      <c r="D1136" s="39">
        <f t="shared" si="529"/>
        <v>1321856000</v>
      </c>
      <c r="E1136" s="39">
        <f t="shared" si="529"/>
        <v>208472472.84</v>
      </c>
      <c r="F1136" s="39">
        <f t="shared" si="529"/>
        <v>510811952.91000003</v>
      </c>
      <c r="G1136" s="39">
        <f t="shared" si="529"/>
        <v>598748373.67000008</v>
      </c>
      <c r="H1136" s="39">
        <f t="shared" si="529"/>
        <v>1175315.27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443550.35000000003</v>
      </c>
      <c r="O1136" s="39">
        <f t="shared" si="529"/>
        <v>555208.17000000004</v>
      </c>
      <c r="P1136" s="39">
        <f t="shared" si="529"/>
        <v>207473714.31999999</v>
      </c>
      <c r="Q1136" s="39">
        <f t="shared" si="529"/>
        <v>821566.09</v>
      </c>
      <c r="R1136" s="39">
        <f t="shared" si="529"/>
        <v>785931.83</v>
      </c>
      <c r="S1136" s="39">
        <f t="shared" si="529"/>
        <v>509204454.99000001</v>
      </c>
      <c r="T1136" s="39">
        <f t="shared" si="529"/>
        <v>-58682831.280000001</v>
      </c>
      <c r="U1136" s="39">
        <f t="shared" si="529"/>
        <v>6389292.9700000007</v>
      </c>
      <c r="V1136" s="39">
        <f t="shared" si="529"/>
        <v>651041911.98000002</v>
      </c>
      <c r="W1136" s="39">
        <f t="shared" si="529"/>
        <v>493648.14</v>
      </c>
      <c r="X1136" s="39">
        <f t="shared" si="529"/>
        <v>681667.13</v>
      </c>
      <c r="Y1136" s="39">
        <f t="shared" si="529"/>
        <v>0</v>
      </c>
      <c r="Z1136" s="39">
        <f t="shared" si="529"/>
        <v>1319208114.6899998</v>
      </c>
      <c r="AA1136" s="39">
        <f t="shared" si="529"/>
        <v>2647885.3100002385</v>
      </c>
      <c r="AB1136" s="40">
        <f>Z1136/D1136</f>
        <v>0.99799684284067236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249144.06</v>
      </c>
      <c r="F1140" s="31">
        <f>[1]consoCURRENT!I23523</f>
        <v>331772.31000000006</v>
      </c>
      <c r="G1140" s="31">
        <f>[1]consoCURRENT!J23523</f>
        <v>269231.28000000003</v>
      </c>
      <c r="H1140" s="31">
        <f>[1]consoCURRENT!K23523</f>
        <v>250530.52000000002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87488.56</v>
      </c>
      <c r="P1140" s="31">
        <f>[1]consoCURRENT!S23523</f>
        <v>80827.75</v>
      </c>
      <c r="Q1140" s="31">
        <f>[1]consoCURRENT!T23523</f>
        <v>92491.790000000008</v>
      </c>
      <c r="R1140" s="31">
        <f>[1]consoCURRENT!U23523</f>
        <v>151786.76</v>
      </c>
      <c r="S1140" s="31">
        <f>[1]consoCURRENT!V23523</f>
        <v>87493.760000000009</v>
      </c>
      <c r="T1140" s="31">
        <f>[1]consoCURRENT!W23523</f>
        <v>83743.760000000009</v>
      </c>
      <c r="U1140" s="31">
        <f>[1]consoCURRENT!X23523</f>
        <v>101743.76000000001</v>
      </c>
      <c r="V1140" s="31">
        <f>[1]consoCURRENT!Y23523</f>
        <v>83743.760000000009</v>
      </c>
      <c r="W1140" s="31">
        <f>[1]consoCURRENT!Z23523</f>
        <v>83743.760000000009</v>
      </c>
      <c r="X1140" s="31">
        <f>[1]consoCURRENT!AA23523</f>
        <v>166786.76</v>
      </c>
      <c r="Y1140" s="31">
        <f>[1]consoCURRENT!AB23523</f>
        <v>0</v>
      </c>
      <c r="Z1140" s="31">
        <f>SUM(M1140:Y1140)</f>
        <v>1100678.17</v>
      </c>
      <c r="AA1140" s="31">
        <f>D1140-Z1140</f>
        <v>233321.83000000007</v>
      </c>
      <c r="AB1140" s="37">
        <f>Z1140/D1140</f>
        <v>0.82509607946026986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676885000</v>
      </c>
      <c r="C1141" s="31">
        <f>[1]consoCURRENT!F23636</f>
        <v>0</v>
      </c>
      <c r="D1141" s="31">
        <f>[1]consoCURRENT!G23636</f>
        <v>676885000</v>
      </c>
      <c r="E1141" s="31">
        <f>[1]consoCURRENT!H23636</f>
        <v>2666848.75</v>
      </c>
      <c r="F1141" s="31">
        <f>[1]consoCURRENT!I23636</f>
        <v>91186243.829999998</v>
      </c>
      <c r="G1141" s="31">
        <f>[1]consoCURRENT!J23636</f>
        <v>115231075.92</v>
      </c>
      <c r="H1141" s="31">
        <f>[1]consoCURRENT!K23636</f>
        <v>191637649.04999998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145039.95000000001</v>
      </c>
      <c r="O1141" s="31">
        <f>[1]consoCURRENT!R23636</f>
        <v>1364856.5</v>
      </c>
      <c r="P1141" s="31">
        <f>[1]consoCURRENT!S23636</f>
        <v>1156952.3</v>
      </c>
      <c r="Q1141" s="31">
        <f>[1]consoCURRENT!T23636</f>
        <v>513223.52</v>
      </c>
      <c r="R1141" s="31">
        <f>[1]consoCURRENT!U23636</f>
        <v>1256166.22</v>
      </c>
      <c r="S1141" s="31">
        <f>[1]consoCURRENT!V23636</f>
        <v>89416854.090000004</v>
      </c>
      <c r="T1141" s="31">
        <f>[1]consoCURRENT!W23636</f>
        <v>473323.30000000005</v>
      </c>
      <c r="U1141" s="31">
        <f>[1]consoCURRENT!X23636</f>
        <v>2621142.92</v>
      </c>
      <c r="V1141" s="31">
        <f>[1]consoCURRENT!Y23636</f>
        <v>112136609.70000002</v>
      </c>
      <c r="W1141" s="31">
        <f>[1]consoCURRENT!Z23636</f>
        <v>93619191.659999996</v>
      </c>
      <c r="X1141" s="31">
        <f>[1]consoCURRENT!AA23636</f>
        <v>98018457.390000001</v>
      </c>
      <c r="Y1141" s="31">
        <f>[1]consoCURRENT!AB23636</f>
        <v>0</v>
      </c>
      <c r="Z1141" s="31">
        <f t="shared" ref="Z1141:Z1143" si="530">SUM(M1141:Y1141)</f>
        <v>400721817.54999995</v>
      </c>
      <c r="AA1141" s="31">
        <f>D1141-Z1141</f>
        <v>276163182.45000005</v>
      </c>
      <c r="AB1141" s="37">
        <f>Z1141/D1141</f>
        <v>0.59200871277986655</v>
      </c>
      <c r="AC1141" s="32"/>
    </row>
    <row r="1142" spans="1:29" s="33" customFormat="1" ht="18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1">SUM(B1140:B1143)</f>
        <v>678219000</v>
      </c>
      <c r="C1144" s="39">
        <f t="shared" si="531"/>
        <v>0</v>
      </c>
      <c r="D1144" s="39">
        <f t="shared" si="531"/>
        <v>678219000</v>
      </c>
      <c r="E1144" s="39">
        <f t="shared" si="531"/>
        <v>2915992.81</v>
      </c>
      <c r="F1144" s="39">
        <f t="shared" si="531"/>
        <v>91518016.140000001</v>
      </c>
      <c r="G1144" s="39">
        <f t="shared" si="531"/>
        <v>115500307.2</v>
      </c>
      <c r="H1144" s="39">
        <f t="shared" si="531"/>
        <v>191888179.56999999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225867.7</v>
      </c>
      <c r="O1144" s="39">
        <f t="shared" si="531"/>
        <v>1452345.06</v>
      </c>
      <c r="P1144" s="39">
        <f t="shared" si="531"/>
        <v>1237780.05</v>
      </c>
      <c r="Q1144" s="39">
        <f t="shared" si="531"/>
        <v>605715.31000000006</v>
      </c>
      <c r="R1144" s="39">
        <f t="shared" si="531"/>
        <v>1407952.98</v>
      </c>
      <c r="S1144" s="39">
        <f t="shared" si="531"/>
        <v>89504347.850000009</v>
      </c>
      <c r="T1144" s="39">
        <f t="shared" si="531"/>
        <v>557067.06000000006</v>
      </c>
      <c r="U1144" s="39">
        <f t="shared" si="531"/>
        <v>2722886.6799999997</v>
      </c>
      <c r="V1144" s="39">
        <f t="shared" si="531"/>
        <v>112220353.46000002</v>
      </c>
      <c r="W1144" s="39">
        <f t="shared" si="531"/>
        <v>93702935.420000002</v>
      </c>
      <c r="X1144" s="39">
        <f t="shared" si="531"/>
        <v>98185244.150000006</v>
      </c>
      <c r="Y1144" s="39">
        <f t="shared" si="531"/>
        <v>0</v>
      </c>
      <c r="Z1144" s="39">
        <f t="shared" si="531"/>
        <v>401822495.71999997</v>
      </c>
      <c r="AA1144" s="39">
        <f t="shared" si="531"/>
        <v>276396504.28000003</v>
      </c>
      <c r="AB1144" s="40">
        <f>Z1144/D1144</f>
        <v>0.59246717611862831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3">B1145+B1144</f>
        <v>678219000</v>
      </c>
      <c r="C1146" s="39">
        <f t="shared" si="533"/>
        <v>0</v>
      </c>
      <c r="D1146" s="39">
        <f t="shared" si="533"/>
        <v>678219000</v>
      </c>
      <c r="E1146" s="39">
        <f t="shared" si="533"/>
        <v>2915992.81</v>
      </c>
      <c r="F1146" s="39">
        <f t="shared" si="533"/>
        <v>91518016.140000001</v>
      </c>
      <c r="G1146" s="39">
        <f t="shared" si="533"/>
        <v>115500307.2</v>
      </c>
      <c r="H1146" s="39">
        <f t="shared" si="533"/>
        <v>191888179.56999999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225867.7</v>
      </c>
      <c r="O1146" s="39">
        <f t="shared" si="533"/>
        <v>1452345.06</v>
      </c>
      <c r="P1146" s="39">
        <f t="shared" si="533"/>
        <v>1237780.05</v>
      </c>
      <c r="Q1146" s="39">
        <f t="shared" si="533"/>
        <v>605715.31000000006</v>
      </c>
      <c r="R1146" s="39">
        <f t="shared" si="533"/>
        <v>1407952.98</v>
      </c>
      <c r="S1146" s="39">
        <f t="shared" si="533"/>
        <v>89504347.850000009</v>
      </c>
      <c r="T1146" s="39">
        <f t="shared" si="533"/>
        <v>557067.06000000006</v>
      </c>
      <c r="U1146" s="39">
        <f t="shared" si="533"/>
        <v>2722886.6799999997</v>
      </c>
      <c r="V1146" s="39">
        <f t="shared" si="533"/>
        <v>112220353.46000002</v>
      </c>
      <c r="W1146" s="39">
        <f t="shared" si="533"/>
        <v>93702935.420000002</v>
      </c>
      <c r="X1146" s="39">
        <f t="shared" si="533"/>
        <v>98185244.150000006</v>
      </c>
      <c r="Y1146" s="39">
        <f t="shared" si="533"/>
        <v>0</v>
      </c>
      <c r="Z1146" s="39">
        <f t="shared" si="533"/>
        <v>401822495.71999997</v>
      </c>
      <c r="AA1146" s="39">
        <f t="shared" si="533"/>
        <v>276396504.28000003</v>
      </c>
      <c r="AB1146" s="40">
        <f>Z1146/D1146</f>
        <v>0.59246717611862831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245480.19</v>
      </c>
      <c r="F1150" s="31">
        <f>[1]consoCURRENT!I23736</f>
        <v>348116.17</v>
      </c>
      <c r="G1150" s="31">
        <f>[1]consoCURRENT!J23736</f>
        <v>179002.21000000002</v>
      </c>
      <c r="H1150" s="31">
        <f>[1]consoCURRENT!K23736</f>
        <v>247816.98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81463.08</v>
      </c>
      <c r="P1150" s="31">
        <f>[1]consoCURRENT!S23736</f>
        <v>83189.36</v>
      </c>
      <c r="Q1150" s="31">
        <f>[1]consoCURRENT!T23736</f>
        <v>93185.67</v>
      </c>
      <c r="R1150" s="31">
        <f>[1]consoCURRENT!U23736</f>
        <v>169786.75</v>
      </c>
      <c r="S1150" s="31">
        <f>[1]consoCURRENT!V23736</f>
        <v>85143.75</v>
      </c>
      <c r="T1150" s="31">
        <f>[1]consoCURRENT!W23736</f>
        <v>83743.75</v>
      </c>
      <c r="U1150" s="31">
        <f>[1]consoCURRENT!X23736</f>
        <v>47829.23</v>
      </c>
      <c r="V1150" s="31">
        <f>[1]consoCURRENT!Y23736</f>
        <v>47429.23</v>
      </c>
      <c r="W1150" s="31">
        <f>[1]consoCURRENT!Z23736</f>
        <v>46929.23</v>
      </c>
      <c r="X1150" s="31">
        <f>[1]consoCURRENT!AA23736</f>
        <v>200887.75</v>
      </c>
      <c r="Y1150" s="31">
        <f>[1]consoCURRENT!AB23736</f>
        <v>0</v>
      </c>
      <c r="Z1150" s="31">
        <f>SUM(M1150:Y1150)</f>
        <v>1020415.5499999999</v>
      </c>
      <c r="AA1150" s="31">
        <f>D1150-Z1150</f>
        <v>313584.45000000007</v>
      </c>
      <c r="AB1150" s="37">
        <f>Z1150/D1150</f>
        <v>0.76492919790104941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1923747000</v>
      </c>
      <c r="C1151" s="31">
        <f>[1]consoCURRENT!F23849</f>
        <v>0</v>
      </c>
      <c r="D1151" s="31">
        <f>[1]consoCURRENT!G23849</f>
        <v>1923747000</v>
      </c>
      <c r="E1151" s="31">
        <f>[1]consoCURRENT!H23849</f>
        <v>129547469.84999999</v>
      </c>
      <c r="F1151" s="31">
        <f>[1]consoCURRENT!I23849</f>
        <v>40606540.479999997</v>
      </c>
      <c r="G1151" s="31">
        <f>[1]consoCURRENT!J23849</f>
        <v>277672033.56999999</v>
      </c>
      <c r="H1151" s="31">
        <f>[1]consoCURRENT!K23849</f>
        <v>341558704.80000001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83150</v>
      </c>
      <c r="O1151" s="31">
        <f>[1]consoCURRENT!R23849</f>
        <v>18476</v>
      </c>
      <c r="P1151" s="31">
        <f>[1]consoCURRENT!S23849</f>
        <v>129445843.84999999</v>
      </c>
      <c r="Q1151" s="31">
        <f>[1]consoCURRENT!T23849</f>
        <v>-1203</v>
      </c>
      <c r="R1151" s="31">
        <f>[1]consoCURRENT!U23849</f>
        <v>102770.81</v>
      </c>
      <c r="S1151" s="31">
        <f>[1]consoCURRENT!V23849</f>
        <v>40504972.670000002</v>
      </c>
      <c r="T1151" s="31">
        <f>[1]consoCURRENT!W23849</f>
        <v>14604296</v>
      </c>
      <c r="U1151" s="31">
        <f>[1]consoCURRENT!X23849</f>
        <v>80017816.760000005</v>
      </c>
      <c r="V1151" s="31">
        <f>[1]consoCURRENT!Y23849</f>
        <v>183049920.81</v>
      </c>
      <c r="W1151" s="31">
        <f>[1]consoCURRENT!Z23849</f>
        <v>50883069.799999997</v>
      </c>
      <c r="X1151" s="31">
        <f>[1]consoCURRENT!AA23849</f>
        <v>290675635</v>
      </c>
      <c r="Y1151" s="31">
        <f>[1]consoCURRENT!AB23849</f>
        <v>0</v>
      </c>
      <c r="Z1151" s="31">
        <f t="shared" ref="Z1151:Z1153" si="534">SUM(M1151:Y1151)</f>
        <v>789384748.70000005</v>
      </c>
      <c r="AA1151" s="31">
        <f>D1151-Z1151</f>
        <v>1134362251.3</v>
      </c>
      <c r="AB1151" s="37">
        <f>Z1151/D1151</f>
        <v>0.41033709146784897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5">SUM(B1150:B1153)</f>
        <v>1925081000</v>
      </c>
      <c r="C1154" s="39">
        <f t="shared" si="535"/>
        <v>0</v>
      </c>
      <c r="D1154" s="39">
        <f t="shared" si="535"/>
        <v>1925081000</v>
      </c>
      <c r="E1154" s="39">
        <f t="shared" si="535"/>
        <v>129792950.03999999</v>
      </c>
      <c r="F1154" s="39">
        <f t="shared" si="535"/>
        <v>40954656.649999999</v>
      </c>
      <c r="G1154" s="39">
        <f t="shared" si="535"/>
        <v>277851035.77999997</v>
      </c>
      <c r="H1154" s="39">
        <f t="shared" si="535"/>
        <v>341806521.78000003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163977.75</v>
      </c>
      <c r="O1154" s="39">
        <f t="shared" si="535"/>
        <v>99939.08</v>
      </c>
      <c r="P1154" s="39">
        <f t="shared" si="535"/>
        <v>129529033.20999999</v>
      </c>
      <c r="Q1154" s="39">
        <f t="shared" si="535"/>
        <v>91982.67</v>
      </c>
      <c r="R1154" s="39">
        <f t="shared" si="535"/>
        <v>272557.56</v>
      </c>
      <c r="S1154" s="39">
        <f t="shared" si="535"/>
        <v>40590116.420000002</v>
      </c>
      <c r="T1154" s="39">
        <f t="shared" si="535"/>
        <v>14688039.75</v>
      </c>
      <c r="U1154" s="39">
        <f t="shared" si="535"/>
        <v>80065645.99000001</v>
      </c>
      <c r="V1154" s="39">
        <f t="shared" si="535"/>
        <v>183097350.03999999</v>
      </c>
      <c r="W1154" s="39">
        <f t="shared" si="535"/>
        <v>50929999.029999994</v>
      </c>
      <c r="X1154" s="39">
        <f t="shared" si="535"/>
        <v>290876522.75</v>
      </c>
      <c r="Y1154" s="39">
        <f t="shared" si="535"/>
        <v>0</v>
      </c>
      <c r="Z1154" s="39">
        <f t="shared" si="535"/>
        <v>790405164.25</v>
      </c>
      <c r="AA1154" s="39">
        <f t="shared" si="535"/>
        <v>1134675835.75</v>
      </c>
      <c r="AB1154" s="40">
        <f>Z1154/D1154</f>
        <v>0.41058280885323789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7">B1155+B1154</f>
        <v>1925081000</v>
      </c>
      <c r="C1156" s="39">
        <f t="shared" si="537"/>
        <v>0</v>
      </c>
      <c r="D1156" s="39">
        <f t="shared" si="537"/>
        <v>1925081000</v>
      </c>
      <c r="E1156" s="39">
        <f t="shared" si="537"/>
        <v>129792950.03999999</v>
      </c>
      <c r="F1156" s="39">
        <f t="shared" si="537"/>
        <v>40954656.649999999</v>
      </c>
      <c r="G1156" s="39">
        <f t="shared" si="537"/>
        <v>277851035.77999997</v>
      </c>
      <c r="H1156" s="39">
        <f t="shared" si="537"/>
        <v>341806521.78000003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163977.75</v>
      </c>
      <c r="O1156" s="39">
        <f t="shared" si="537"/>
        <v>99939.08</v>
      </c>
      <c r="P1156" s="39">
        <f t="shared" si="537"/>
        <v>129529033.20999999</v>
      </c>
      <c r="Q1156" s="39">
        <f t="shared" si="537"/>
        <v>91982.67</v>
      </c>
      <c r="R1156" s="39">
        <f t="shared" si="537"/>
        <v>272557.56</v>
      </c>
      <c r="S1156" s="39">
        <f t="shared" si="537"/>
        <v>40590116.420000002</v>
      </c>
      <c r="T1156" s="39">
        <f t="shared" si="537"/>
        <v>14688039.75</v>
      </c>
      <c r="U1156" s="39">
        <f t="shared" si="537"/>
        <v>80065645.99000001</v>
      </c>
      <c r="V1156" s="39">
        <f t="shared" si="537"/>
        <v>183097350.03999999</v>
      </c>
      <c r="W1156" s="39">
        <f t="shared" si="537"/>
        <v>50929999.029999994</v>
      </c>
      <c r="X1156" s="39">
        <f t="shared" si="537"/>
        <v>290876522.75</v>
      </c>
      <c r="Y1156" s="39">
        <f t="shared" si="537"/>
        <v>0</v>
      </c>
      <c r="Z1156" s="39">
        <f t="shared" si="537"/>
        <v>790405164.25</v>
      </c>
      <c r="AA1156" s="39">
        <f t="shared" si="537"/>
        <v>1134675835.75</v>
      </c>
      <c r="AB1156" s="40">
        <f>Z1156/D1156</f>
        <v>0.41058280885323789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120891.71</v>
      </c>
      <c r="F1160" s="31">
        <f>[1]consoCURRENT!I23949</f>
        <v>278559.07</v>
      </c>
      <c r="G1160" s="31">
        <f>[1]consoCURRENT!J23949</f>
        <v>241741.83999999997</v>
      </c>
      <c r="H1160" s="31">
        <f>[1]consoCURRENT!K23949</f>
        <v>279779.15000000002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25077.94</v>
      </c>
      <c r="O1160" s="31">
        <f>[1]consoCURRENT!R23949</f>
        <v>22179</v>
      </c>
      <c r="P1160" s="31">
        <f>[1]consoCURRENT!S23949</f>
        <v>73634.77</v>
      </c>
      <c r="Q1160" s="31">
        <f>[1]consoCURRENT!T23949</f>
        <v>87728.51</v>
      </c>
      <c r="R1160" s="31">
        <f>[1]consoCURRENT!U23949</f>
        <v>107086.8</v>
      </c>
      <c r="S1160" s="31">
        <f>[1]consoCURRENT!V23949</f>
        <v>83743.759999999995</v>
      </c>
      <c r="T1160" s="31">
        <f>[1]consoCURRENT!W23949</f>
        <v>75278.600000000006</v>
      </c>
      <c r="U1160" s="31">
        <f>[1]consoCURRENT!X23949</f>
        <v>83743.759999999995</v>
      </c>
      <c r="V1160" s="31">
        <f>[1]consoCURRENT!Y23949</f>
        <v>82719.48</v>
      </c>
      <c r="W1160" s="31">
        <f>[1]consoCURRENT!Z23949</f>
        <v>107037.98</v>
      </c>
      <c r="X1160" s="31">
        <f>[1]consoCURRENT!AA23949</f>
        <v>172741.17</v>
      </c>
      <c r="Y1160" s="31">
        <f>[1]consoCURRENT!AB23949</f>
        <v>0</v>
      </c>
      <c r="Z1160" s="31">
        <f>SUM(M1160:Y1160)</f>
        <v>920971.77</v>
      </c>
      <c r="AA1160" s="31">
        <f>D1160-Z1160</f>
        <v>413028.23</v>
      </c>
      <c r="AB1160" s="37">
        <f>Z1160/D1160</f>
        <v>0.69038363568215888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1166004000</v>
      </c>
      <c r="C1161" s="31">
        <f>[1]consoCURRENT!F24062</f>
        <v>0</v>
      </c>
      <c r="D1161" s="31">
        <f>[1]consoCURRENT!G24062</f>
        <v>1166004000</v>
      </c>
      <c r="E1161" s="31">
        <f>[1]consoCURRENT!H24062</f>
        <v>284858733.44999999</v>
      </c>
      <c r="F1161" s="31">
        <f>[1]consoCURRENT!I24062</f>
        <v>24723554.16</v>
      </c>
      <c r="G1161" s="31">
        <f>[1]consoCURRENT!J24062</f>
        <v>126182639.84000002</v>
      </c>
      <c r="H1161" s="31">
        <f>[1]consoCURRENT!K24062</f>
        <v>204432004.18000001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124721.51</v>
      </c>
      <c r="O1161" s="31">
        <f>[1]consoCURRENT!R24062</f>
        <v>409533.58999999997</v>
      </c>
      <c r="P1161" s="31">
        <f>[1]consoCURRENT!S24062</f>
        <v>284324478.35000002</v>
      </c>
      <c r="Q1161" s="31">
        <f>[1]consoCURRENT!T24062</f>
        <v>1303795.92</v>
      </c>
      <c r="R1161" s="31">
        <f>[1]consoCURRENT!U24062</f>
        <v>916108.56</v>
      </c>
      <c r="S1161" s="31">
        <f>[1]consoCURRENT!V24062</f>
        <v>22503649.68</v>
      </c>
      <c r="T1161" s="31">
        <f>[1]consoCURRENT!W24062</f>
        <v>3482689.03</v>
      </c>
      <c r="U1161" s="31">
        <f>[1]consoCURRENT!X24062</f>
        <v>59859284.539999999</v>
      </c>
      <c r="V1161" s="31">
        <f>[1]consoCURRENT!Y24062</f>
        <v>62840666.270000003</v>
      </c>
      <c r="W1161" s="31">
        <f>[1]consoCURRENT!Z24062</f>
        <v>71948415.320000023</v>
      </c>
      <c r="X1161" s="31">
        <f>[1]consoCURRENT!AA24062</f>
        <v>132483588.86</v>
      </c>
      <c r="Y1161" s="31">
        <f>[1]consoCURRENT!AB24062</f>
        <v>0</v>
      </c>
      <c r="Z1161" s="31">
        <f t="shared" ref="Z1161:Z1163" si="538">SUM(M1161:Y1161)</f>
        <v>640196931.63000011</v>
      </c>
      <c r="AA1161" s="31">
        <f>D1161-Z1161</f>
        <v>525807068.36999989</v>
      </c>
      <c r="AB1161" s="37">
        <f>Z1161/D1161</f>
        <v>0.54905208869780897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39">SUM(B1160:B1163)</f>
        <v>1167338000</v>
      </c>
      <c r="C1164" s="39">
        <f t="shared" si="539"/>
        <v>0</v>
      </c>
      <c r="D1164" s="39">
        <f t="shared" si="539"/>
        <v>1167338000</v>
      </c>
      <c r="E1164" s="39">
        <f t="shared" si="539"/>
        <v>284979625.15999997</v>
      </c>
      <c r="F1164" s="39">
        <f t="shared" si="539"/>
        <v>25002113.23</v>
      </c>
      <c r="G1164" s="39">
        <f t="shared" si="539"/>
        <v>126424381.68000002</v>
      </c>
      <c r="H1164" s="39">
        <f t="shared" si="539"/>
        <v>204711783.33000001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149799.44999999998</v>
      </c>
      <c r="O1164" s="39">
        <f t="shared" si="539"/>
        <v>431712.58999999997</v>
      </c>
      <c r="P1164" s="39">
        <f t="shared" si="539"/>
        <v>284398113.12</v>
      </c>
      <c r="Q1164" s="39">
        <f t="shared" si="539"/>
        <v>1391524.43</v>
      </c>
      <c r="R1164" s="39">
        <f t="shared" si="539"/>
        <v>1023195.3600000001</v>
      </c>
      <c r="S1164" s="39">
        <f t="shared" si="539"/>
        <v>22587393.440000001</v>
      </c>
      <c r="T1164" s="39">
        <f t="shared" si="539"/>
        <v>3557967.63</v>
      </c>
      <c r="U1164" s="39">
        <f t="shared" si="539"/>
        <v>59943028.299999997</v>
      </c>
      <c r="V1164" s="39">
        <f t="shared" si="539"/>
        <v>62923385.75</v>
      </c>
      <c r="W1164" s="39">
        <f t="shared" si="539"/>
        <v>72055453.300000027</v>
      </c>
      <c r="X1164" s="39">
        <f t="shared" si="539"/>
        <v>132656330.03</v>
      </c>
      <c r="Y1164" s="39">
        <f t="shared" si="539"/>
        <v>0</v>
      </c>
      <c r="Z1164" s="39">
        <f t="shared" si="539"/>
        <v>641117903.4000001</v>
      </c>
      <c r="AA1164" s="39">
        <f t="shared" si="539"/>
        <v>526220096.5999999</v>
      </c>
      <c r="AB1164" s="40">
        <f>Z1164/D1164</f>
        <v>0.5492135982894415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1">B1165+B1164</f>
        <v>1167338000</v>
      </c>
      <c r="C1166" s="39">
        <f t="shared" si="541"/>
        <v>0</v>
      </c>
      <c r="D1166" s="39">
        <f t="shared" si="541"/>
        <v>1167338000</v>
      </c>
      <c r="E1166" s="39">
        <f t="shared" si="541"/>
        <v>284979625.15999997</v>
      </c>
      <c r="F1166" s="39">
        <f t="shared" si="541"/>
        <v>25002113.23</v>
      </c>
      <c r="G1166" s="39">
        <f t="shared" si="541"/>
        <v>126424381.68000002</v>
      </c>
      <c r="H1166" s="39">
        <f t="shared" si="541"/>
        <v>204711783.33000001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149799.44999999998</v>
      </c>
      <c r="O1166" s="39">
        <f t="shared" si="541"/>
        <v>431712.58999999997</v>
      </c>
      <c r="P1166" s="39">
        <f t="shared" si="541"/>
        <v>284398113.12</v>
      </c>
      <c r="Q1166" s="39">
        <f t="shared" si="541"/>
        <v>1391524.43</v>
      </c>
      <c r="R1166" s="39">
        <f t="shared" si="541"/>
        <v>1023195.3600000001</v>
      </c>
      <c r="S1166" s="39">
        <f t="shared" si="541"/>
        <v>22587393.440000001</v>
      </c>
      <c r="T1166" s="39">
        <f t="shared" si="541"/>
        <v>3557967.63</v>
      </c>
      <c r="U1166" s="39">
        <f t="shared" si="541"/>
        <v>59943028.299999997</v>
      </c>
      <c r="V1166" s="39">
        <f t="shared" si="541"/>
        <v>62923385.75</v>
      </c>
      <c r="W1166" s="39">
        <f t="shared" si="541"/>
        <v>72055453.300000027</v>
      </c>
      <c r="X1166" s="39">
        <f t="shared" si="541"/>
        <v>132656330.03</v>
      </c>
      <c r="Y1166" s="39">
        <f t="shared" si="541"/>
        <v>0</v>
      </c>
      <c r="Z1166" s="39">
        <f t="shared" si="541"/>
        <v>641117903.4000001</v>
      </c>
      <c r="AA1166" s="39">
        <f t="shared" si="541"/>
        <v>526220096.5999999</v>
      </c>
      <c r="AB1166" s="40">
        <f>Z1166/D1166</f>
        <v>0.5492135982894415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242783.25</v>
      </c>
      <c r="F1170" s="31">
        <f>[1]consoCURRENT!I24162</f>
        <v>337203.86</v>
      </c>
      <c r="G1170" s="31">
        <f>[1]consoCURRENT!J24162</f>
        <v>175266.7</v>
      </c>
      <c r="H1170" s="31">
        <f>[1]consoCURRENT!K24162</f>
        <v>250802.16999999998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99331.55</v>
      </c>
      <c r="O1170" s="31">
        <f>[1]consoCURRENT!R24162</f>
        <v>80827.75</v>
      </c>
      <c r="P1170" s="31">
        <f>[1]consoCURRENT!S24162</f>
        <v>62623.95</v>
      </c>
      <c r="Q1170" s="31">
        <f>[1]consoCURRENT!T24162</f>
        <v>110350.31</v>
      </c>
      <c r="R1170" s="31">
        <f>[1]consoCURRENT!U24162</f>
        <v>152336.75</v>
      </c>
      <c r="S1170" s="31">
        <f>[1]consoCURRENT!V24162</f>
        <v>74516.800000000003</v>
      </c>
      <c r="T1170" s="31">
        <f>[1]consoCURRENT!W24162</f>
        <v>58763.9</v>
      </c>
      <c r="U1170" s="31">
        <f>[1]consoCURRENT!X24162</f>
        <v>58038.9</v>
      </c>
      <c r="V1170" s="31">
        <f>[1]consoCURRENT!Y24162</f>
        <v>58463.9</v>
      </c>
      <c r="W1170" s="31">
        <f>[1]consoCURRENT!Z24162</f>
        <v>108769.42</v>
      </c>
      <c r="X1170" s="31">
        <f>[1]consoCURRENT!AA24162</f>
        <v>142032.75</v>
      </c>
      <c r="Y1170" s="31">
        <f>[1]consoCURRENT!AB24162</f>
        <v>0</v>
      </c>
      <c r="Z1170" s="31">
        <f>SUM(M1170:Y1170)</f>
        <v>1006055.9800000001</v>
      </c>
      <c r="AA1170" s="31">
        <f>D1170-Z1170</f>
        <v>327944.0199999999</v>
      </c>
      <c r="AB1170" s="37">
        <f>Z1170/D1170</f>
        <v>0.7541649025487257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1650395000</v>
      </c>
      <c r="C1171" s="31">
        <f>[1]consoCURRENT!F24275</f>
        <v>0</v>
      </c>
      <c r="D1171" s="31">
        <f>[1]consoCURRENT!G24275</f>
        <v>1650395000</v>
      </c>
      <c r="E1171" s="31">
        <f>[1]consoCURRENT!H24275</f>
        <v>1951368.1899999997</v>
      </c>
      <c r="F1171" s="31">
        <f>[1]consoCURRENT!I24275</f>
        <v>22266683.189999998</v>
      </c>
      <c r="G1171" s="31">
        <f>[1]consoCURRENT!J24275</f>
        <v>941200291.68000007</v>
      </c>
      <c r="H1171" s="31">
        <f>[1]consoCURRENT!K24275</f>
        <v>321364200.38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260944.97999999998</v>
      </c>
      <c r="O1171" s="31">
        <f>[1]consoCURRENT!R24275</f>
        <v>914752.8</v>
      </c>
      <c r="P1171" s="31">
        <f>[1]consoCURRENT!S24275</f>
        <v>775670.40999999992</v>
      </c>
      <c r="Q1171" s="31">
        <f>[1]consoCURRENT!T24275</f>
        <v>717761.21</v>
      </c>
      <c r="R1171" s="31">
        <f>[1]consoCURRENT!U24275</f>
        <v>652148.09000000008</v>
      </c>
      <c r="S1171" s="31">
        <f>[1]consoCURRENT!V24275</f>
        <v>20896773.889999997</v>
      </c>
      <c r="T1171" s="31">
        <f>[1]consoCURRENT!W24275</f>
        <v>375386782.28999996</v>
      </c>
      <c r="U1171" s="31">
        <f>[1]consoCURRENT!X24275</f>
        <v>374169479.73000002</v>
      </c>
      <c r="V1171" s="31">
        <f>[1]consoCURRENT!Y24275</f>
        <v>191644029.66</v>
      </c>
      <c r="W1171" s="31">
        <f>[1]consoCURRENT!Z24275</f>
        <v>64188800.149999999</v>
      </c>
      <c r="X1171" s="31">
        <f>[1]consoCURRENT!AA24275</f>
        <v>257175400.22999999</v>
      </c>
      <c r="Y1171" s="31">
        <f>[1]consoCURRENT!AB24275</f>
        <v>0</v>
      </c>
      <c r="Z1171" s="31">
        <f t="shared" ref="Z1171:Z1173" si="542">SUM(M1171:Y1171)</f>
        <v>1286782543.4399998</v>
      </c>
      <c r="AA1171" s="31">
        <f>D1171-Z1171</f>
        <v>363612456.56000018</v>
      </c>
      <c r="AB1171" s="37">
        <f>Z1171/D1171</f>
        <v>0.77968155710602605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3">SUM(B1170:B1173)</f>
        <v>1651729000</v>
      </c>
      <c r="C1174" s="39">
        <f t="shared" si="543"/>
        <v>0</v>
      </c>
      <c r="D1174" s="39">
        <f t="shared" si="543"/>
        <v>1651729000</v>
      </c>
      <c r="E1174" s="39">
        <f t="shared" si="543"/>
        <v>2194151.4399999995</v>
      </c>
      <c r="F1174" s="39">
        <f t="shared" si="543"/>
        <v>22603887.049999997</v>
      </c>
      <c r="G1174" s="39">
        <f t="shared" si="543"/>
        <v>941375558.38000011</v>
      </c>
      <c r="H1174" s="39">
        <f t="shared" si="543"/>
        <v>321615002.55000001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360276.52999999997</v>
      </c>
      <c r="O1174" s="39">
        <f t="shared" si="543"/>
        <v>995580.55</v>
      </c>
      <c r="P1174" s="39">
        <f t="shared" si="543"/>
        <v>838294.35999999987</v>
      </c>
      <c r="Q1174" s="39">
        <f t="shared" si="543"/>
        <v>828111.52</v>
      </c>
      <c r="R1174" s="39">
        <f t="shared" si="543"/>
        <v>804484.84000000008</v>
      </c>
      <c r="S1174" s="39">
        <f t="shared" si="543"/>
        <v>20971290.689999998</v>
      </c>
      <c r="T1174" s="39">
        <f t="shared" si="543"/>
        <v>375445546.18999994</v>
      </c>
      <c r="U1174" s="39">
        <f t="shared" si="543"/>
        <v>374227518.63</v>
      </c>
      <c r="V1174" s="39">
        <f t="shared" si="543"/>
        <v>191702493.56</v>
      </c>
      <c r="W1174" s="39">
        <f t="shared" si="543"/>
        <v>64297569.57</v>
      </c>
      <c r="X1174" s="39">
        <f t="shared" si="543"/>
        <v>257317432.97999999</v>
      </c>
      <c r="Y1174" s="39">
        <f t="shared" si="543"/>
        <v>0</v>
      </c>
      <c r="Z1174" s="39">
        <f t="shared" si="543"/>
        <v>1287788599.4199998</v>
      </c>
      <c r="AA1174" s="39">
        <f t="shared" si="543"/>
        <v>363940400.58000016</v>
      </c>
      <c r="AB1174" s="40">
        <f>Z1174/D1174</f>
        <v>0.77966094887236337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5">B1175+B1174</f>
        <v>1651729000</v>
      </c>
      <c r="C1176" s="39">
        <f t="shared" si="545"/>
        <v>0</v>
      </c>
      <c r="D1176" s="39">
        <f t="shared" si="545"/>
        <v>1651729000</v>
      </c>
      <c r="E1176" s="39">
        <f t="shared" si="545"/>
        <v>2194151.4399999995</v>
      </c>
      <c r="F1176" s="39">
        <f t="shared" si="545"/>
        <v>22603887.049999997</v>
      </c>
      <c r="G1176" s="39">
        <f t="shared" si="545"/>
        <v>941375558.38000011</v>
      </c>
      <c r="H1176" s="39">
        <f t="shared" si="545"/>
        <v>321615002.55000001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360276.52999999997</v>
      </c>
      <c r="O1176" s="39">
        <f t="shared" si="545"/>
        <v>995580.55</v>
      </c>
      <c r="P1176" s="39">
        <f t="shared" si="545"/>
        <v>838294.35999999987</v>
      </c>
      <c r="Q1176" s="39">
        <f t="shared" si="545"/>
        <v>828111.52</v>
      </c>
      <c r="R1176" s="39">
        <f t="shared" si="545"/>
        <v>804484.84000000008</v>
      </c>
      <c r="S1176" s="39">
        <f t="shared" si="545"/>
        <v>20971290.689999998</v>
      </c>
      <c r="T1176" s="39">
        <f t="shared" si="545"/>
        <v>375445546.18999994</v>
      </c>
      <c r="U1176" s="39">
        <f t="shared" si="545"/>
        <v>374227518.63</v>
      </c>
      <c r="V1176" s="39">
        <f t="shared" si="545"/>
        <v>191702493.56</v>
      </c>
      <c r="W1176" s="39">
        <f t="shared" si="545"/>
        <v>64297569.57</v>
      </c>
      <c r="X1176" s="39">
        <f t="shared" si="545"/>
        <v>257317432.97999999</v>
      </c>
      <c r="Y1176" s="39">
        <f t="shared" si="545"/>
        <v>0</v>
      </c>
      <c r="Z1176" s="39">
        <f t="shared" si="545"/>
        <v>1287788599.4199998</v>
      </c>
      <c r="AA1176" s="39">
        <f t="shared" si="545"/>
        <v>363940400.58000016</v>
      </c>
      <c r="AB1176" s="40">
        <f>Z1176/D1176</f>
        <v>0.77966094887236337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242483.25</v>
      </c>
      <c r="F1180" s="31">
        <f>[1]consoCURRENT!I24375</f>
        <v>345916.19</v>
      </c>
      <c r="G1180" s="31">
        <f>[1]consoCURRENT!J24375</f>
        <v>250931.27999999997</v>
      </c>
      <c r="H1180" s="31">
        <f>[1]consoCURRENT!K24375</f>
        <v>250830.52000000002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80827.75</v>
      </c>
      <c r="Q1180" s="31">
        <f>[1]consoCURRENT!T24375</f>
        <v>106485.68</v>
      </c>
      <c r="R1180" s="31">
        <f>[1]consoCURRENT!U24375</f>
        <v>155686.75</v>
      </c>
      <c r="S1180" s="31">
        <f>[1]consoCURRENT!V24375</f>
        <v>83743.759999999995</v>
      </c>
      <c r="T1180" s="31">
        <f>[1]consoCURRENT!W24375</f>
        <v>83743.759999999995</v>
      </c>
      <c r="U1180" s="31">
        <f>[1]consoCURRENT!X24375</f>
        <v>83743.759999999995</v>
      </c>
      <c r="V1180" s="31">
        <f>[1]consoCURRENT!Y24375</f>
        <v>83443.759999999995</v>
      </c>
      <c r="W1180" s="31">
        <f>[1]consoCURRENT!Z24375</f>
        <v>84043.76</v>
      </c>
      <c r="X1180" s="31">
        <f>[1]consoCURRENT!AA24375</f>
        <v>166786.76</v>
      </c>
      <c r="Y1180" s="31">
        <f>[1]consoCURRENT!AB24375</f>
        <v>0</v>
      </c>
      <c r="Z1180" s="31">
        <f>SUM(M1180:Y1180)</f>
        <v>1090161.24</v>
      </c>
      <c r="AA1180" s="31">
        <f>D1180-Z1180</f>
        <v>243838.76</v>
      </c>
      <c r="AB1180" s="37">
        <f>Z1180/D1180</f>
        <v>0.81721232383808096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2281981000</v>
      </c>
      <c r="C1181" s="31">
        <f>[1]consoCURRENT!F24488</f>
        <v>0</v>
      </c>
      <c r="D1181" s="31">
        <f>[1]consoCURRENT!G24488</f>
        <v>2281981000</v>
      </c>
      <c r="E1181" s="31">
        <f>[1]consoCURRENT!H24488</f>
        <v>369844285.65000004</v>
      </c>
      <c r="F1181" s="31">
        <f>[1]consoCURRENT!I24488</f>
        <v>628032034.95999992</v>
      </c>
      <c r="G1181" s="31">
        <f>[1]consoCURRENT!J24488</f>
        <v>597478952.85000002</v>
      </c>
      <c r="H1181" s="31">
        <f>[1]consoCURRENT!K24488</f>
        <v>80614543.769999996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110379.59</v>
      </c>
      <c r="O1181" s="31">
        <f>[1]consoCURRENT!R24488</f>
        <v>235728.97</v>
      </c>
      <c r="P1181" s="31">
        <f>[1]consoCURRENT!S24488</f>
        <v>369498177.09000003</v>
      </c>
      <c r="Q1181" s="31">
        <f>[1]consoCURRENT!T24488</f>
        <v>-4811155.0500000007</v>
      </c>
      <c r="R1181" s="31">
        <f>[1]consoCURRENT!U24488</f>
        <v>1206801.8400000001</v>
      </c>
      <c r="S1181" s="31">
        <f>[1]consoCURRENT!V24488</f>
        <v>631636388.16999996</v>
      </c>
      <c r="T1181" s="31">
        <f>[1]consoCURRENT!W24488</f>
        <v>414809.22</v>
      </c>
      <c r="U1181" s="31">
        <f>[1]consoCURRENT!X24488</f>
        <v>25673270.010000002</v>
      </c>
      <c r="V1181" s="31">
        <f>[1]consoCURRENT!Y24488</f>
        <v>571390873.62</v>
      </c>
      <c r="W1181" s="31">
        <f>[1]consoCURRENT!Z24488</f>
        <v>52212218.289999999</v>
      </c>
      <c r="X1181" s="31">
        <f>[1]consoCURRENT!AA24488</f>
        <v>28402325.479999997</v>
      </c>
      <c r="Y1181" s="31">
        <f>[1]consoCURRENT!AB24488</f>
        <v>0</v>
      </c>
      <c r="Z1181" s="31">
        <f t="shared" ref="Z1181:Z1183" si="546">SUM(M1181:Y1181)</f>
        <v>1675969817.23</v>
      </c>
      <c r="AA1181" s="31">
        <f>D1181-Z1181</f>
        <v>606011182.76999998</v>
      </c>
      <c r="AB1181" s="37">
        <f>Z1181/D1181</f>
        <v>0.73443635912393668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7">SUM(B1180:B1183)</f>
        <v>2283315000</v>
      </c>
      <c r="C1184" s="39">
        <f t="shared" si="547"/>
        <v>0</v>
      </c>
      <c r="D1184" s="39">
        <f t="shared" si="547"/>
        <v>2283315000</v>
      </c>
      <c r="E1184" s="39">
        <f t="shared" si="547"/>
        <v>370086768.90000004</v>
      </c>
      <c r="F1184" s="39">
        <f t="shared" si="547"/>
        <v>628377951.14999998</v>
      </c>
      <c r="G1184" s="39">
        <f t="shared" si="547"/>
        <v>597729884.13</v>
      </c>
      <c r="H1184" s="39">
        <f t="shared" si="547"/>
        <v>80865374.289999992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191207.34</v>
      </c>
      <c r="O1184" s="39">
        <f t="shared" si="547"/>
        <v>316556.71999999997</v>
      </c>
      <c r="P1184" s="39">
        <f t="shared" si="547"/>
        <v>369579004.84000003</v>
      </c>
      <c r="Q1184" s="39">
        <f t="shared" si="547"/>
        <v>-4704669.370000001</v>
      </c>
      <c r="R1184" s="39">
        <f t="shared" si="547"/>
        <v>1362488.59</v>
      </c>
      <c r="S1184" s="39">
        <f t="shared" si="547"/>
        <v>631720131.92999995</v>
      </c>
      <c r="T1184" s="39">
        <f t="shared" si="547"/>
        <v>498552.98</v>
      </c>
      <c r="U1184" s="39">
        <f t="shared" si="547"/>
        <v>25757013.770000003</v>
      </c>
      <c r="V1184" s="39">
        <f t="shared" si="547"/>
        <v>571474317.38</v>
      </c>
      <c r="W1184" s="39">
        <f t="shared" si="547"/>
        <v>52296262.049999997</v>
      </c>
      <c r="X1184" s="39">
        <f t="shared" si="547"/>
        <v>28569112.239999998</v>
      </c>
      <c r="Y1184" s="39">
        <f t="shared" si="547"/>
        <v>0</v>
      </c>
      <c r="Z1184" s="39">
        <f t="shared" si="547"/>
        <v>1677059978.47</v>
      </c>
      <c r="AA1184" s="39">
        <f t="shared" si="547"/>
        <v>606255021.52999997</v>
      </c>
      <c r="AB1184" s="40">
        <f>Z1184/D1184</f>
        <v>0.73448472001016063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49">B1185+B1184</f>
        <v>2283315000</v>
      </c>
      <c r="C1186" s="39">
        <f t="shared" si="549"/>
        <v>0</v>
      </c>
      <c r="D1186" s="39">
        <f t="shared" si="549"/>
        <v>2283315000</v>
      </c>
      <c r="E1186" s="39">
        <f t="shared" si="549"/>
        <v>370086768.90000004</v>
      </c>
      <c r="F1186" s="39">
        <f t="shared" si="549"/>
        <v>628377951.14999998</v>
      </c>
      <c r="G1186" s="39">
        <f t="shared" si="549"/>
        <v>597729884.13</v>
      </c>
      <c r="H1186" s="39">
        <f t="shared" si="549"/>
        <v>80865374.289999992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191207.34</v>
      </c>
      <c r="O1186" s="39">
        <f t="shared" si="549"/>
        <v>316556.71999999997</v>
      </c>
      <c r="P1186" s="39">
        <f t="shared" si="549"/>
        <v>369579004.84000003</v>
      </c>
      <c r="Q1186" s="39">
        <f t="shared" si="549"/>
        <v>-4704669.370000001</v>
      </c>
      <c r="R1186" s="39">
        <f t="shared" si="549"/>
        <v>1362488.59</v>
      </c>
      <c r="S1186" s="39">
        <f t="shared" si="549"/>
        <v>631720131.92999995</v>
      </c>
      <c r="T1186" s="39">
        <f t="shared" si="549"/>
        <v>498552.98</v>
      </c>
      <c r="U1186" s="39">
        <f t="shared" si="549"/>
        <v>25757013.770000003</v>
      </c>
      <c r="V1186" s="39">
        <f t="shared" si="549"/>
        <v>571474317.38</v>
      </c>
      <c r="W1186" s="39">
        <f t="shared" si="549"/>
        <v>52296262.049999997</v>
      </c>
      <c r="X1186" s="39">
        <f t="shared" si="549"/>
        <v>28569112.239999998</v>
      </c>
      <c r="Y1186" s="39">
        <f t="shared" si="549"/>
        <v>0</v>
      </c>
      <c r="Z1186" s="39">
        <f t="shared" si="549"/>
        <v>1677059978.47</v>
      </c>
      <c r="AA1186" s="39">
        <f t="shared" si="549"/>
        <v>606255021.52999997</v>
      </c>
      <c r="AB1186" s="40">
        <f>Z1186/D1186</f>
        <v>0.73448472001016063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137212.98000000001</v>
      </c>
      <c r="F1190" s="31">
        <f>[1]consoCURRENT!I24588</f>
        <v>764514.45000000007</v>
      </c>
      <c r="G1190" s="31">
        <f>[1]consoCURRENT!J24588</f>
        <v>55156.79</v>
      </c>
      <c r="H1190" s="31">
        <f>[1]consoCURRENT!K24588</f>
        <v>297922.26000000018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40461</v>
      </c>
      <c r="O1190" s="31">
        <f>[1]consoCURRENT!R24588</f>
        <v>45737.66</v>
      </c>
      <c r="P1190" s="31">
        <f>[1]consoCURRENT!S24588</f>
        <v>51014.320000000007</v>
      </c>
      <c r="Q1190" s="31">
        <f>[1]consoCURRENT!T24588</f>
        <v>111233.13</v>
      </c>
      <c r="R1190" s="31">
        <f>[1]consoCURRENT!U24588</f>
        <v>118429.49000000008</v>
      </c>
      <c r="S1190" s="31">
        <f>[1]consoCURRENT!V24588</f>
        <v>534851.82999999996</v>
      </c>
      <c r="T1190" s="31">
        <f>[1]consoCURRENT!W24588</f>
        <v>26548.07</v>
      </c>
      <c r="U1190" s="31">
        <f>[1]consoCURRENT!X24588</f>
        <v>0</v>
      </c>
      <c r="V1190" s="31">
        <f>[1]consoCURRENT!Y24588</f>
        <v>28608.720000000001</v>
      </c>
      <c r="W1190" s="31">
        <f>[1]consoCURRENT!Z24588</f>
        <v>56898.229999999901</v>
      </c>
      <c r="X1190" s="31">
        <f>[1]consoCURRENT!AA24588</f>
        <v>241024.03000000026</v>
      </c>
      <c r="Y1190" s="31">
        <f>[1]consoCURRENT!AB24588</f>
        <v>0</v>
      </c>
      <c r="Z1190" s="31">
        <f>SUM(M1190:Y1190)</f>
        <v>1254806.48</v>
      </c>
      <c r="AA1190" s="31">
        <f>D1190-Z1190</f>
        <v>79193.520000000019</v>
      </c>
      <c r="AB1190" s="37">
        <f>Z1190/D1190</f>
        <v>0.94063454272863567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1694098000</v>
      </c>
      <c r="C1191" s="31">
        <f>[1]consoCURRENT!F24701</f>
        <v>0</v>
      </c>
      <c r="D1191" s="31">
        <f>[1]consoCURRENT!G24701</f>
        <v>1694098000</v>
      </c>
      <c r="E1191" s="31">
        <f>[1]consoCURRENT!H24701</f>
        <v>98497814.989999995</v>
      </c>
      <c r="F1191" s="31">
        <f>[1]consoCURRENT!I24701</f>
        <v>751602542.37999988</v>
      </c>
      <c r="G1191" s="31">
        <f>[1]consoCURRENT!J24701</f>
        <v>230549323.30000001</v>
      </c>
      <c r="H1191" s="31">
        <f>[1]consoCURRENT!K24701</f>
        <v>411587442.76999992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455782.12</v>
      </c>
      <c r="O1191" s="31">
        <f>[1]consoCURRENT!R24701</f>
        <v>987166.46000000008</v>
      </c>
      <c r="P1191" s="31">
        <f>[1]consoCURRENT!S24701</f>
        <v>97054866.409999996</v>
      </c>
      <c r="Q1191" s="31">
        <f>[1]consoCURRENT!T24701</f>
        <v>902957.57</v>
      </c>
      <c r="R1191" s="31">
        <f>[1]consoCURRENT!U24701</f>
        <v>513342.25</v>
      </c>
      <c r="S1191" s="31">
        <f>[1]consoCURRENT!V24701</f>
        <v>750186242.55999994</v>
      </c>
      <c r="T1191" s="31">
        <f>[1]consoCURRENT!W24701</f>
        <v>205350564.59</v>
      </c>
      <c r="U1191" s="31">
        <f>[1]consoCURRENT!X24701</f>
        <v>-93446421.13000001</v>
      </c>
      <c r="V1191" s="31">
        <f>[1]consoCURRENT!Y24701</f>
        <v>118645179.83999999</v>
      </c>
      <c r="W1191" s="31">
        <f>[1]consoCURRENT!Z24701</f>
        <v>217426362.14000002</v>
      </c>
      <c r="X1191" s="31">
        <f>[1]consoCURRENT!AA24701</f>
        <v>194161080.63</v>
      </c>
      <c r="Y1191" s="31">
        <f>[1]consoCURRENT!AB24701</f>
        <v>0</v>
      </c>
      <c r="Z1191" s="31">
        <f t="shared" ref="Z1191:Z1193" si="550">SUM(M1191:Y1191)</f>
        <v>1492237123.4400001</v>
      </c>
      <c r="AA1191" s="31">
        <f>D1191-Z1191</f>
        <v>201860876.55999994</v>
      </c>
      <c r="AB1191" s="37">
        <f>Z1191/D1191</f>
        <v>0.88084462849256662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1">SUM(B1190:B1193)</f>
        <v>1695432000</v>
      </c>
      <c r="C1194" s="39">
        <f t="shared" si="551"/>
        <v>0</v>
      </c>
      <c r="D1194" s="39">
        <f t="shared" si="551"/>
        <v>1695432000</v>
      </c>
      <c r="E1194" s="39">
        <f t="shared" si="551"/>
        <v>98635027.969999999</v>
      </c>
      <c r="F1194" s="39">
        <f t="shared" si="551"/>
        <v>752367056.82999992</v>
      </c>
      <c r="G1194" s="39">
        <f t="shared" si="551"/>
        <v>230604480.09</v>
      </c>
      <c r="H1194" s="39">
        <f t="shared" si="551"/>
        <v>411885365.02999991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496243.12</v>
      </c>
      <c r="O1194" s="39">
        <f t="shared" si="551"/>
        <v>1032904.1200000001</v>
      </c>
      <c r="P1194" s="39">
        <f t="shared" si="551"/>
        <v>97105880.729999989</v>
      </c>
      <c r="Q1194" s="39">
        <f t="shared" si="551"/>
        <v>1014190.7</v>
      </c>
      <c r="R1194" s="39">
        <f t="shared" si="551"/>
        <v>631771.74000000011</v>
      </c>
      <c r="S1194" s="39">
        <f t="shared" si="551"/>
        <v>750721094.38999999</v>
      </c>
      <c r="T1194" s="39">
        <f t="shared" si="551"/>
        <v>205377112.66</v>
      </c>
      <c r="U1194" s="39">
        <f t="shared" si="551"/>
        <v>-93446421.13000001</v>
      </c>
      <c r="V1194" s="39">
        <f t="shared" si="551"/>
        <v>118673788.55999999</v>
      </c>
      <c r="W1194" s="39">
        <f t="shared" si="551"/>
        <v>217483260.37</v>
      </c>
      <c r="X1194" s="39">
        <f t="shared" si="551"/>
        <v>194402104.66</v>
      </c>
      <c r="Y1194" s="39">
        <f t="shared" si="551"/>
        <v>0</v>
      </c>
      <c r="Z1194" s="39">
        <f t="shared" si="551"/>
        <v>1493491929.9200001</v>
      </c>
      <c r="AA1194" s="39">
        <f t="shared" si="551"/>
        <v>201940070.07999995</v>
      </c>
      <c r="AB1194" s="40">
        <f>Z1194/D1194</f>
        <v>0.88089167239971877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3">B1195+B1194</f>
        <v>1695432000</v>
      </c>
      <c r="C1196" s="39">
        <f t="shared" si="553"/>
        <v>0</v>
      </c>
      <c r="D1196" s="39">
        <f t="shared" si="553"/>
        <v>1695432000</v>
      </c>
      <c r="E1196" s="39">
        <f t="shared" si="553"/>
        <v>98635027.969999999</v>
      </c>
      <c r="F1196" s="39">
        <f t="shared" si="553"/>
        <v>752367056.82999992</v>
      </c>
      <c r="G1196" s="39">
        <f t="shared" si="553"/>
        <v>230604480.09</v>
      </c>
      <c r="H1196" s="39">
        <f t="shared" si="553"/>
        <v>411885365.02999991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496243.12</v>
      </c>
      <c r="O1196" s="39">
        <f t="shared" si="553"/>
        <v>1032904.1200000001</v>
      </c>
      <c r="P1196" s="39">
        <f t="shared" si="553"/>
        <v>97105880.729999989</v>
      </c>
      <c r="Q1196" s="39">
        <f t="shared" si="553"/>
        <v>1014190.7</v>
      </c>
      <c r="R1196" s="39">
        <f t="shared" si="553"/>
        <v>631771.74000000011</v>
      </c>
      <c r="S1196" s="39">
        <f t="shared" si="553"/>
        <v>750721094.38999999</v>
      </c>
      <c r="T1196" s="39">
        <f t="shared" si="553"/>
        <v>205377112.66</v>
      </c>
      <c r="U1196" s="39">
        <f t="shared" si="553"/>
        <v>-93446421.13000001</v>
      </c>
      <c r="V1196" s="39">
        <f t="shared" si="553"/>
        <v>118673788.55999999</v>
      </c>
      <c r="W1196" s="39">
        <f t="shared" si="553"/>
        <v>217483260.37</v>
      </c>
      <c r="X1196" s="39">
        <f t="shared" si="553"/>
        <v>194402104.66</v>
      </c>
      <c r="Y1196" s="39">
        <f t="shared" si="553"/>
        <v>0</v>
      </c>
      <c r="Z1196" s="39">
        <f t="shared" si="553"/>
        <v>1493491929.9200001</v>
      </c>
      <c r="AA1196" s="39">
        <f t="shared" si="553"/>
        <v>201940070.07999995</v>
      </c>
      <c r="AB1196" s="40">
        <f>Z1196/D1196</f>
        <v>0.88089167239971877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137212.98000000001</v>
      </c>
      <c r="F1200" s="31">
        <f>[1]consoCURRENT!I24801</f>
        <v>338617.14</v>
      </c>
      <c r="G1200" s="31">
        <f>[1]consoCURRENT!J24801</f>
        <v>251231.27999999997</v>
      </c>
      <c r="H1200" s="31">
        <f>[1]consoCURRENT!K24801</f>
        <v>258405.52000000002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91475.32</v>
      </c>
      <c r="P1200" s="31">
        <f>[1]consoCURRENT!S24801</f>
        <v>45737.66</v>
      </c>
      <c r="Q1200" s="31">
        <f>[1]consoCURRENT!T24801</f>
        <v>62983.94</v>
      </c>
      <c r="R1200" s="31">
        <f>[1]consoCURRENT!U24801</f>
        <v>150965.85</v>
      </c>
      <c r="S1200" s="31">
        <f>[1]consoCURRENT!V24801</f>
        <v>124667.35</v>
      </c>
      <c r="T1200" s="31">
        <f>[1]consoCURRENT!W24801</f>
        <v>83743.759999999995</v>
      </c>
      <c r="U1200" s="31">
        <f>[1]consoCURRENT!X24801</f>
        <v>83743.759999999995</v>
      </c>
      <c r="V1200" s="31">
        <f>[1]consoCURRENT!Y24801</f>
        <v>83743.759999999995</v>
      </c>
      <c r="W1200" s="31">
        <f>[1]consoCURRENT!Z24801</f>
        <v>89743.76</v>
      </c>
      <c r="X1200" s="31">
        <f>[1]consoCURRENT!AA24801</f>
        <v>168661.76000000001</v>
      </c>
      <c r="Y1200" s="31">
        <f>[1]consoCURRENT!AB24801</f>
        <v>0</v>
      </c>
      <c r="Z1200" s="31">
        <f>SUM(M1200:Y1200)</f>
        <v>985466.92</v>
      </c>
      <c r="AA1200" s="31">
        <f>D1200-Z1200</f>
        <v>348533.07999999996</v>
      </c>
      <c r="AB1200" s="37">
        <f>Z1200/D1200</f>
        <v>0.73873082458770623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1672600000</v>
      </c>
      <c r="C1201" s="31">
        <f>[1]consoCURRENT!F24914</f>
        <v>0</v>
      </c>
      <c r="D1201" s="31">
        <f>[1]consoCURRENT!G24914</f>
        <v>1672600000</v>
      </c>
      <c r="E1201" s="31">
        <f>[1]consoCURRENT!H24914</f>
        <v>25357516.349999998</v>
      </c>
      <c r="F1201" s="31">
        <f>[1]consoCURRENT!I24914</f>
        <v>223391041.84</v>
      </c>
      <c r="G1201" s="31">
        <f>[1]consoCURRENT!J24914</f>
        <v>714468819.83000004</v>
      </c>
      <c r="H1201" s="31">
        <f>[1]consoCURRENT!K24914</f>
        <v>-47597788.119999997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15086.98</v>
      </c>
      <c r="O1201" s="31">
        <f>[1]consoCURRENT!R24914</f>
        <v>24449555.43</v>
      </c>
      <c r="P1201" s="31">
        <f>[1]consoCURRENT!S24914</f>
        <v>892873.94</v>
      </c>
      <c r="Q1201" s="31">
        <f>[1]consoCURRENT!T24914</f>
        <v>78348</v>
      </c>
      <c r="R1201" s="31">
        <f>[1]consoCURRENT!U24914</f>
        <v>471972.1</v>
      </c>
      <c r="S1201" s="31">
        <f>[1]consoCURRENT!V24914</f>
        <v>222840721.74000001</v>
      </c>
      <c r="T1201" s="31">
        <f>[1]consoCURRENT!W24914</f>
        <v>-5780545.7300000004</v>
      </c>
      <c r="U1201" s="31">
        <f>[1]consoCURRENT!X24914</f>
        <v>2034289.35</v>
      </c>
      <c r="V1201" s="31">
        <f>[1]consoCURRENT!Y24914</f>
        <v>718215076.20999992</v>
      </c>
      <c r="W1201" s="31">
        <f>[1]consoCURRENT!Z24914</f>
        <v>-147605609.85000002</v>
      </c>
      <c r="X1201" s="31">
        <f>[1]consoCURRENT!AA24914</f>
        <v>100007821.73</v>
      </c>
      <c r="Y1201" s="31">
        <f>[1]consoCURRENT!AB24914</f>
        <v>0</v>
      </c>
      <c r="Z1201" s="31">
        <f t="shared" ref="Z1201:Z1203" si="554">SUM(M1201:Y1201)</f>
        <v>915619589.89999998</v>
      </c>
      <c r="AA1201" s="31">
        <f>D1201-Z1201</f>
        <v>756980410.10000002</v>
      </c>
      <c r="AB1201" s="37">
        <f>Z1201/D1201</f>
        <v>0.5474229283151979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5">SUM(B1200:B1203)</f>
        <v>1673934000</v>
      </c>
      <c r="C1204" s="39">
        <f t="shared" si="555"/>
        <v>0</v>
      </c>
      <c r="D1204" s="39">
        <f t="shared" si="555"/>
        <v>1673934000</v>
      </c>
      <c r="E1204" s="39">
        <f t="shared" si="555"/>
        <v>25494729.329999998</v>
      </c>
      <c r="F1204" s="39">
        <f t="shared" si="555"/>
        <v>223729658.97999999</v>
      </c>
      <c r="G1204" s="39">
        <f t="shared" si="555"/>
        <v>714720051.11000001</v>
      </c>
      <c r="H1204" s="39">
        <f t="shared" si="555"/>
        <v>-47339382.599999994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15086.98</v>
      </c>
      <c r="O1204" s="39">
        <f t="shared" si="555"/>
        <v>24541030.75</v>
      </c>
      <c r="P1204" s="39">
        <f t="shared" si="555"/>
        <v>938611.6</v>
      </c>
      <c r="Q1204" s="39">
        <f t="shared" si="555"/>
        <v>141331.94</v>
      </c>
      <c r="R1204" s="39">
        <f t="shared" si="555"/>
        <v>622937.94999999995</v>
      </c>
      <c r="S1204" s="39">
        <f t="shared" si="555"/>
        <v>222965389.09</v>
      </c>
      <c r="T1204" s="39">
        <f t="shared" si="555"/>
        <v>-5696801.9700000007</v>
      </c>
      <c r="U1204" s="39">
        <f t="shared" si="555"/>
        <v>2118033.11</v>
      </c>
      <c r="V1204" s="39">
        <f t="shared" si="555"/>
        <v>718298819.96999991</v>
      </c>
      <c r="W1204" s="39">
        <f t="shared" si="555"/>
        <v>-147515866.09000003</v>
      </c>
      <c r="X1204" s="39">
        <f t="shared" si="555"/>
        <v>100176483.49000001</v>
      </c>
      <c r="Y1204" s="39">
        <f t="shared" si="555"/>
        <v>0</v>
      </c>
      <c r="Z1204" s="39">
        <f t="shared" si="555"/>
        <v>916605056.81999993</v>
      </c>
      <c r="AA1204" s="39">
        <f t="shared" si="555"/>
        <v>757328943.18000007</v>
      </c>
      <c r="AB1204" s="40">
        <f>Z1204/D1204</f>
        <v>0.54757538637724068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7">B1205+B1204</f>
        <v>1673934000</v>
      </c>
      <c r="C1206" s="39">
        <f t="shared" si="557"/>
        <v>0</v>
      </c>
      <c r="D1206" s="39">
        <f t="shared" si="557"/>
        <v>1673934000</v>
      </c>
      <c r="E1206" s="39">
        <f t="shared" si="557"/>
        <v>25494729.329999998</v>
      </c>
      <c r="F1206" s="39">
        <f t="shared" si="557"/>
        <v>223729658.97999999</v>
      </c>
      <c r="G1206" s="39">
        <f t="shared" si="557"/>
        <v>714720051.11000001</v>
      </c>
      <c r="H1206" s="39">
        <f t="shared" si="557"/>
        <v>-47339382.599999994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15086.98</v>
      </c>
      <c r="O1206" s="39">
        <f t="shared" si="557"/>
        <v>24541030.75</v>
      </c>
      <c r="P1206" s="39">
        <f t="shared" si="557"/>
        <v>938611.6</v>
      </c>
      <c r="Q1206" s="39">
        <f t="shared" si="557"/>
        <v>141331.94</v>
      </c>
      <c r="R1206" s="39">
        <f t="shared" si="557"/>
        <v>622937.94999999995</v>
      </c>
      <c r="S1206" s="39">
        <f t="shared" si="557"/>
        <v>222965389.09</v>
      </c>
      <c r="T1206" s="39">
        <f t="shared" si="557"/>
        <v>-5696801.9700000007</v>
      </c>
      <c r="U1206" s="39">
        <f t="shared" si="557"/>
        <v>2118033.11</v>
      </c>
      <c r="V1206" s="39">
        <f t="shared" si="557"/>
        <v>718298819.96999991</v>
      </c>
      <c r="W1206" s="39">
        <f t="shared" si="557"/>
        <v>-147515866.09000003</v>
      </c>
      <c r="X1206" s="39">
        <f t="shared" si="557"/>
        <v>100176483.49000001</v>
      </c>
      <c r="Y1206" s="39">
        <f t="shared" si="557"/>
        <v>0</v>
      </c>
      <c r="Z1206" s="39">
        <f t="shared" si="557"/>
        <v>916605056.81999993</v>
      </c>
      <c r="AA1206" s="39">
        <f t="shared" si="557"/>
        <v>757328943.18000007</v>
      </c>
      <c r="AB1206" s="40">
        <f>Z1206/D1206</f>
        <v>0.54757538637724068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252326.73000000004</v>
      </c>
      <c r="F1210" s="31">
        <f>[1]consoCURRENT!I25014</f>
        <v>337887.35000000003</v>
      </c>
      <c r="G1210" s="31">
        <f>[1]consoCURRENT!J25014</f>
        <v>252101.74000000002</v>
      </c>
      <c r="H1210" s="31">
        <f>[1]consoCURRENT!K25014</f>
        <v>178285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72671.23</v>
      </c>
      <c r="O1210" s="31">
        <f>[1]consoCURRENT!R25014</f>
        <v>90671.23000000001</v>
      </c>
      <c r="P1210" s="31">
        <f>[1]consoCURRENT!S25014</f>
        <v>88984.27</v>
      </c>
      <c r="Q1210" s="31">
        <f>[1]consoCURRENT!T25014</f>
        <v>99272.27</v>
      </c>
      <c r="R1210" s="31">
        <f>[1]consoCURRENT!U25014</f>
        <v>153021.32</v>
      </c>
      <c r="S1210" s="31">
        <f>[1]consoCURRENT!V25014</f>
        <v>85593.760000000009</v>
      </c>
      <c r="T1210" s="31">
        <f>[1]consoCURRENT!W25014</f>
        <v>83743.760000000009</v>
      </c>
      <c r="U1210" s="31">
        <f>[1]consoCURRENT!X25014</f>
        <v>82314.22</v>
      </c>
      <c r="V1210" s="31">
        <f>[1]consoCURRENT!Y25014</f>
        <v>86043.760000000009</v>
      </c>
      <c r="W1210" s="31">
        <f>[1]consoCURRENT!Z25014</f>
        <v>75278.599999999991</v>
      </c>
      <c r="X1210" s="31">
        <f>[1]consoCURRENT!AA25014</f>
        <v>103006.40000000001</v>
      </c>
      <c r="Y1210" s="31">
        <f>[1]consoCURRENT!AB25014</f>
        <v>0</v>
      </c>
      <c r="Z1210" s="31">
        <f>SUM(M1210:Y1210)</f>
        <v>1020600.8200000001</v>
      </c>
      <c r="AA1210" s="31">
        <f>D1210-Z1210</f>
        <v>313399.17999999993</v>
      </c>
      <c r="AB1210" s="37">
        <f>Z1210/D1210</f>
        <v>0.76506808095952028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1184917000</v>
      </c>
      <c r="C1211" s="31">
        <f>[1]consoCURRENT!F25127</f>
        <v>0</v>
      </c>
      <c r="D1211" s="31">
        <f>[1]consoCURRENT!G25127</f>
        <v>1184917000</v>
      </c>
      <c r="E1211" s="31">
        <f>[1]consoCURRENT!H25127</f>
        <v>1351613.9700000002</v>
      </c>
      <c r="F1211" s="31">
        <f>[1]consoCURRENT!I25127</f>
        <v>130195440.75</v>
      </c>
      <c r="G1211" s="31">
        <f>[1]consoCURRENT!J25127</f>
        <v>978595824.18999994</v>
      </c>
      <c r="H1211" s="31">
        <f>[1]consoCURRENT!K25127</f>
        <v>73190646.870000005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293010.09999999998</v>
      </c>
      <c r="O1211" s="31">
        <f>[1]consoCURRENT!R25127</f>
        <v>277339.65000000002</v>
      </c>
      <c r="P1211" s="31">
        <f>[1]consoCURRENT!S25127</f>
        <v>781264.22</v>
      </c>
      <c r="Q1211" s="31">
        <f>[1]consoCURRENT!T25127</f>
        <v>628191.69999999995</v>
      </c>
      <c r="R1211" s="31">
        <f>[1]consoCURRENT!U25127</f>
        <v>105958.75</v>
      </c>
      <c r="S1211" s="31">
        <f>[1]consoCURRENT!V25127</f>
        <v>129461290.3</v>
      </c>
      <c r="T1211" s="31">
        <f>[1]consoCURRENT!W25127</f>
        <v>381790916.43000001</v>
      </c>
      <c r="U1211" s="31">
        <f>[1]consoCURRENT!X25127</f>
        <v>78845124.049999997</v>
      </c>
      <c r="V1211" s="31">
        <f>[1]consoCURRENT!Y25127</f>
        <v>517959783.71000004</v>
      </c>
      <c r="W1211" s="31">
        <f>[1]consoCURRENT!Z25127</f>
        <v>6835873.0600000005</v>
      </c>
      <c r="X1211" s="31">
        <f>[1]consoCURRENT!AA25127</f>
        <v>66354773.810000002</v>
      </c>
      <c r="Y1211" s="31">
        <f>[1]consoCURRENT!AB25127</f>
        <v>0</v>
      </c>
      <c r="Z1211" s="31">
        <f t="shared" ref="Z1211:Z1213" si="558">SUM(M1211:Y1211)</f>
        <v>1183333525.7799997</v>
      </c>
      <c r="AA1211" s="31">
        <f>D1211-Z1211</f>
        <v>1583474.220000267</v>
      </c>
      <c r="AB1211" s="37">
        <f>Z1211/D1211</f>
        <v>0.99866364123394269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59">SUM(B1210:B1213)</f>
        <v>1186251000</v>
      </c>
      <c r="C1214" s="39">
        <f t="shared" si="559"/>
        <v>0</v>
      </c>
      <c r="D1214" s="39">
        <f t="shared" si="559"/>
        <v>1186251000</v>
      </c>
      <c r="E1214" s="39">
        <f t="shared" si="559"/>
        <v>1603940.7000000002</v>
      </c>
      <c r="F1214" s="39">
        <f t="shared" si="559"/>
        <v>130533328.09999999</v>
      </c>
      <c r="G1214" s="39">
        <f t="shared" si="559"/>
        <v>978847925.92999995</v>
      </c>
      <c r="H1214" s="39">
        <f t="shared" si="559"/>
        <v>73368931.870000005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365681.32999999996</v>
      </c>
      <c r="O1214" s="39">
        <f t="shared" si="559"/>
        <v>368010.88</v>
      </c>
      <c r="P1214" s="39">
        <f t="shared" si="559"/>
        <v>870248.49</v>
      </c>
      <c r="Q1214" s="39">
        <f t="shared" si="559"/>
        <v>727463.97</v>
      </c>
      <c r="R1214" s="39">
        <f t="shared" si="559"/>
        <v>258980.07</v>
      </c>
      <c r="S1214" s="39">
        <f t="shared" si="559"/>
        <v>129546884.06</v>
      </c>
      <c r="T1214" s="39">
        <f t="shared" si="559"/>
        <v>381874660.19</v>
      </c>
      <c r="U1214" s="39">
        <f t="shared" si="559"/>
        <v>78927438.269999996</v>
      </c>
      <c r="V1214" s="39">
        <f t="shared" si="559"/>
        <v>518045827.47000003</v>
      </c>
      <c r="W1214" s="39">
        <f t="shared" si="559"/>
        <v>6911151.6600000001</v>
      </c>
      <c r="X1214" s="39">
        <f t="shared" si="559"/>
        <v>66457780.210000001</v>
      </c>
      <c r="Y1214" s="39">
        <f t="shared" si="559"/>
        <v>0</v>
      </c>
      <c r="Z1214" s="39">
        <f t="shared" si="559"/>
        <v>1184354126.5999997</v>
      </c>
      <c r="AA1214" s="39">
        <f t="shared" si="559"/>
        <v>1896873.400000267</v>
      </c>
      <c r="AB1214" s="40">
        <f>Z1214/D1214</f>
        <v>0.99840095106347615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1">B1215+B1214</f>
        <v>1186251000</v>
      </c>
      <c r="C1216" s="39">
        <f t="shared" si="561"/>
        <v>0</v>
      </c>
      <c r="D1216" s="39">
        <f t="shared" si="561"/>
        <v>1186251000</v>
      </c>
      <c r="E1216" s="39">
        <f t="shared" si="561"/>
        <v>1603940.7000000002</v>
      </c>
      <c r="F1216" s="39">
        <f t="shared" si="561"/>
        <v>130533328.09999999</v>
      </c>
      <c r="G1216" s="39">
        <f t="shared" si="561"/>
        <v>978847925.92999995</v>
      </c>
      <c r="H1216" s="39">
        <f t="shared" si="561"/>
        <v>73368931.870000005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365681.32999999996</v>
      </c>
      <c r="O1216" s="39">
        <f t="shared" si="561"/>
        <v>368010.88</v>
      </c>
      <c r="P1216" s="39">
        <f t="shared" si="561"/>
        <v>870248.49</v>
      </c>
      <c r="Q1216" s="39">
        <f t="shared" si="561"/>
        <v>727463.97</v>
      </c>
      <c r="R1216" s="39">
        <f t="shared" si="561"/>
        <v>258980.07</v>
      </c>
      <c r="S1216" s="39">
        <f t="shared" si="561"/>
        <v>129546884.06</v>
      </c>
      <c r="T1216" s="39">
        <f t="shared" si="561"/>
        <v>381874660.19</v>
      </c>
      <c r="U1216" s="39">
        <f t="shared" si="561"/>
        <v>78927438.269999996</v>
      </c>
      <c r="V1216" s="39">
        <f t="shared" si="561"/>
        <v>518045827.47000003</v>
      </c>
      <c r="W1216" s="39">
        <f t="shared" si="561"/>
        <v>6911151.6600000001</v>
      </c>
      <c r="X1216" s="39">
        <f t="shared" si="561"/>
        <v>66457780.210000001</v>
      </c>
      <c r="Y1216" s="39">
        <f t="shared" si="561"/>
        <v>0</v>
      </c>
      <c r="Z1216" s="39">
        <f t="shared" si="561"/>
        <v>1184354126.5999997</v>
      </c>
      <c r="AA1216" s="39">
        <f t="shared" si="561"/>
        <v>1896873.400000267</v>
      </c>
      <c r="AB1216" s="40">
        <f>Z1216/D1216</f>
        <v>0.99840095106347615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200276.09</v>
      </c>
      <c r="F1220" s="31">
        <f>[1]consoCURRENT!I25227</f>
        <v>389743.19</v>
      </c>
      <c r="G1220" s="31">
        <f>[1]consoCURRENT!J25227</f>
        <v>332224.27</v>
      </c>
      <c r="H1220" s="31">
        <f>[1]consoCURRENT!K25227</f>
        <v>243930.52000000002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89284.27</v>
      </c>
      <c r="P1220" s="31">
        <f>[1]consoCURRENT!S25227</f>
        <v>38620.589999999997</v>
      </c>
      <c r="Q1220" s="31">
        <f>[1]consoCURRENT!T25227</f>
        <v>93815.75</v>
      </c>
      <c r="R1220" s="31">
        <f>[1]consoCURRENT!U25227</f>
        <v>212183.67999999999</v>
      </c>
      <c r="S1220" s="31">
        <f>[1]consoCURRENT!V25227</f>
        <v>83743.759999999995</v>
      </c>
      <c r="T1220" s="31">
        <f>[1]consoCURRENT!W25227</f>
        <v>86593.76</v>
      </c>
      <c r="U1220" s="31">
        <f>[1]consoCURRENT!X25227</f>
        <v>151486.75</v>
      </c>
      <c r="V1220" s="31">
        <f>[1]consoCURRENT!Y25227</f>
        <v>94143.76</v>
      </c>
      <c r="W1220" s="31">
        <f>[1]consoCURRENT!Z25227</f>
        <v>69278.600000000006</v>
      </c>
      <c r="X1220" s="31">
        <f>[1]consoCURRENT!AA25227</f>
        <v>174651.92</v>
      </c>
      <c r="Y1220" s="31">
        <f>[1]consoCURRENT!AB25227</f>
        <v>0</v>
      </c>
      <c r="Z1220" s="31">
        <f>SUM(M1220:Y1220)</f>
        <v>1166174.0699999998</v>
      </c>
      <c r="AA1220" s="31">
        <f>D1220-Z1220</f>
        <v>167825.93000000017</v>
      </c>
      <c r="AB1220" s="37">
        <f>Z1220/D1220</f>
        <v>0.87419345577211383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1250564000</v>
      </c>
      <c r="C1221" s="31">
        <f>[1]consoCURRENT!F25340</f>
        <v>0</v>
      </c>
      <c r="D1221" s="31">
        <f>[1]consoCURRENT!G25340</f>
        <v>1250564000</v>
      </c>
      <c r="E1221" s="31">
        <f>[1]consoCURRENT!H25340</f>
        <v>816887.34000000008</v>
      </c>
      <c r="F1221" s="31">
        <f>[1]consoCURRENT!I25340</f>
        <v>303262365.32999998</v>
      </c>
      <c r="G1221" s="31">
        <f>[1]consoCURRENT!J25340</f>
        <v>514250059.39999998</v>
      </c>
      <c r="H1221" s="31">
        <f>[1]consoCURRENT!K25340</f>
        <v>1659680.1800000002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147321.99</v>
      </c>
      <c r="O1221" s="31">
        <f>[1]consoCURRENT!R25340</f>
        <v>147115.03</v>
      </c>
      <c r="P1221" s="31">
        <f>[1]consoCURRENT!S25340</f>
        <v>522450.32</v>
      </c>
      <c r="Q1221" s="31">
        <f>[1]consoCURRENT!T25340</f>
        <v>1598857.95</v>
      </c>
      <c r="R1221" s="31">
        <f>[1]consoCURRENT!U25340</f>
        <v>479920.68</v>
      </c>
      <c r="S1221" s="31">
        <f>[1]consoCURRENT!V25340</f>
        <v>301183586.69999999</v>
      </c>
      <c r="T1221" s="31">
        <f>[1]consoCURRENT!W25340</f>
        <v>87899683.75</v>
      </c>
      <c r="U1221" s="31">
        <f>[1]consoCURRENT!X25340</f>
        <v>112041526.68000001</v>
      </c>
      <c r="V1221" s="31">
        <f>[1]consoCURRENT!Y25340</f>
        <v>314308848.96999997</v>
      </c>
      <c r="W1221" s="31">
        <f>[1]consoCURRENT!Z25340</f>
        <v>1015771.5</v>
      </c>
      <c r="X1221" s="31">
        <f>[1]consoCURRENT!AA25340</f>
        <v>643908.68000000005</v>
      </c>
      <c r="Y1221" s="31">
        <f>[1]consoCURRENT!AB25340</f>
        <v>0</v>
      </c>
      <c r="Z1221" s="31">
        <f t="shared" ref="Z1221:Z1223" si="562">SUM(M1221:Y1221)</f>
        <v>819988992.24999988</v>
      </c>
      <c r="AA1221" s="31">
        <f>D1221-Z1221</f>
        <v>430575007.75000012</v>
      </c>
      <c r="AB1221" s="37">
        <f>Z1221/D1221</f>
        <v>0.65569534406075969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3">SUM(B1220:B1223)</f>
        <v>1251898000</v>
      </c>
      <c r="C1224" s="39">
        <f t="shared" si="563"/>
        <v>0</v>
      </c>
      <c r="D1224" s="39">
        <f t="shared" si="563"/>
        <v>1251898000</v>
      </c>
      <c r="E1224" s="39">
        <f t="shared" si="563"/>
        <v>1017163.43</v>
      </c>
      <c r="F1224" s="39">
        <f t="shared" si="563"/>
        <v>303652108.51999998</v>
      </c>
      <c r="G1224" s="39">
        <f t="shared" si="563"/>
        <v>514582283.66999996</v>
      </c>
      <c r="H1224" s="39">
        <f t="shared" si="563"/>
        <v>1903610.7000000002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219693.21999999997</v>
      </c>
      <c r="O1224" s="39">
        <f t="shared" si="563"/>
        <v>236399.3</v>
      </c>
      <c r="P1224" s="39">
        <f t="shared" si="563"/>
        <v>561070.91</v>
      </c>
      <c r="Q1224" s="39">
        <f t="shared" si="563"/>
        <v>1692673.7</v>
      </c>
      <c r="R1224" s="39">
        <f t="shared" si="563"/>
        <v>692104.36</v>
      </c>
      <c r="S1224" s="39">
        <f t="shared" si="563"/>
        <v>301267330.45999998</v>
      </c>
      <c r="T1224" s="39">
        <f t="shared" si="563"/>
        <v>87986277.510000005</v>
      </c>
      <c r="U1224" s="39">
        <f t="shared" si="563"/>
        <v>112193013.43000001</v>
      </c>
      <c r="V1224" s="39">
        <f t="shared" si="563"/>
        <v>314402992.72999996</v>
      </c>
      <c r="W1224" s="39">
        <f t="shared" si="563"/>
        <v>1085050.1000000001</v>
      </c>
      <c r="X1224" s="39">
        <f t="shared" si="563"/>
        <v>818560.60000000009</v>
      </c>
      <c r="Y1224" s="39">
        <f t="shared" si="563"/>
        <v>0</v>
      </c>
      <c r="Z1224" s="39">
        <f t="shared" si="563"/>
        <v>821155166.31999993</v>
      </c>
      <c r="AA1224" s="39">
        <f t="shared" si="563"/>
        <v>430742833.68000013</v>
      </c>
      <c r="AB1224" s="40">
        <f>Z1224/D1224</f>
        <v>0.65592817172006024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5">B1225+B1224</f>
        <v>1251898000</v>
      </c>
      <c r="C1226" s="39">
        <f t="shared" si="565"/>
        <v>0</v>
      </c>
      <c r="D1226" s="39">
        <f t="shared" si="565"/>
        <v>1251898000</v>
      </c>
      <c r="E1226" s="39">
        <f t="shared" si="565"/>
        <v>1017163.43</v>
      </c>
      <c r="F1226" s="39">
        <f t="shared" si="565"/>
        <v>303652108.51999998</v>
      </c>
      <c r="G1226" s="39">
        <f t="shared" si="565"/>
        <v>514582283.66999996</v>
      </c>
      <c r="H1226" s="39">
        <f t="shared" si="565"/>
        <v>1903610.7000000002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219693.21999999997</v>
      </c>
      <c r="O1226" s="39">
        <f t="shared" si="565"/>
        <v>236399.3</v>
      </c>
      <c r="P1226" s="39">
        <f t="shared" si="565"/>
        <v>561070.91</v>
      </c>
      <c r="Q1226" s="39">
        <f t="shared" si="565"/>
        <v>1692673.7</v>
      </c>
      <c r="R1226" s="39">
        <f t="shared" si="565"/>
        <v>692104.36</v>
      </c>
      <c r="S1226" s="39">
        <f t="shared" si="565"/>
        <v>301267330.45999998</v>
      </c>
      <c r="T1226" s="39">
        <f t="shared" si="565"/>
        <v>87986277.510000005</v>
      </c>
      <c r="U1226" s="39">
        <f t="shared" si="565"/>
        <v>112193013.43000001</v>
      </c>
      <c r="V1226" s="39">
        <f t="shared" si="565"/>
        <v>314402992.72999996</v>
      </c>
      <c r="W1226" s="39">
        <f t="shared" si="565"/>
        <v>1085050.1000000001</v>
      </c>
      <c r="X1226" s="39">
        <f t="shared" si="565"/>
        <v>818560.60000000009</v>
      </c>
      <c r="Y1226" s="39">
        <f t="shared" si="565"/>
        <v>0</v>
      </c>
      <c r="Z1226" s="39">
        <f t="shared" si="565"/>
        <v>821155166.31999993</v>
      </c>
      <c r="AA1226" s="39">
        <f t="shared" si="565"/>
        <v>430742833.68000013</v>
      </c>
      <c r="AB1226" s="40">
        <f>Z1226/D1226</f>
        <v>0.65592817172006024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241583.02000000002</v>
      </c>
      <c r="F1230" s="31">
        <f>[1]consoCURRENT!I25440</f>
        <v>437566.43000000005</v>
      </c>
      <c r="G1230" s="31">
        <f>[1]consoCURRENT!J25440</f>
        <v>322766.12</v>
      </c>
      <c r="H1230" s="31">
        <f>[1]consoCURRENT!K25440</f>
        <v>233340.67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72671.23</v>
      </c>
      <c r="O1230" s="31">
        <f>[1]consoCURRENT!R25440</f>
        <v>79927.520000000004</v>
      </c>
      <c r="P1230" s="31">
        <f>[1]consoCURRENT!S25440</f>
        <v>88984.27</v>
      </c>
      <c r="Q1230" s="31">
        <f>[1]consoCURRENT!T25440</f>
        <v>111285.91</v>
      </c>
      <c r="R1230" s="31">
        <f>[1]consoCURRENT!U25440</f>
        <v>207536.76</v>
      </c>
      <c r="S1230" s="31">
        <f>[1]consoCURRENT!V25440</f>
        <v>118743.76</v>
      </c>
      <c r="T1230" s="31">
        <f>[1]consoCURRENT!W25440</f>
        <v>113743.76</v>
      </c>
      <c r="U1230" s="31">
        <f>[1]consoCURRENT!X25440</f>
        <v>104343</v>
      </c>
      <c r="V1230" s="31">
        <f>[1]consoCURRENT!Y25440</f>
        <v>104679.36</v>
      </c>
      <c r="W1230" s="31">
        <f>[1]consoCURRENT!Z25440</f>
        <v>132208.92000000001</v>
      </c>
      <c r="X1230" s="31">
        <f>[1]consoCURRENT!AA25440</f>
        <v>101131.75</v>
      </c>
      <c r="Y1230" s="31">
        <f>[1]consoCURRENT!AB25440</f>
        <v>0</v>
      </c>
      <c r="Z1230" s="31">
        <f>SUM(M1230:Y1230)</f>
        <v>1235256.24</v>
      </c>
      <c r="AA1230" s="31">
        <f>D1230-Z1230</f>
        <v>98743.760000000009</v>
      </c>
      <c r="AB1230" s="37">
        <f>Z1230/D1230</f>
        <v>0.92597919040479759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1674709000</v>
      </c>
      <c r="C1231" s="31">
        <f>[1]consoCURRENT!F25553</f>
        <v>0</v>
      </c>
      <c r="D1231" s="31">
        <f>[1]consoCURRENT!G25553</f>
        <v>1674709000</v>
      </c>
      <c r="E1231" s="31">
        <f>[1]consoCURRENT!H25553</f>
        <v>182661255.56999999</v>
      </c>
      <c r="F1231" s="31">
        <f>[1]consoCURRENT!I25553</f>
        <v>380874428.81999999</v>
      </c>
      <c r="G1231" s="31">
        <f>[1]consoCURRENT!J25553</f>
        <v>482679189.13</v>
      </c>
      <c r="H1231" s="31">
        <f>[1]consoCURRENT!K25553</f>
        <v>238082892.90000001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24754.22</v>
      </c>
      <c r="O1231" s="31">
        <f>[1]consoCURRENT!R25553</f>
        <v>2192692.81</v>
      </c>
      <c r="P1231" s="31">
        <f>[1]consoCURRENT!S25553</f>
        <v>180443808.53999999</v>
      </c>
      <c r="Q1231" s="31">
        <f>[1]consoCURRENT!T25553</f>
        <v>12032153.879999999</v>
      </c>
      <c r="R1231" s="31">
        <f>[1]consoCURRENT!U25553</f>
        <v>196916.54</v>
      </c>
      <c r="S1231" s="31">
        <f>[1]consoCURRENT!V25553</f>
        <v>368645358.39999998</v>
      </c>
      <c r="T1231" s="31">
        <f>[1]consoCURRENT!W25553</f>
        <v>4361987.33</v>
      </c>
      <c r="U1231" s="31">
        <f>[1]consoCURRENT!X25553</f>
        <v>4428183.6899999995</v>
      </c>
      <c r="V1231" s="31">
        <f>[1]consoCURRENT!Y25553</f>
        <v>473889018.11000001</v>
      </c>
      <c r="W1231" s="31">
        <f>[1]consoCURRENT!Z25553</f>
        <v>235882887</v>
      </c>
      <c r="X1231" s="31">
        <f>[1]consoCURRENT!AA25553</f>
        <v>2200005.9</v>
      </c>
      <c r="Y1231" s="31">
        <f>[1]consoCURRENT!AB25553</f>
        <v>0</v>
      </c>
      <c r="Z1231" s="31">
        <f t="shared" ref="Z1231:Z1233" si="566">SUM(M1231:Y1231)</f>
        <v>1284297766.4200001</v>
      </c>
      <c r="AA1231" s="31">
        <f>D1231-Z1231</f>
        <v>390411233.57999992</v>
      </c>
      <c r="AB1231" s="37">
        <f>Z1231/D1231</f>
        <v>0.76687816595002478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7">SUM(B1230:B1233)</f>
        <v>1676043000</v>
      </c>
      <c r="C1234" s="39">
        <f t="shared" si="567"/>
        <v>0</v>
      </c>
      <c r="D1234" s="39">
        <f t="shared" si="567"/>
        <v>1676043000</v>
      </c>
      <c r="E1234" s="39">
        <f t="shared" si="567"/>
        <v>182902838.59</v>
      </c>
      <c r="F1234" s="39">
        <f t="shared" si="567"/>
        <v>381311995.25</v>
      </c>
      <c r="G1234" s="39">
        <f t="shared" si="567"/>
        <v>483001955.25</v>
      </c>
      <c r="H1234" s="39">
        <f t="shared" si="567"/>
        <v>238316233.56999999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97425.45</v>
      </c>
      <c r="O1234" s="39">
        <f t="shared" si="567"/>
        <v>2272620.33</v>
      </c>
      <c r="P1234" s="39">
        <f t="shared" si="567"/>
        <v>180532792.81</v>
      </c>
      <c r="Q1234" s="39">
        <f t="shared" si="567"/>
        <v>12143439.789999999</v>
      </c>
      <c r="R1234" s="39">
        <f t="shared" si="567"/>
        <v>404453.30000000005</v>
      </c>
      <c r="S1234" s="39">
        <f t="shared" si="567"/>
        <v>368764102.15999997</v>
      </c>
      <c r="T1234" s="39">
        <f t="shared" si="567"/>
        <v>4475731.09</v>
      </c>
      <c r="U1234" s="39">
        <f t="shared" si="567"/>
        <v>4532526.6899999995</v>
      </c>
      <c r="V1234" s="39">
        <f t="shared" si="567"/>
        <v>473993697.47000003</v>
      </c>
      <c r="W1234" s="39">
        <f t="shared" si="567"/>
        <v>236015095.91999999</v>
      </c>
      <c r="X1234" s="39">
        <f t="shared" si="567"/>
        <v>2301137.65</v>
      </c>
      <c r="Y1234" s="39">
        <f t="shared" si="567"/>
        <v>0</v>
      </c>
      <c r="Z1234" s="39">
        <f t="shared" si="567"/>
        <v>1285533022.6600001</v>
      </c>
      <c r="AA1234" s="39">
        <f t="shared" si="567"/>
        <v>390509977.33999991</v>
      </c>
      <c r="AB1234" s="40">
        <f>Z1234/D1234</f>
        <v>0.76700479800339261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69">B1235+B1234</f>
        <v>1676043000</v>
      </c>
      <c r="C1236" s="39">
        <f t="shared" si="569"/>
        <v>0</v>
      </c>
      <c r="D1236" s="39">
        <f t="shared" si="569"/>
        <v>1676043000</v>
      </c>
      <c r="E1236" s="39">
        <f t="shared" si="569"/>
        <v>182902838.59</v>
      </c>
      <c r="F1236" s="39">
        <f t="shared" si="569"/>
        <v>381311995.25</v>
      </c>
      <c r="G1236" s="39">
        <f t="shared" si="569"/>
        <v>483001955.25</v>
      </c>
      <c r="H1236" s="39">
        <f t="shared" si="569"/>
        <v>238316233.56999999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97425.45</v>
      </c>
      <c r="O1236" s="39">
        <f t="shared" si="569"/>
        <v>2272620.33</v>
      </c>
      <c r="P1236" s="39">
        <f t="shared" si="569"/>
        <v>180532792.81</v>
      </c>
      <c r="Q1236" s="39">
        <f t="shared" si="569"/>
        <v>12143439.789999999</v>
      </c>
      <c r="R1236" s="39">
        <f t="shared" si="569"/>
        <v>404453.30000000005</v>
      </c>
      <c r="S1236" s="39">
        <f t="shared" si="569"/>
        <v>368764102.15999997</v>
      </c>
      <c r="T1236" s="39">
        <f t="shared" si="569"/>
        <v>4475731.09</v>
      </c>
      <c r="U1236" s="39">
        <f t="shared" si="569"/>
        <v>4532526.6899999995</v>
      </c>
      <c r="V1236" s="39">
        <f t="shared" si="569"/>
        <v>473993697.47000003</v>
      </c>
      <c r="W1236" s="39">
        <f t="shared" si="569"/>
        <v>236015095.91999999</v>
      </c>
      <c r="X1236" s="39">
        <f t="shared" si="569"/>
        <v>2301137.65</v>
      </c>
      <c r="Y1236" s="39">
        <f t="shared" si="569"/>
        <v>0</v>
      </c>
      <c r="Z1236" s="39">
        <f t="shared" si="569"/>
        <v>1285533022.6600001</v>
      </c>
      <c r="AA1236" s="39">
        <f t="shared" si="569"/>
        <v>390509977.33999991</v>
      </c>
      <c r="AB1236" s="40">
        <f>Z1236/D1236</f>
        <v>0.76700479800339261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1419000</v>
      </c>
      <c r="C1240" s="31">
        <f>[1]consoCURRENT!F25653</f>
        <v>0</v>
      </c>
      <c r="D1240" s="31">
        <f>[1]consoCURRENT!G25653</f>
        <v>1419000</v>
      </c>
      <c r="E1240" s="31">
        <f>[1]consoCURRENT!H25653</f>
        <v>242483.25</v>
      </c>
      <c r="F1240" s="31">
        <f>[1]consoCURRENT!I25653</f>
        <v>271837.8299999999</v>
      </c>
      <c r="G1240" s="31">
        <f>[1]consoCURRENT!J25653</f>
        <v>275333.85999999981</v>
      </c>
      <c r="H1240" s="31">
        <f>[1]consoCURRENT!K25653</f>
        <v>254598.99999999988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161655.5</v>
      </c>
      <c r="P1240" s="31">
        <f>[1]consoCURRENT!S25653</f>
        <v>80827.75</v>
      </c>
      <c r="Q1240" s="31">
        <f>[1]consoCURRENT!T25653</f>
        <v>109115.75</v>
      </c>
      <c r="R1240" s="31">
        <f>[1]consoCURRENT!U25653</f>
        <v>151786.75999999995</v>
      </c>
      <c r="S1240" s="31">
        <f>[1]consoCURRENT!V25653</f>
        <v>10935.319999999949</v>
      </c>
      <c r="T1240" s="31">
        <f>[1]consoCURRENT!W25653</f>
        <v>83743.759999999951</v>
      </c>
      <c r="U1240" s="31">
        <f>[1]consoCURRENT!X25653</f>
        <v>111192.89999999991</v>
      </c>
      <c r="V1240" s="31">
        <f>[1]consoCURRENT!Y25653</f>
        <v>80397.199999999953</v>
      </c>
      <c r="W1240" s="31">
        <f>[1]consoCURRENT!Z25653</f>
        <v>76868.399999999907</v>
      </c>
      <c r="X1240" s="31">
        <f>[1]consoCURRENT!AA25653</f>
        <v>177730.59999999998</v>
      </c>
      <c r="Y1240" s="31">
        <f>[1]consoCURRENT!AB25653</f>
        <v>0</v>
      </c>
      <c r="Z1240" s="31">
        <f>SUM(M1240:Y1240)</f>
        <v>1044253.9399999996</v>
      </c>
      <c r="AA1240" s="31">
        <f>D1240-Z1240</f>
        <v>374746.06000000041</v>
      </c>
      <c r="AB1240" s="37">
        <f>Z1240/D1240</f>
        <v>0.7359083439041576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1595923000</v>
      </c>
      <c r="C1241" s="31">
        <f>[1]consoCURRENT!F25766</f>
        <v>0</v>
      </c>
      <c r="D1241" s="31">
        <f>[1]consoCURRENT!G25766</f>
        <v>1595923000</v>
      </c>
      <c r="E1241" s="31">
        <f>[1]consoCURRENT!H25766</f>
        <v>862833.78999999992</v>
      </c>
      <c r="F1241" s="31">
        <f>[1]consoCURRENT!I25766</f>
        <v>159085718.99999997</v>
      </c>
      <c r="G1241" s="31">
        <f>[1]consoCURRENT!J25766</f>
        <v>795197874.02999997</v>
      </c>
      <c r="H1241" s="31">
        <f>[1]consoCURRENT!K25766</f>
        <v>78999141.210000008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332509.74</v>
      </c>
      <c r="P1241" s="31">
        <f>[1]consoCURRENT!S25766</f>
        <v>530324.05000000005</v>
      </c>
      <c r="Q1241" s="31">
        <f>[1]consoCURRENT!T25766</f>
        <v>393594.72</v>
      </c>
      <c r="R1241" s="31">
        <f>[1]consoCURRENT!U25766</f>
        <v>604313.35999999987</v>
      </c>
      <c r="S1241" s="31">
        <f>[1]consoCURRENT!V25766</f>
        <v>158087810.91999999</v>
      </c>
      <c r="T1241" s="31">
        <f>[1]consoCURRENT!W25766</f>
        <v>213881217.5</v>
      </c>
      <c r="U1241" s="31">
        <f>[1]consoCURRENT!X25766</f>
        <v>80380039.030000001</v>
      </c>
      <c r="V1241" s="31">
        <f>[1]consoCURRENT!Y25766</f>
        <v>500936617.5</v>
      </c>
      <c r="W1241" s="31">
        <f>[1]consoCURRENT!Z25766</f>
        <v>14434569.960000001</v>
      </c>
      <c r="X1241" s="31">
        <f>[1]consoCURRENT!AA25766</f>
        <v>64564571.25</v>
      </c>
      <c r="Y1241" s="31">
        <f>[1]consoCURRENT!AB25766</f>
        <v>0</v>
      </c>
      <c r="Z1241" s="31">
        <f t="shared" ref="Z1241:Z1243" si="570">SUM(M1241:Y1241)</f>
        <v>1034145568.03</v>
      </c>
      <c r="AA1241" s="31">
        <f>D1241-Z1241</f>
        <v>561777431.97000003</v>
      </c>
      <c r="AB1241" s="37">
        <f>Z1241/D1241</f>
        <v>0.64799214500323632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1">SUM(B1240:B1243)</f>
        <v>1597342000</v>
      </c>
      <c r="C1244" s="39">
        <f t="shared" si="571"/>
        <v>0</v>
      </c>
      <c r="D1244" s="39">
        <f t="shared" si="571"/>
        <v>1597342000</v>
      </c>
      <c r="E1244" s="39">
        <f t="shared" si="571"/>
        <v>1105317.04</v>
      </c>
      <c r="F1244" s="39">
        <f t="shared" si="571"/>
        <v>159357556.82999998</v>
      </c>
      <c r="G1244" s="39">
        <f t="shared" si="571"/>
        <v>795473207.88999999</v>
      </c>
      <c r="H1244" s="39">
        <f t="shared" si="571"/>
        <v>79253740.210000008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0</v>
      </c>
      <c r="O1244" s="39">
        <f t="shared" si="571"/>
        <v>494165.24</v>
      </c>
      <c r="P1244" s="39">
        <f t="shared" si="571"/>
        <v>611151.80000000005</v>
      </c>
      <c r="Q1244" s="39">
        <f t="shared" si="571"/>
        <v>502710.47</v>
      </c>
      <c r="R1244" s="39">
        <f t="shared" si="571"/>
        <v>756100.11999999988</v>
      </c>
      <c r="S1244" s="39">
        <f t="shared" si="571"/>
        <v>158098746.23999998</v>
      </c>
      <c r="T1244" s="39">
        <f t="shared" si="571"/>
        <v>213964961.25999999</v>
      </c>
      <c r="U1244" s="39">
        <f t="shared" si="571"/>
        <v>80491231.930000007</v>
      </c>
      <c r="V1244" s="39">
        <f t="shared" si="571"/>
        <v>501017014.69999999</v>
      </c>
      <c r="W1244" s="39">
        <f t="shared" si="571"/>
        <v>14511438.360000001</v>
      </c>
      <c r="X1244" s="39">
        <f t="shared" si="571"/>
        <v>64742301.850000001</v>
      </c>
      <c r="Y1244" s="39">
        <f t="shared" si="571"/>
        <v>0</v>
      </c>
      <c r="Z1244" s="39">
        <f t="shared" si="571"/>
        <v>1035189821.97</v>
      </c>
      <c r="AA1244" s="39">
        <f t="shared" si="571"/>
        <v>562152178.02999997</v>
      </c>
      <c r="AB1244" s="40">
        <f>Z1244/D1244</f>
        <v>0.64807024542646474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3">B1245+B1244</f>
        <v>1597342000</v>
      </c>
      <c r="C1246" s="39">
        <f t="shared" si="573"/>
        <v>0</v>
      </c>
      <c r="D1246" s="39">
        <f t="shared" si="573"/>
        <v>1597342000</v>
      </c>
      <c r="E1246" s="39">
        <f t="shared" si="573"/>
        <v>1105317.04</v>
      </c>
      <c r="F1246" s="39">
        <f t="shared" si="573"/>
        <v>159357556.82999998</v>
      </c>
      <c r="G1246" s="39">
        <f t="shared" si="573"/>
        <v>795473207.88999999</v>
      </c>
      <c r="H1246" s="39">
        <f t="shared" si="573"/>
        <v>79253740.210000008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0</v>
      </c>
      <c r="O1246" s="39">
        <f t="shared" si="573"/>
        <v>494165.24</v>
      </c>
      <c r="P1246" s="39">
        <f t="shared" si="573"/>
        <v>611151.80000000005</v>
      </c>
      <c r="Q1246" s="39">
        <f t="shared" si="573"/>
        <v>502710.47</v>
      </c>
      <c r="R1246" s="39">
        <f t="shared" si="573"/>
        <v>756100.11999999988</v>
      </c>
      <c r="S1246" s="39">
        <f t="shared" si="573"/>
        <v>158098746.23999998</v>
      </c>
      <c r="T1246" s="39">
        <f t="shared" si="573"/>
        <v>213964961.25999999</v>
      </c>
      <c r="U1246" s="39">
        <f t="shared" si="573"/>
        <v>80491231.930000007</v>
      </c>
      <c r="V1246" s="39">
        <f t="shared" si="573"/>
        <v>501017014.69999999</v>
      </c>
      <c r="W1246" s="39">
        <f t="shared" si="573"/>
        <v>14511438.360000001</v>
      </c>
      <c r="X1246" s="39">
        <f t="shared" si="573"/>
        <v>64742301.850000001</v>
      </c>
      <c r="Y1246" s="39">
        <f t="shared" si="573"/>
        <v>0</v>
      </c>
      <c r="Z1246" s="39">
        <f t="shared" si="573"/>
        <v>1035189821.97</v>
      </c>
      <c r="AA1246" s="39">
        <f t="shared" si="573"/>
        <v>562152178.02999997</v>
      </c>
      <c r="AB1246" s="40">
        <f>Z1246/D1246</f>
        <v>0.64807024542646474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1334000</v>
      </c>
      <c r="C1250" s="31">
        <f>[1]consoCURRENT!F25866</f>
        <v>0</v>
      </c>
      <c r="D1250" s="31">
        <f>[1]consoCURRENT!G25866</f>
        <v>1334000</v>
      </c>
      <c r="E1250" s="31">
        <f>[1]consoCURRENT!H25866</f>
        <v>249395.44</v>
      </c>
      <c r="F1250" s="31">
        <f>[1]consoCURRENT!I25866</f>
        <v>417604.56</v>
      </c>
      <c r="G1250" s="31">
        <f>[1]consoCURRENT!J25866</f>
        <v>196544.33000000002</v>
      </c>
      <c r="H1250" s="31">
        <f>[1]consoCURRENT!K25866</f>
        <v>268045.64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85927.52</v>
      </c>
      <c r="O1250" s="31">
        <f>[1]consoCURRENT!R25866</f>
        <v>76677.98</v>
      </c>
      <c r="P1250" s="31">
        <f>[1]consoCURRENT!S25866</f>
        <v>86789.940000000017</v>
      </c>
      <c r="Q1250" s="31">
        <f>[1]consoCURRENT!T25866</f>
        <v>67024.39</v>
      </c>
      <c r="R1250" s="31">
        <f>[1]consoCURRENT!U25866</f>
        <v>81939.8</v>
      </c>
      <c r="S1250" s="31">
        <f>[1]consoCURRENT!V25866</f>
        <v>268640.37</v>
      </c>
      <c r="T1250" s="31">
        <f>[1]consoCURRENT!W25866</f>
        <v>36821.97</v>
      </c>
      <c r="U1250" s="31">
        <f>[1]consoCURRENT!X25866</f>
        <v>82808.160000000003</v>
      </c>
      <c r="V1250" s="31">
        <f>[1]consoCURRENT!Y25866</f>
        <v>76914.2</v>
      </c>
      <c r="W1250" s="31">
        <f>[1]consoCURRENT!Z25866</f>
        <v>100008.88</v>
      </c>
      <c r="X1250" s="31">
        <f>[1]consoCURRENT!AA25866</f>
        <v>168036.76</v>
      </c>
      <c r="Y1250" s="31">
        <f>[1]consoCURRENT!AB25866</f>
        <v>0</v>
      </c>
      <c r="Z1250" s="31">
        <f>SUM(M1250:Y1250)</f>
        <v>1131589.97</v>
      </c>
      <c r="AA1250" s="31">
        <f>D1250-Z1250</f>
        <v>202410.03000000003</v>
      </c>
      <c r="AB1250" s="37">
        <f>Z1250/D1250</f>
        <v>0.84826834332833578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859540000</v>
      </c>
      <c r="C1251" s="31">
        <f>[1]consoCURRENT!F25979</f>
        <v>0</v>
      </c>
      <c r="D1251" s="31">
        <f>[1]consoCURRENT!G25979</f>
        <v>859540000</v>
      </c>
      <c r="E1251" s="31">
        <f>[1]consoCURRENT!H25979</f>
        <v>31720795.370000001</v>
      </c>
      <c r="F1251" s="31">
        <f>[1]consoCURRENT!I25979</f>
        <v>726849487.75999999</v>
      </c>
      <c r="G1251" s="31">
        <f>[1]consoCURRENT!J25979</f>
        <v>3249389.5700000003</v>
      </c>
      <c r="H1251" s="31">
        <f>[1]consoCURRENT!K25979</f>
        <v>93515003.609999999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360443.68</v>
      </c>
      <c r="O1251" s="31">
        <f>[1]consoCURRENT!R25979</f>
        <v>1217541.83</v>
      </c>
      <c r="P1251" s="31">
        <f>[1]consoCURRENT!S25979</f>
        <v>30142809.859999999</v>
      </c>
      <c r="Q1251" s="31">
        <f>[1]consoCURRENT!T25979</f>
        <v>8012818.1999999993</v>
      </c>
      <c r="R1251" s="31">
        <f>[1]consoCURRENT!U25979</f>
        <v>6017557.9400000004</v>
      </c>
      <c r="S1251" s="31">
        <f>[1]consoCURRENT!V25979</f>
        <v>712819111.61999989</v>
      </c>
      <c r="T1251" s="31">
        <f>[1]consoCURRENT!W25979</f>
        <v>25152.780000000028</v>
      </c>
      <c r="U1251" s="31">
        <f>[1]consoCURRENT!X25979</f>
        <v>2150607.79</v>
      </c>
      <c r="V1251" s="31">
        <f>[1]consoCURRENT!Y25979</f>
        <v>1073629</v>
      </c>
      <c r="W1251" s="31">
        <f>[1]consoCURRENT!Z25979</f>
        <v>88363936.140000001</v>
      </c>
      <c r="X1251" s="31">
        <f>[1]consoCURRENT!AA25979</f>
        <v>5151067.47</v>
      </c>
      <c r="Y1251" s="31">
        <f>[1]consoCURRENT!AB25979</f>
        <v>0</v>
      </c>
      <c r="Z1251" s="31">
        <f t="shared" ref="Z1251:Z1253" si="574">SUM(M1251:Y1251)</f>
        <v>855334676.30999982</v>
      </c>
      <c r="AA1251" s="31">
        <f>D1251-Z1251</f>
        <v>4205323.6900001764</v>
      </c>
      <c r="AB1251" s="37">
        <f>Z1251/D1251</f>
        <v>0.99510747179886894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5">SUM(B1250:B1253)</f>
        <v>860874000</v>
      </c>
      <c r="C1254" s="39">
        <f t="shared" si="575"/>
        <v>0</v>
      </c>
      <c r="D1254" s="39">
        <f t="shared" si="575"/>
        <v>860874000</v>
      </c>
      <c r="E1254" s="39">
        <f t="shared" si="575"/>
        <v>31970190.810000002</v>
      </c>
      <c r="F1254" s="39">
        <f t="shared" si="575"/>
        <v>727267092.31999993</v>
      </c>
      <c r="G1254" s="39">
        <f t="shared" si="575"/>
        <v>3445933.9000000004</v>
      </c>
      <c r="H1254" s="39">
        <f t="shared" si="575"/>
        <v>93783049.25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446371.2</v>
      </c>
      <c r="O1254" s="39">
        <f t="shared" si="575"/>
        <v>1294219.81</v>
      </c>
      <c r="P1254" s="39">
        <f t="shared" si="575"/>
        <v>30229599.800000001</v>
      </c>
      <c r="Q1254" s="39">
        <f t="shared" si="575"/>
        <v>8079842.5899999989</v>
      </c>
      <c r="R1254" s="39">
        <f t="shared" si="575"/>
        <v>6099497.7400000002</v>
      </c>
      <c r="S1254" s="39">
        <f t="shared" si="575"/>
        <v>713087751.98999989</v>
      </c>
      <c r="T1254" s="39">
        <f t="shared" si="575"/>
        <v>61974.750000000029</v>
      </c>
      <c r="U1254" s="39">
        <f t="shared" si="575"/>
        <v>2233415.9500000002</v>
      </c>
      <c r="V1254" s="39">
        <f t="shared" si="575"/>
        <v>1150543.2</v>
      </c>
      <c r="W1254" s="39">
        <f t="shared" si="575"/>
        <v>88463945.019999996</v>
      </c>
      <c r="X1254" s="39">
        <f t="shared" si="575"/>
        <v>5319104.2299999995</v>
      </c>
      <c r="Y1254" s="39">
        <f t="shared" si="575"/>
        <v>0</v>
      </c>
      <c r="Z1254" s="39">
        <f t="shared" si="575"/>
        <v>856466266.27999985</v>
      </c>
      <c r="AA1254" s="39">
        <f t="shared" si="575"/>
        <v>4407733.7200001767</v>
      </c>
      <c r="AB1254" s="40">
        <f>Z1254/D1254</f>
        <v>0.99487993165085697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7">B1255+B1254</f>
        <v>860874000</v>
      </c>
      <c r="C1256" s="39">
        <f t="shared" si="577"/>
        <v>0</v>
      </c>
      <c r="D1256" s="39">
        <f t="shared" si="577"/>
        <v>860874000</v>
      </c>
      <c r="E1256" s="39">
        <f t="shared" si="577"/>
        <v>31970190.810000002</v>
      </c>
      <c r="F1256" s="39">
        <f t="shared" si="577"/>
        <v>727267092.31999993</v>
      </c>
      <c r="G1256" s="39">
        <f t="shared" si="577"/>
        <v>3445933.9000000004</v>
      </c>
      <c r="H1256" s="39">
        <f t="shared" si="577"/>
        <v>93783049.25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446371.2</v>
      </c>
      <c r="O1256" s="39">
        <f t="shared" si="577"/>
        <v>1294219.81</v>
      </c>
      <c r="P1256" s="39">
        <f t="shared" si="577"/>
        <v>30229599.800000001</v>
      </c>
      <c r="Q1256" s="39">
        <f t="shared" si="577"/>
        <v>8079842.5899999989</v>
      </c>
      <c r="R1256" s="39">
        <f t="shared" si="577"/>
        <v>6099497.7400000002</v>
      </c>
      <c r="S1256" s="39">
        <f t="shared" si="577"/>
        <v>713087751.98999989</v>
      </c>
      <c r="T1256" s="39">
        <f t="shared" si="577"/>
        <v>61974.750000000029</v>
      </c>
      <c r="U1256" s="39">
        <f t="shared" si="577"/>
        <v>2233415.9500000002</v>
      </c>
      <c r="V1256" s="39">
        <f t="shared" si="577"/>
        <v>1150543.2</v>
      </c>
      <c r="W1256" s="39">
        <f t="shared" si="577"/>
        <v>88463945.019999996</v>
      </c>
      <c r="X1256" s="39">
        <f t="shared" si="577"/>
        <v>5319104.2299999995</v>
      </c>
      <c r="Y1256" s="39">
        <f t="shared" si="577"/>
        <v>0</v>
      </c>
      <c r="Z1256" s="39">
        <f t="shared" si="577"/>
        <v>856466266.27999985</v>
      </c>
      <c r="AA1256" s="39">
        <f t="shared" si="577"/>
        <v>4407733.7200001767</v>
      </c>
      <c r="AB1256" s="40">
        <f>Z1256/D1256</f>
        <v>0.99487993165085697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87340000</v>
      </c>
      <c r="C1261" s="31">
        <f>[1]consoCURRENT!F26192</f>
        <v>-9.3132257461547852E-10</v>
      </c>
      <c r="D1261" s="31">
        <f>[1]consoCURRENT!G26192</f>
        <v>87339999.999999985</v>
      </c>
      <c r="E1261" s="31">
        <f>[1]consoCURRENT!H26192</f>
        <v>12146784</v>
      </c>
      <c r="F1261" s="31">
        <f>[1]consoCURRENT!I26192</f>
        <v>27118197.190000001</v>
      </c>
      <c r="G1261" s="31">
        <f>[1]consoCURRENT!J26192</f>
        <v>18114402.900000002</v>
      </c>
      <c r="H1261" s="31">
        <f>[1]consoCURRENT!K26192</f>
        <v>14854490.07</v>
      </c>
      <c r="I1261" s="31">
        <f>[1]consoCURRENT!L26192</f>
        <v>12146784</v>
      </c>
      <c r="J1261" s="31">
        <f>[1]consoCURRENT!M26192</f>
        <v>27118197.190000001</v>
      </c>
      <c r="K1261" s="31">
        <f>[1]consoCURRENT!N26192</f>
        <v>18114402.900000002</v>
      </c>
      <c r="L1261" s="31">
        <f>[1]consoCURRENT!O26192</f>
        <v>14784658.17</v>
      </c>
      <c r="M1261" s="31">
        <f>[1]consoCURRENT!P26192</f>
        <v>72164042.25999999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69831.899999999994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72233874.159999996</v>
      </c>
      <c r="AA1261" s="31">
        <f>D1261-Z1261</f>
        <v>15106125.839999989</v>
      </c>
      <c r="AB1261" s="37">
        <f>Z1261/D1261</f>
        <v>0.82704229631325865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79">SUM(B1260:B1263)</f>
        <v>87340000</v>
      </c>
      <c r="C1264" s="39">
        <f t="shared" si="579"/>
        <v>-9.3132257461547852E-10</v>
      </c>
      <c r="D1264" s="39">
        <f t="shared" si="579"/>
        <v>87339999.999999985</v>
      </c>
      <c r="E1264" s="39">
        <f t="shared" si="579"/>
        <v>12146784</v>
      </c>
      <c r="F1264" s="39">
        <f t="shared" si="579"/>
        <v>27118197.190000001</v>
      </c>
      <c r="G1264" s="39">
        <f t="shared" si="579"/>
        <v>18114402.900000002</v>
      </c>
      <c r="H1264" s="39">
        <f t="shared" si="579"/>
        <v>14854490.07</v>
      </c>
      <c r="I1264" s="39">
        <f t="shared" si="579"/>
        <v>12146784</v>
      </c>
      <c r="J1264" s="39">
        <f t="shared" si="579"/>
        <v>27118197.190000001</v>
      </c>
      <c r="K1264" s="39">
        <f t="shared" si="579"/>
        <v>18114402.900000002</v>
      </c>
      <c r="L1264" s="39">
        <f t="shared" si="579"/>
        <v>14784658.17</v>
      </c>
      <c r="M1264" s="39">
        <f t="shared" si="579"/>
        <v>72164042.25999999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69831.899999999994</v>
      </c>
      <c r="X1264" s="39">
        <f t="shared" si="579"/>
        <v>0</v>
      </c>
      <c r="Y1264" s="39">
        <f t="shared" si="579"/>
        <v>0</v>
      </c>
      <c r="Z1264" s="39">
        <f t="shared" si="579"/>
        <v>72233874.159999996</v>
      </c>
      <c r="AA1264" s="39">
        <f t="shared" si="579"/>
        <v>15106125.839999989</v>
      </c>
      <c r="AB1264" s="40">
        <f>Z1264/D1264</f>
        <v>0.82704229631325865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1">B1265+B1264</f>
        <v>87340000</v>
      </c>
      <c r="C1266" s="39">
        <f t="shared" si="581"/>
        <v>-9.3132257461547852E-10</v>
      </c>
      <c r="D1266" s="39">
        <f t="shared" si="581"/>
        <v>87339999.999999985</v>
      </c>
      <c r="E1266" s="39">
        <f t="shared" si="581"/>
        <v>12146784</v>
      </c>
      <c r="F1266" s="39">
        <f t="shared" si="581"/>
        <v>27118197.190000001</v>
      </c>
      <c r="G1266" s="39">
        <f t="shared" si="581"/>
        <v>18114402.900000002</v>
      </c>
      <c r="H1266" s="39">
        <f t="shared" si="581"/>
        <v>14854490.07</v>
      </c>
      <c r="I1266" s="39">
        <f t="shared" si="581"/>
        <v>12146784</v>
      </c>
      <c r="J1266" s="39">
        <f t="shared" si="581"/>
        <v>27118197.190000001</v>
      </c>
      <c r="K1266" s="39">
        <f t="shared" si="581"/>
        <v>18114402.900000002</v>
      </c>
      <c r="L1266" s="39">
        <f t="shared" si="581"/>
        <v>14784658.17</v>
      </c>
      <c r="M1266" s="39">
        <f t="shared" si="581"/>
        <v>72164042.25999999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69831.899999999994</v>
      </c>
      <c r="X1266" s="39">
        <f t="shared" si="581"/>
        <v>0</v>
      </c>
      <c r="Y1266" s="39">
        <f t="shared" si="581"/>
        <v>0</v>
      </c>
      <c r="Z1266" s="39">
        <f t="shared" si="581"/>
        <v>72233874.159999996</v>
      </c>
      <c r="AA1266" s="39">
        <f t="shared" si="581"/>
        <v>15106125.839999989</v>
      </c>
      <c r="AB1266" s="40">
        <f>Z1266/D1266</f>
        <v>0.82704229631325865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B1280+B1290+B1300</f>
        <v>42740000</v>
      </c>
      <c r="C1270" s="31">
        <f t="shared" ref="C1270:Y1275" si="582">C1280+C1290+C1300</f>
        <v>0</v>
      </c>
      <c r="D1270" s="31">
        <f t="shared" si="582"/>
        <v>42740000</v>
      </c>
      <c r="E1270" s="31">
        <f t="shared" si="582"/>
        <v>8983409.1500000004</v>
      </c>
      <c r="F1270" s="31">
        <f t="shared" si="582"/>
        <v>8660401.6799999978</v>
      </c>
      <c r="G1270" s="31">
        <f t="shared" si="582"/>
        <v>6982250.1199999992</v>
      </c>
      <c r="H1270" s="31">
        <f t="shared" si="582"/>
        <v>7677115.700000002</v>
      </c>
      <c r="I1270" s="31">
        <f t="shared" si="582"/>
        <v>0</v>
      </c>
      <c r="J1270" s="31">
        <f t="shared" si="582"/>
        <v>0</v>
      </c>
      <c r="K1270" s="31">
        <f t="shared" si="582"/>
        <v>0</v>
      </c>
      <c r="L1270" s="31">
        <f t="shared" si="582"/>
        <v>0</v>
      </c>
      <c r="M1270" s="31">
        <f t="shared" si="582"/>
        <v>0</v>
      </c>
      <c r="N1270" s="31">
        <f t="shared" si="582"/>
        <v>2658437.0300000003</v>
      </c>
      <c r="O1270" s="31">
        <f t="shared" si="582"/>
        <v>2272067.7400000002</v>
      </c>
      <c r="P1270" s="31">
        <f t="shared" si="582"/>
        <v>4052904.38</v>
      </c>
      <c r="Q1270" s="31">
        <f t="shared" si="582"/>
        <v>3452750.0100000002</v>
      </c>
      <c r="R1270" s="31">
        <f t="shared" si="582"/>
        <v>4620432.41</v>
      </c>
      <c r="S1270" s="31">
        <f t="shared" si="582"/>
        <v>587219.26</v>
      </c>
      <c r="T1270" s="31">
        <f t="shared" si="582"/>
        <v>2003151.38</v>
      </c>
      <c r="U1270" s="31">
        <f t="shared" si="582"/>
        <v>4819242.59</v>
      </c>
      <c r="V1270" s="31">
        <f t="shared" si="582"/>
        <v>159856.15</v>
      </c>
      <c r="W1270" s="31">
        <f t="shared" si="582"/>
        <v>4659247.4300000016</v>
      </c>
      <c r="X1270" s="31">
        <f t="shared" si="582"/>
        <v>3017868.27</v>
      </c>
      <c r="Y1270" s="31">
        <f t="shared" si="582"/>
        <v>0</v>
      </c>
      <c r="Z1270" s="31">
        <f>SUM(M1270:Y1270)</f>
        <v>32303176.650000002</v>
      </c>
      <c r="AA1270" s="31">
        <f>D1270-Z1270</f>
        <v>10436823.349999998</v>
      </c>
      <c r="AB1270" s="37">
        <f>Z1270/D1270</f>
        <v>0.75580666003743568</v>
      </c>
      <c r="AC1270" s="32"/>
    </row>
    <row r="1271" spans="1:29" s="33" customFormat="1" ht="18" customHeight="1" x14ac:dyDescent="0.2">
      <c r="A1271" s="36" t="s">
        <v>35</v>
      </c>
      <c r="B1271" s="31">
        <f t="shared" ref="B1271:Q1275" si="583">B1281+B1291+B1301</f>
        <v>6312367000</v>
      </c>
      <c r="C1271" s="31">
        <f t="shared" si="583"/>
        <v>-14914281.000000047</v>
      </c>
      <c r="D1271" s="31">
        <f t="shared" si="583"/>
        <v>6297452719</v>
      </c>
      <c r="E1271" s="31">
        <f t="shared" si="583"/>
        <v>791601137.90999997</v>
      </c>
      <c r="F1271" s="31">
        <f t="shared" si="583"/>
        <v>1057765246.76</v>
      </c>
      <c r="G1271" s="31">
        <f t="shared" si="583"/>
        <v>1832822663.5900006</v>
      </c>
      <c r="H1271" s="31">
        <f t="shared" si="583"/>
        <v>904243258.87999976</v>
      </c>
      <c r="I1271" s="31">
        <f t="shared" si="583"/>
        <v>719301065.49000001</v>
      </c>
      <c r="J1271" s="31">
        <f t="shared" si="583"/>
        <v>871930840.27999997</v>
      </c>
      <c r="K1271" s="31">
        <f t="shared" si="583"/>
        <v>1550912302.1999998</v>
      </c>
      <c r="L1271" s="31">
        <f t="shared" si="583"/>
        <v>464516583.10000002</v>
      </c>
      <c r="M1271" s="31">
        <f t="shared" si="583"/>
        <v>3606660791.0699997</v>
      </c>
      <c r="N1271" s="31">
        <f t="shared" si="583"/>
        <v>11339498.499999998</v>
      </c>
      <c r="O1271" s="31">
        <f t="shared" si="583"/>
        <v>4502777.3000000007</v>
      </c>
      <c r="P1271" s="31">
        <f t="shared" si="583"/>
        <v>56457796.620000005</v>
      </c>
      <c r="Q1271" s="31">
        <f t="shared" si="583"/>
        <v>51519812.390000001</v>
      </c>
      <c r="R1271" s="31">
        <f t="shared" si="582"/>
        <v>85510550.189999998</v>
      </c>
      <c r="S1271" s="31">
        <f t="shared" si="582"/>
        <v>48804043.900000006</v>
      </c>
      <c r="T1271" s="31">
        <f t="shared" si="582"/>
        <v>37871275.239999995</v>
      </c>
      <c r="U1271" s="31">
        <f t="shared" si="582"/>
        <v>73927134.459999993</v>
      </c>
      <c r="V1271" s="31">
        <f t="shared" si="582"/>
        <v>170111951.69</v>
      </c>
      <c r="W1271" s="31">
        <f t="shared" si="582"/>
        <v>275175349.26999992</v>
      </c>
      <c r="X1271" s="31">
        <f t="shared" si="582"/>
        <v>164551326.51000002</v>
      </c>
      <c r="Y1271" s="31">
        <f t="shared" si="582"/>
        <v>0</v>
      </c>
      <c r="Z1271" s="31">
        <f t="shared" ref="Z1271:Z1273" si="584">SUM(M1271:Y1271)</f>
        <v>4586432307.1399994</v>
      </c>
      <c r="AA1271" s="31">
        <f>D1271-Z1271</f>
        <v>1711020411.8600006</v>
      </c>
      <c r="AB1271" s="37">
        <f>Z1271/D1271</f>
        <v>0.72829960172663255</v>
      </c>
      <c r="AC1271" s="32"/>
    </row>
    <row r="1272" spans="1:29" s="33" customFormat="1" ht="18" customHeight="1" x14ac:dyDescent="0.2">
      <c r="A1272" s="36" t="s">
        <v>36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 t="shared" si="583"/>
        <v>0</v>
      </c>
      <c r="C1273" s="31">
        <f t="shared" si="582"/>
        <v>0</v>
      </c>
      <c r="D1273" s="31">
        <f t="shared" si="582"/>
        <v>14914281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14914281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5">SUM(B1270:B1273)</f>
        <v>6355107000</v>
      </c>
      <c r="C1274" s="39">
        <f t="shared" si="585"/>
        <v>-14914281.000000047</v>
      </c>
      <c r="D1274" s="39">
        <f t="shared" si="585"/>
        <v>6355107000</v>
      </c>
      <c r="E1274" s="39">
        <f t="shared" si="585"/>
        <v>800584547.05999994</v>
      </c>
      <c r="F1274" s="39">
        <f t="shared" si="585"/>
        <v>1066425648.4399999</v>
      </c>
      <c r="G1274" s="39">
        <f t="shared" si="585"/>
        <v>1839804913.7100005</v>
      </c>
      <c r="H1274" s="39">
        <f t="shared" si="585"/>
        <v>911920374.5799998</v>
      </c>
      <c r="I1274" s="39">
        <f t="shared" si="585"/>
        <v>719301065.49000001</v>
      </c>
      <c r="J1274" s="39">
        <f t="shared" si="585"/>
        <v>871930840.27999997</v>
      </c>
      <c r="K1274" s="39">
        <f t="shared" si="585"/>
        <v>1550912302.1999998</v>
      </c>
      <c r="L1274" s="39">
        <f t="shared" si="585"/>
        <v>464516583.10000002</v>
      </c>
      <c r="M1274" s="39">
        <f t="shared" si="585"/>
        <v>3606660791.0699997</v>
      </c>
      <c r="N1274" s="39">
        <f t="shared" si="585"/>
        <v>13997935.529999997</v>
      </c>
      <c r="O1274" s="39">
        <f t="shared" si="585"/>
        <v>6774845.040000001</v>
      </c>
      <c r="P1274" s="39">
        <f t="shared" si="585"/>
        <v>60510701.000000007</v>
      </c>
      <c r="Q1274" s="39">
        <f t="shared" si="585"/>
        <v>54972562.399999999</v>
      </c>
      <c r="R1274" s="39">
        <f t="shared" si="585"/>
        <v>90130982.599999994</v>
      </c>
      <c r="S1274" s="39">
        <f t="shared" si="585"/>
        <v>49391263.160000004</v>
      </c>
      <c r="T1274" s="39">
        <f t="shared" si="585"/>
        <v>39874426.619999997</v>
      </c>
      <c r="U1274" s="39">
        <f t="shared" si="585"/>
        <v>78746377.049999997</v>
      </c>
      <c r="V1274" s="39">
        <f t="shared" si="585"/>
        <v>170271807.84</v>
      </c>
      <c r="W1274" s="39">
        <f t="shared" si="585"/>
        <v>279834596.69999993</v>
      </c>
      <c r="X1274" s="39">
        <f t="shared" si="585"/>
        <v>167569194.78000003</v>
      </c>
      <c r="Y1274" s="39">
        <f t="shared" si="585"/>
        <v>0</v>
      </c>
      <c r="Z1274" s="39">
        <f t="shared" si="585"/>
        <v>4618735483.789999</v>
      </c>
      <c r="AA1274" s="39">
        <f t="shared" si="585"/>
        <v>1736371516.2100005</v>
      </c>
      <c r="AB1274" s="40">
        <f>Z1274/D1274</f>
        <v>0.72677540815441799</v>
      </c>
      <c r="AC1274" s="32"/>
    </row>
    <row r="1275" spans="1:29" s="33" customFormat="1" ht="18" customHeight="1" x14ac:dyDescent="0.25">
      <c r="A1275" s="41" t="s">
        <v>39</v>
      </c>
      <c r="B1275" s="31">
        <f t="shared" si="583"/>
        <v>3029000</v>
      </c>
      <c r="C1275" s="31">
        <f t="shared" si="582"/>
        <v>0</v>
      </c>
      <c r="D1275" s="31">
        <f t="shared" si="582"/>
        <v>3029000</v>
      </c>
      <c r="E1275" s="31">
        <f t="shared" si="582"/>
        <v>637543.47</v>
      </c>
      <c r="F1275" s="31">
        <f t="shared" si="582"/>
        <v>759191.8899999999</v>
      </c>
      <c r="G1275" s="31">
        <f t="shared" si="582"/>
        <v>652765.67999999993</v>
      </c>
      <c r="H1275" s="31">
        <f t="shared" si="582"/>
        <v>433327.76</v>
      </c>
      <c r="I1275" s="31">
        <f t="shared" si="582"/>
        <v>0</v>
      </c>
      <c r="J1275" s="31">
        <f t="shared" si="582"/>
        <v>0</v>
      </c>
      <c r="K1275" s="31">
        <f t="shared" si="582"/>
        <v>0</v>
      </c>
      <c r="L1275" s="31">
        <f t="shared" si="582"/>
        <v>0</v>
      </c>
      <c r="M1275" s="31">
        <f t="shared" si="582"/>
        <v>0</v>
      </c>
      <c r="N1275" s="31">
        <f t="shared" si="582"/>
        <v>195963</v>
      </c>
      <c r="O1275" s="31">
        <f t="shared" si="582"/>
        <v>223014.78</v>
      </c>
      <c r="P1275" s="31">
        <f t="shared" si="582"/>
        <v>218565.69</v>
      </c>
      <c r="Q1275" s="31">
        <f t="shared" si="582"/>
        <v>196071.72</v>
      </c>
      <c r="R1275" s="31">
        <f t="shared" si="582"/>
        <v>338178.61</v>
      </c>
      <c r="S1275" s="31">
        <f t="shared" si="582"/>
        <v>224941.56</v>
      </c>
      <c r="T1275" s="31">
        <f t="shared" si="582"/>
        <v>0</v>
      </c>
      <c r="U1275" s="31">
        <f t="shared" si="582"/>
        <v>433426.32</v>
      </c>
      <c r="V1275" s="31">
        <f t="shared" si="582"/>
        <v>219339.36</v>
      </c>
      <c r="W1275" s="31">
        <f t="shared" si="582"/>
        <v>215533.22</v>
      </c>
      <c r="X1275" s="31">
        <f t="shared" si="582"/>
        <v>217794.54</v>
      </c>
      <c r="Y1275" s="31">
        <f t="shared" si="582"/>
        <v>0</v>
      </c>
      <c r="Z1275" s="31">
        <f t="shared" ref="Z1275" si="586">SUM(M1275:Y1275)</f>
        <v>2482828.8000000003</v>
      </c>
      <c r="AA1275" s="31">
        <f>D1275-Z1275</f>
        <v>546171.19999999972</v>
      </c>
      <c r="AB1275" s="37">
        <f>Z1275/D1275</f>
        <v>0.8196859689666558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7">B1275+B1274</f>
        <v>6358136000</v>
      </c>
      <c r="C1276" s="39">
        <f t="shared" si="587"/>
        <v>-14914281.000000047</v>
      </c>
      <c r="D1276" s="39">
        <f t="shared" si="587"/>
        <v>6358136000</v>
      </c>
      <c r="E1276" s="39">
        <f t="shared" si="587"/>
        <v>801222090.52999997</v>
      </c>
      <c r="F1276" s="39">
        <f t="shared" si="587"/>
        <v>1067184840.3299999</v>
      </c>
      <c r="G1276" s="39">
        <f t="shared" si="587"/>
        <v>1840457679.3900006</v>
      </c>
      <c r="H1276" s="39">
        <f t="shared" si="587"/>
        <v>912353702.33999979</v>
      </c>
      <c r="I1276" s="39">
        <f t="shared" si="587"/>
        <v>719301065.49000001</v>
      </c>
      <c r="J1276" s="39">
        <f t="shared" si="587"/>
        <v>871930840.27999997</v>
      </c>
      <c r="K1276" s="39">
        <f t="shared" si="587"/>
        <v>1550912302.1999998</v>
      </c>
      <c r="L1276" s="39">
        <f t="shared" si="587"/>
        <v>464516583.10000002</v>
      </c>
      <c r="M1276" s="39">
        <f t="shared" si="587"/>
        <v>3606660791.0699997</v>
      </c>
      <c r="N1276" s="39">
        <f t="shared" si="587"/>
        <v>14193898.529999997</v>
      </c>
      <c r="O1276" s="39">
        <f t="shared" si="587"/>
        <v>6997859.8200000012</v>
      </c>
      <c r="P1276" s="39">
        <f t="shared" si="587"/>
        <v>60729266.690000005</v>
      </c>
      <c r="Q1276" s="39">
        <f t="shared" si="587"/>
        <v>55168634.119999997</v>
      </c>
      <c r="R1276" s="39">
        <f t="shared" si="587"/>
        <v>90469161.209999993</v>
      </c>
      <c r="S1276" s="39">
        <f t="shared" si="587"/>
        <v>49616204.720000006</v>
      </c>
      <c r="T1276" s="39">
        <f t="shared" si="587"/>
        <v>39874426.619999997</v>
      </c>
      <c r="U1276" s="39">
        <f t="shared" si="587"/>
        <v>79179803.36999999</v>
      </c>
      <c r="V1276" s="39">
        <f t="shared" si="587"/>
        <v>170491147.20000002</v>
      </c>
      <c r="W1276" s="39">
        <f t="shared" si="587"/>
        <v>280050129.91999996</v>
      </c>
      <c r="X1276" s="39">
        <f t="shared" si="587"/>
        <v>167786989.32000002</v>
      </c>
      <c r="Y1276" s="39">
        <f t="shared" si="587"/>
        <v>0</v>
      </c>
      <c r="Z1276" s="39">
        <f t="shared" si="587"/>
        <v>4621218312.5899992</v>
      </c>
      <c r="AA1276" s="39">
        <f t="shared" si="587"/>
        <v>1736917687.4100006</v>
      </c>
      <c r="AB1276" s="40">
        <f>Z1276/D1276</f>
        <v>0.72681967051192353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[1]consoCURRENT!E26505</f>
        <v>42740000</v>
      </c>
      <c r="C1280" s="31">
        <f>[1]consoCURRENT!F26505</f>
        <v>0</v>
      </c>
      <c r="D1280" s="31">
        <f>[1]consoCURRENT!G26505</f>
        <v>42740000</v>
      </c>
      <c r="E1280" s="31">
        <f>[1]consoCURRENT!H26505</f>
        <v>8983409.1500000004</v>
      </c>
      <c r="F1280" s="31">
        <f>[1]consoCURRENT!I26505</f>
        <v>8660401.6799999978</v>
      </c>
      <c r="G1280" s="31">
        <f>[1]consoCURRENT!J26505</f>
        <v>6982250.1199999992</v>
      </c>
      <c r="H1280" s="31">
        <f>[1]consoCURRENT!K26505</f>
        <v>7677115.700000002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2658437.0300000003</v>
      </c>
      <c r="O1280" s="31">
        <f>[1]consoCURRENT!R26505</f>
        <v>2272067.7400000002</v>
      </c>
      <c r="P1280" s="31">
        <f>[1]consoCURRENT!S26505</f>
        <v>4052904.38</v>
      </c>
      <c r="Q1280" s="31">
        <f>[1]consoCURRENT!T26505</f>
        <v>3452750.0100000002</v>
      </c>
      <c r="R1280" s="31">
        <f>[1]consoCURRENT!U26505</f>
        <v>4620432.41</v>
      </c>
      <c r="S1280" s="31">
        <f>[1]consoCURRENT!V26505</f>
        <v>587219.26</v>
      </c>
      <c r="T1280" s="31">
        <f>[1]consoCURRENT!W26505</f>
        <v>2003151.38</v>
      </c>
      <c r="U1280" s="31">
        <f>[1]consoCURRENT!X26505</f>
        <v>4819242.59</v>
      </c>
      <c r="V1280" s="31">
        <f>[1]consoCURRENT!Y26505</f>
        <v>159856.15</v>
      </c>
      <c r="W1280" s="31">
        <f>[1]consoCURRENT!Z26505</f>
        <v>4659247.4300000016</v>
      </c>
      <c r="X1280" s="31">
        <f>[1]consoCURRENT!AA26505</f>
        <v>3017868.27</v>
      </c>
      <c r="Y1280" s="31">
        <f>[1]consoCURRENT!AB26505</f>
        <v>0</v>
      </c>
      <c r="Z1280" s="31">
        <f>SUM(M1280:Y1280)</f>
        <v>32303176.650000002</v>
      </c>
      <c r="AA1280" s="31">
        <f>D1280-Z1280</f>
        <v>10436823.349999998</v>
      </c>
      <c r="AB1280" s="37">
        <f>Z1280/D1280</f>
        <v>0.75580666003743568</v>
      </c>
      <c r="AC1280" s="32"/>
    </row>
    <row r="1281" spans="1:29" s="33" customFormat="1" ht="18" customHeight="1" x14ac:dyDescent="0.2">
      <c r="A1281" s="36" t="s">
        <v>35</v>
      </c>
      <c r="B1281" s="31">
        <f>[1]consoCURRENT!E26618</f>
        <v>5045211000</v>
      </c>
      <c r="C1281" s="31">
        <f>[1]consoCURRENT!F26618</f>
        <v>-7.8231096267700195E-8</v>
      </c>
      <c r="D1281" s="31">
        <f>[1]consoCURRENT!G26618</f>
        <v>5045211000</v>
      </c>
      <c r="E1281" s="31">
        <f>[1]consoCURRENT!H26618</f>
        <v>775785843.8499999</v>
      </c>
      <c r="F1281" s="31">
        <f>[1]consoCURRENT!I26618</f>
        <v>1000341413.2099999</v>
      </c>
      <c r="G1281" s="31">
        <f>[1]consoCURRENT!J26618</f>
        <v>1692215253.7000005</v>
      </c>
      <c r="H1281" s="31">
        <f>[1]consoCURRENT!K26618</f>
        <v>859132450.58999979</v>
      </c>
      <c r="I1281" s="31">
        <f>[1]consoCURRENT!L26618</f>
        <v>704954731.44999993</v>
      </c>
      <c r="J1281" s="31">
        <f>[1]consoCURRENT!M26618</f>
        <v>820719926.6099999</v>
      </c>
      <c r="K1281" s="31">
        <f>[1]consoCURRENT!N26618</f>
        <v>1411389100.9099998</v>
      </c>
      <c r="L1281" s="31">
        <f>[1]consoCURRENT!O26618</f>
        <v>419314982.32999998</v>
      </c>
      <c r="M1281" s="31">
        <f>[1]consoCURRENT!P26618</f>
        <v>3356378741.2999997</v>
      </c>
      <c r="N1281" s="31">
        <f>[1]consoCURRENT!Q26618</f>
        <v>10918657.299999999</v>
      </c>
      <c r="O1281" s="31">
        <f>[1]consoCURRENT!R26618</f>
        <v>3983091.7700000009</v>
      </c>
      <c r="P1281" s="31">
        <f>[1]consoCURRENT!S26618</f>
        <v>55929363.330000006</v>
      </c>
      <c r="Q1281" s="31">
        <f>[1]consoCURRENT!T26618</f>
        <v>49476605.439999998</v>
      </c>
      <c r="R1281" s="31">
        <f>[1]consoCURRENT!U26618</f>
        <v>81870178.329999998</v>
      </c>
      <c r="S1281" s="31">
        <f>[1]consoCURRENT!V26618</f>
        <v>48274702.830000006</v>
      </c>
      <c r="T1281" s="31">
        <f>[1]consoCURRENT!W26618</f>
        <v>37007961.019999996</v>
      </c>
      <c r="U1281" s="31">
        <f>[1]consoCURRENT!X26618</f>
        <v>73846440.079999983</v>
      </c>
      <c r="V1281" s="31">
        <f>[1]consoCURRENT!Y26618</f>
        <v>169971751.69</v>
      </c>
      <c r="W1281" s="31">
        <f>[1]consoCURRENT!Z26618</f>
        <v>274999559.25999993</v>
      </c>
      <c r="X1281" s="31">
        <f>[1]consoCURRENT!AA26618</f>
        <v>164817909.00000003</v>
      </c>
      <c r="Y1281" s="31">
        <f>[1]consoCURRENT!AB26618</f>
        <v>0</v>
      </c>
      <c r="Z1281" s="31">
        <f t="shared" ref="Z1281:Z1283" si="588">SUM(M1281:Y1281)</f>
        <v>4327474961.3499994</v>
      </c>
      <c r="AA1281" s="31">
        <f>D1281-Z1281</f>
        <v>717736038.65000057</v>
      </c>
      <c r="AB1281" s="37">
        <f>Z1281/D1281</f>
        <v>0.85773914338766</v>
      </c>
      <c r="AC1281" s="32"/>
    </row>
    <row r="1282" spans="1:2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89">SUM(B1280:B1283)</f>
        <v>5087951000</v>
      </c>
      <c r="C1284" s="39">
        <f t="shared" si="589"/>
        <v>-7.8231096267700195E-8</v>
      </c>
      <c r="D1284" s="39">
        <f t="shared" si="589"/>
        <v>5087951000</v>
      </c>
      <c r="E1284" s="39">
        <f t="shared" si="589"/>
        <v>784769252.99999988</v>
      </c>
      <c r="F1284" s="39">
        <f t="shared" si="589"/>
        <v>1009001814.8899999</v>
      </c>
      <c r="G1284" s="39">
        <f t="shared" si="589"/>
        <v>1699197503.8200004</v>
      </c>
      <c r="H1284" s="39">
        <f t="shared" si="589"/>
        <v>866809566.28999984</v>
      </c>
      <c r="I1284" s="39">
        <f t="shared" si="589"/>
        <v>704954731.44999993</v>
      </c>
      <c r="J1284" s="39">
        <f t="shared" si="589"/>
        <v>820719926.6099999</v>
      </c>
      <c r="K1284" s="39">
        <f t="shared" si="589"/>
        <v>1411389100.9099998</v>
      </c>
      <c r="L1284" s="39">
        <f t="shared" si="589"/>
        <v>419314982.32999998</v>
      </c>
      <c r="M1284" s="39">
        <f t="shared" si="589"/>
        <v>3356378741.2999997</v>
      </c>
      <c r="N1284" s="39">
        <f t="shared" si="589"/>
        <v>13577094.329999998</v>
      </c>
      <c r="O1284" s="39">
        <f t="shared" si="589"/>
        <v>6255159.5100000016</v>
      </c>
      <c r="P1284" s="39">
        <f t="shared" si="589"/>
        <v>59982267.710000008</v>
      </c>
      <c r="Q1284" s="39">
        <f t="shared" si="589"/>
        <v>52929355.449999996</v>
      </c>
      <c r="R1284" s="39">
        <f t="shared" si="589"/>
        <v>86490610.739999995</v>
      </c>
      <c r="S1284" s="39">
        <f t="shared" si="589"/>
        <v>48861922.090000004</v>
      </c>
      <c r="T1284" s="39">
        <f t="shared" si="589"/>
        <v>39011112.399999999</v>
      </c>
      <c r="U1284" s="39">
        <f t="shared" si="589"/>
        <v>78665682.669999987</v>
      </c>
      <c r="V1284" s="39">
        <f t="shared" si="589"/>
        <v>170131607.84</v>
      </c>
      <c r="W1284" s="39">
        <f t="shared" si="589"/>
        <v>279658806.68999994</v>
      </c>
      <c r="X1284" s="39">
        <f t="shared" si="589"/>
        <v>167835777.27000004</v>
      </c>
      <c r="Y1284" s="39">
        <f t="shared" si="589"/>
        <v>0</v>
      </c>
      <c r="Z1284" s="39">
        <f t="shared" si="589"/>
        <v>4359778137.999999</v>
      </c>
      <c r="AA1284" s="39">
        <f t="shared" si="589"/>
        <v>728172862.0000006</v>
      </c>
      <c r="AB1284" s="40">
        <f>Z1284/D1284</f>
        <v>0.85688288625421094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3029000</v>
      </c>
      <c r="C1285" s="31">
        <f>[1]consoCURRENT!F26657</f>
        <v>0</v>
      </c>
      <c r="D1285" s="31">
        <f>[1]consoCURRENT!G26657</f>
        <v>3029000</v>
      </c>
      <c r="E1285" s="31">
        <f>[1]consoCURRENT!H26657</f>
        <v>637543.47</v>
      </c>
      <c r="F1285" s="31">
        <f>[1]consoCURRENT!I26657</f>
        <v>759191.8899999999</v>
      </c>
      <c r="G1285" s="31">
        <f>[1]consoCURRENT!J26657</f>
        <v>652765.67999999993</v>
      </c>
      <c r="H1285" s="31">
        <f>[1]consoCURRENT!K26657</f>
        <v>433327.76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195963</v>
      </c>
      <c r="O1285" s="31">
        <f>[1]consoCURRENT!R26657</f>
        <v>223014.78</v>
      </c>
      <c r="P1285" s="31">
        <f>[1]consoCURRENT!S26657</f>
        <v>218565.69</v>
      </c>
      <c r="Q1285" s="31">
        <f>[1]consoCURRENT!T26657</f>
        <v>196071.72</v>
      </c>
      <c r="R1285" s="31">
        <f>[1]consoCURRENT!U26657</f>
        <v>338178.61</v>
      </c>
      <c r="S1285" s="31">
        <f>[1]consoCURRENT!V26657</f>
        <v>224941.56</v>
      </c>
      <c r="T1285" s="31">
        <f>[1]consoCURRENT!W26657</f>
        <v>0</v>
      </c>
      <c r="U1285" s="31">
        <f>[1]consoCURRENT!X26657</f>
        <v>433426.32</v>
      </c>
      <c r="V1285" s="31">
        <f>[1]consoCURRENT!Y26657</f>
        <v>219339.36</v>
      </c>
      <c r="W1285" s="31">
        <f>[1]consoCURRENT!Z26657</f>
        <v>215533.22</v>
      </c>
      <c r="X1285" s="31">
        <f>[1]consoCURRENT!AA26657</f>
        <v>217794.54</v>
      </c>
      <c r="Y1285" s="31">
        <f>[1]consoCURRENT!AB26657</f>
        <v>0</v>
      </c>
      <c r="Z1285" s="31">
        <f t="shared" ref="Z1285" si="590">SUM(M1285:Y1285)</f>
        <v>2482828.8000000003</v>
      </c>
      <c r="AA1285" s="31">
        <f>D1285-Z1285</f>
        <v>546171.19999999972</v>
      </c>
      <c r="AB1285" s="37">
        <f>Z1285/D1285</f>
        <v>0.8196859689666558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1">B1285+B1284</f>
        <v>5090980000</v>
      </c>
      <c r="C1286" s="39">
        <f t="shared" si="591"/>
        <v>-7.8231096267700195E-8</v>
      </c>
      <c r="D1286" s="39">
        <f t="shared" si="591"/>
        <v>5090980000</v>
      </c>
      <c r="E1286" s="39">
        <f t="shared" si="591"/>
        <v>785406796.46999991</v>
      </c>
      <c r="F1286" s="39">
        <f t="shared" si="591"/>
        <v>1009761006.7799999</v>
      </c>
      <c r="G1286" s="39">
        <f t="shared" si="591"/>
        <v>1699850269.5000005</v>
      </c>
      <c r="H1286" s="39">
        <f t="shared" si="591"/>
        <v>867242894.04999983</v>
      </c>
      <c r="I1286" s="39">
        <f t="shared" si="591"/>
        <v>704954731.44999993</v>
      </c>
      <c r="J1286" s="39">
        <f t="shared" si="591"/>
        <v>820719926.6099999</v>
      </c>
      <c r="K1286" s="39">
        <f t="shared" si="591"/>
        <v>1411389100.9099998</v>
      </c>
      <c r="L1286" s="39">
        <f t="shared" si="591"/>
        <v>419314982.32999998</v>
      </c>
      <c r="M1286" s="39">
        <f t="shared" si="591"/>
        <v>3356378741.2999997</v>
      </c>
      <c r="N1286" s="39">
        <f t="shared" si="591"/>
        <v>13773057.329999998</v>
      </c>
      <c r="O1286" s="39">
        <f t="shared" si="591"/>
        <v>6478174.2900000019</v>
      </c>
      <c r="P1286" s="39">
        <f t="shared" si="591"/>
        <v>60200833.400000006</v>
      </c>
      <c r="Q1286" s="39">
        <f t="shared" si="591"/>
        <v>53125427.169999994</v>
      </c>
      <c r="R1286" s="39">
        <f t="shared" si="591"/>
        <v>86828789.349999994</v>
      </c>
      <c r="S1286" s="39">
        <f t="shared" si="591"/>
        <v>49086863.650000006</v>
      </c>
      <c r="T1286" s="39">
        <f t="shared" si="591"/>
        <v>39011112.399999999</v>
      </c>
      <c r="U1286" s="39">
        <f t="shared" si="591"/>
        <v>79099108.98999998</v>
      </c>
      <c r="V1286" s="39">
        <f t="shared" si="591"/>
        <v>170350947.20000002</v>
      </c>
      <c r="W1286" s="39">
        <f t="shared" si="591"/>
        <v>279874339.90999997</v>
      </c>
      <c r="X1286" s="39">
        <f t="shared" si="591"/>
        <v>168053571.81000003</v>
      </c>
      <c r="Y1286" s="39">
        <f t="shared" si="591"/>
        <v>0</v>
      </c>
      <c r="Z1286" s="39">
        <f t="shared" si="591"/>
        <v>4362260966.7999992</v>
      </c>
      <c r="AA1286" s="39">
        <f t="shared" si="591"/>
        <v>728719033.20000064</v>
      </c>
      <c r="AB1286" s="40">
        <f>Z1286/D1286</f>
        <v>0.85686075506091153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35</v>
      </c>
      <c r="B1291" s="31">
        <f>[1]consoCURRENT!E30452</f>
        <v>10996000</v>
      </c>
      <c r="C1291" s="31">
        <f>[1]consoCURRENT!F30452</f>
        <v>0</v>
      </c>
      <c r="D1291" s="31">
        <f>[1]consoCURRENT!G30452</f>
        <v>10996000</v>
      </c>
      <c r="E1291" s="31">
        <f>[1]consoCURRENT!H30452</f>
        <v>624095.72</v>
      </c>
      <c r="F1291" s="31">
        <f>[1]consoCURRENT!I30452</f>
        <v>1609996.74</v>
      </c>
      <c r="G1291" s="31">
        <f>[1]consoCURRENT!J30452</f>
        <v>3168406.73</v>
      </c>
      <c r="H1291" s="31">
        <f>[1]consoCURRENT!K30452</f>
        <v>2338348.3600000003</v>
      </c>
      <c r="I1291" s="31">
        <f>[1]consoCURRENT!L30452</f>
        <v>571695.72</v>
      </c>
      <c r="J1291" s="31">
        <f>[1]consoCURRENT!M30452</f>
        <v>958964.74</v>
      </c>
      <c r="K1291" s="31">
        <f>[1]consoCURRENT!N30452</f>
        <v>2778415.05</v>
      </c>
      <c r="L1291" s="31">
        <f>[1]consoCURRENT!O30452</f>
        <v>2249463.3600000003</v>
      </c>
      <c r="M1291" s="31">
        <f>[1]consoCURRENT!P30452</f>
        <v>6558538.8700000001</v>
      </c>
      <c r="N1291" s="31">
        <f>[1]consoCURRENT!Q30452</f>
        <v>0</v>
      </c>
      <c r="O1291" s="31">
        <f>[1]consoCURRENT!R30452</f>
        <v>0</v>
      </c>
      <c r="P1291" s="31">
        <f>[1]consoCURRENT!S30452</f>
        <v>52400</v>
      </c>
      <c r="Q1291" s="31">
        <f>[1]consoCURRENT!T30452</f>
        <v>233850</v>
      </c>
      <c r="R1291" s="31">
        <f>[1]consoCURRENT!U30452</f>
        <v>273475</v>
      </c>
      <c r="S1291" s="31">
        <f>[1]consoCURRENT!V30452</f>
        <v>143707</v>
      </c>
      <c r="T1291" s="31">
        <f>[1]consoCURRENT!W30452</f>
        <v>283123</v>
      </c>
      <c r="U1291" s="31">
        <f>[1]consoCURRENT!X30452</f>
        <v>3518.68</v>
      </c>
      <c r="V1291" s="31">
        <f>[1]consoCURRENT!Y30452</f>
        <v>103350</v>
      </c>
      <c r="W1291" s="31">
        <f>[1]consoCURRENT!Z30452</f>
        <v>74845</v>
      </c>
      <c r="X1291" s="31">
        <f>[1]consoCURRENT!AA30452</f>
        <v>14040</v>
      </c>
      <c r="Y1291" s="31">
        <f>[1]consoCURRENT!AB30452</f>
        <v>0</v>
      </c>
      <c r="Z1291" s="31">
        <f t="shared" ref="Z1291:Z1293" si="592">SUM(M1291:Y1291)</f>
        <v>7740847.5499999998</v>
      </c>
      <c r="AA1291" s="31">
        <f>D1291-Z1291</f>
        <v>3255152.45</v>
      </c>
      <c r="AB1291" s="37">
        <f>Z1291/D1291</f>
        <v>0.70396940251000362</v>
      </c>
      <c r="AC1291" s="32"/>
    </row>
    <row r="1292" spans="1:2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3">SUM(B1290:B1293)</f>
        <v>10996000</v>
      </c>
      <c r="C1294" s="39">
        <f t="shared" si="593"/>
        <v>0</v>
      </c>
      <c r="D1294" s="39">
        <f t="shared" si="593"/>
        <v>10996000</v>
      </c>
      <c r="E1294" s="39">
        <f t="shared" si="593"/>
        <v>624095.72</v>
      </c>
      <c r="F1294" s="39">
        <f t="shared" si="593"/>
        <v>1609996.74</v>
      </c>
      <c r="G1294" s="39">
        <f t="shared" si="593"/>
        <v>3168406.73</v>
      </c>
      <c r="H1294" s="39">
        <f t="shared" si="593"/>
        <v>2338348.3600000003</v>
      </c>
      <c r="I1294" s="39">
        <f t="shared" si="593"/>
        <v>571695.72</v>
      </c>
      <c r="J1294" s="39">
        <f t="shared" si="593"/>
        <v>958964.74</v>
      </c>
      <c r="K1294" s="39">
        <f t="shared" si="593"/>
        <v>2778415.05</v>
      </c>
      <c r="L1294" s="39">
        <f t="shared" si="593"/>
        <v>2249463.3600000003</v>
      </c>
      <c r="M1294" s="39">
        <f t="shared" si="593"/>
        <v>6558538.8700000001</v>
      </c>
      <c r="N1294" s="39">
        <f t="shared" si="593"/>
        <v>0</v>
      </c>
      <c r="O1294" s="39">
        <f t="shared" si="593"/>
        <v>0</v>
      </c>
      <c r="P1294" s="39">
        <f t="shared" si="593"/>
        <v>52400</v>
      </c>
      <c r="Q1294" s="39">
        <f t="shared" si="593"/>
        <v>233850</v>
      </c>
      <c r="R1294" s="39">
        <f t="shared" si="593"/>
        <v>273475</v>
      </c>
      <c r="S1294" s="39">
        <f t="shared" si="593"/>
        <v>143707</v>
      </c>
      <c r="T1294" s="39">
        <f t="shared" si="593"/>
        <v>283123</v>
      </c>
      <c r="U1294" s="39">
        <f t="shared" si="593"/>
        <v>3518.68</v>
      </c>
      <c r="V1294" s="39">
        <f t="shared" si="593"/>
        <v>103350</v>
      </c>
      <c r="W1294" s="39">
        <f t="shared" si="593"/>
        <v>74845</v>
      </c>
      <c r="X1294" s="39">
        <f t="shared" si="593"/>
        <v>14040</v>
      </c>
      <c r="Y1294" s="39">
        <f t="shared" si="593"/>
        <v>0</v>
      </c>
      <c r="Z1294" s="39">
        <f t="shared" si="593"/>
        <v>7740847.5499999998</v>
      </c>
      <c r="AA1294" s="39">
        <f t="shared" si="593"/>
        <v>3255152.45</v>
      </c>
      <c r="AB1294" s="40">
        <f>Z1294/D1294</f>
        <v>0.70396940251000362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5">B1295+B1294</f>
        <v>10996000</v>
      </c>
      <c r="C1296" s="39">
        <f t="shared" si="595"/>
        <v>0</v>
      </c>
      <c r="D1296" s="39">
        <f t="shared" si="595"/>
        <v>10996000</v>
      </c>
      <c r="E1296" s="39">
        <f t="shared" si="595"/>
        <v>624095.72</v>
      </c>
      <c r="F1296" s="39">
        <f t="shared" si="595"/>
        <v>1609996.74</v>
      </c>
      <c r="G1296" s="39">
        <f t="shared" si="595"/>
        <v>3168406.73</v>
      </c>
      <c r="H1296" s="39">
        <f t="shared" si="595"/>
        <v>2338348.3600000003</v>
      </c>
      <c r="I1296" s="39">
        <f t="shared" si="595"/>
        <v>571695.72</v>
      </c>
      <c r="J1296" s="39">
        <f t="shared" si="595"/>
        <v>958964.74</v>
      </c>
      <c r="K1296" s="39">
        <f t="shared" si="595"/>
        <v>2778415.05</v>
      </c>
      <c r="L1296" s="39">
        <f t="shared" si="595"/>
        <v>2249463.3600000003</v>
      </c>
      <c r="M1296" s="39">
        <f t="shared" si="595"/>
        <v>6558538.8700000001</v>
      </c>
      <c r="N1296" s="39">
        <f t="shared" si="595"/>
        <v>0</v>
      </c>
      <c r="O1296" s="39">
        <f t="shared" si="595"/>
        <v>0</v>
      </c>
      <c r="P1296" s="39">
        <f t="shared" si="595"/>
        <v>52400</v>
      </c>
      <c r="Q1296" s="39">
        <f t="shared" si="595"/>
        <v>233850</v>
      </c>
      <c r="R1296" s="39">
        <f t="shared" si="595"/>
        <v>273475</v>
      </c>
      <c r="S1296" s="39">
        <f t="shared" si="595"/>
        <v>143707</v>
      </c>
      <c r="T1296" s="39">
        <f t="shared" si="595"/>
        <v>283123</v>
      </c>
      <c r="U1296" s="39">
        <f t="shared" si="595"/>
        <v>3518.68</v>
      </c>
      <c r="V1296" s="39">
        <f t="shared" si="595"/>
        <v>103350</v>
      </c>
      <c r="W1296" s="39">
        <f t="shared" si="595"/>
        <v>74845</v>
      </c>
      <c r="X1296" s="39">
        <f t="shared" si="595"/>
        <v>14040</v>
      </c>
      <c r="Y1296" s="39">
        <f t="shared" si="595"/>
        <v>0</v>
      </c>
      <c r="Z1296" s="39">
        <f t="shared" si="595"/>
        <v>7740847.5499999998</v>
      </c>
      <c r="AA1296" s="39">
        <f t="shared" si="595"/>
        <v>3255152.45</v>
      </c>
      <c r="AB1296" s="40">
        <f>Z1296/D1296</f>
        <v>0.70396940251000362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59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 t="shared" ref="B1301:Q1305" si="597">B1311+B1321+B1331</f>
        <v>1256160000</v>
      </c>
      <c r="C1301" s="31">
        <f t="shared" si="597"/>
        <v>-14914280.999999968</v>
      </c>
      <c r="D1301" s="31">
        <f t="shared" si="597"/>
        <v>1241245719</v>
      </c>
      <c r="E1301" s="31">
        <f t="shared" si="597"/>
        <v>15191198.34</v>
      </c>
      <c r="F1301" s="31">
        <f t="shared" si="597"/>
        <v>55813836.810000002</v>
      </c>
      <c r="G1301" s="31">
        <f t="shared" si="597"/>
        <v>137439003.16</v>
      </c>
      <c r="H1301" s="31">
        <f t="shared" si="597"/>
        <v>42772459.93</v>
      </c>
      <c r="I1301" s="31">
        <f t="shared" si="597"/>
        <v>13774638.319999998</v>
      </c>
      <c r="J1301" s="31">
        <f t="shared" si="597"/>
        <v>50251948.930000007</v>
      </c>
      <c r="K1301" s="31">
        <f t="shared" si="597"/>
        <v>136744786.24000001</v>
      </c>
      <c r="L1301" s="31">
        <f t="shared" si="597"/>
        <v>42952137.409999996</v>
      </c>
      <c r="M1301" s="31">
        <f t="shared" si="597"/>
        <v>243723510.89999998</v>
      </c>
      <c r="N1301" s="31">
        <f t="shared" si="597"/>
        <v>420841.2</v>
      </c>
      <c r="O1301" s="31">
        <f t="shared" si="597"/>
        <v>519685.52999999997</v>
      </c>
      <c r="P1301" s="31">
        <f t="shared" si="597"/>
        <v>476033.29000000004</v>
      </c>
      <c r="Q1301" s="31">
        <f t="shared" si="597"/>
        <v>1809356.95</v>
      </c>
      <c r="R1301" s="31">
        <f t="shared" si="596"/>
        <v>3366896.8600000003</v>
      </c>
      <c r="S1301" s="31">
        <f t="shared" si="596"/>
        <v>385634.07000000007</v>
      </c>
      <c r="T1301" s="31">
        <f t="shared" si="596"/>
        <v>580191.22</v>
      </c>
      <c r="U1301" s="31">
        <f t="shared" si="596"/>
        <v>77175.7</v>
      </c>
      <c r="V1301" s="31">
        <f t="shared" si="596"/>
        <v>36850</v>
      </c>
      <c r="W1301" s="31">
        <f t="shared" si="596"/>
        <v>100945.01</v>
      </c>
      <c r="X1301" s="31">
        <f t="shared" si="596"/>
        <v>-280622.49</v>
      </c>
      <c r="Y1301" s="31">
        <f t="shared" si="596"/>
        <v>0</v>
      </c>
      <c r="Z1301" s="31">
        <f t="shared" ref="Z1301:Z1303" si="598">SUM(M1301:Y1301)</f>
        <v>251216498.23999992</v>
      </c>
      <c r="AA1301" s="31">
        <f>D1301-Z1301</f>
        <v>990029220.76000011</v>
      </c>
      <c r="AB1301" s="37">
        <f>Z1301/D1301</f>
        <v>0.20239062612227218</v>
      </c>
      <c r="AC1301" s="32"/>
    </row>
    <row r="1302" spans="1:29" s="33" customFormat="1" ht="18" customHeight="1" x14ac:dyDescent="0.2">
      <c r="A1302" s="36" t="s">
        <v>36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 t="shared" si="597"/>
        <v>0</v>
      </c>
      <c r="C1303" s="31">
        <f t="shared" si="596"/>
        <v>0</v>
      </c>
      <c r="D1303" s="31">
        <f t="shared" si="596"/>
        <v>14914281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14914281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9">SUM(B1300:B1303)</f>
        <v>1256160000</v>
      </c>
      <c r="C1304" s="39">
        <f t="shared" si="599"/>
        <v>-14914280.999999968</v>
      </c>
      <c r="D1304" s="39">
        <f t="shared" si="599"/>
        <v>1256160000</v>
      </c>
      <c r="E1304" s="39">
        <f t="shared" si="599"/>
        <v>15191198.34</v>
      </c>
      <c r="F1304" s="39">
        <f t="shared" si="599"/>
        <v>55813836.810000002</v>
      </c>
      <c r="G1304" s="39">
        <f t="shared" si="599"/>
        <v>137439003.16</v>
      </c>
      <c r="H1304" s="39">
        <f t="shared" si="599"/>
        <v>42772459.93</v>
      </c>
      <c r="I1304" s="39">
        <f t="shared" si="599"/>
        <v>13774638.319999998</v>
      </c>
      <c r="J1304" s="39">
        <f t="shared" si="599"/>
        <v>50251948.930000007</v>
      </c>
      <c r="K1304" s="39">
        <f t="shared" si="599"/>
        <v>136744786.24000001</v>
      </c>
      <c r="L1304" s="39">
        <f t="shared" si="599"/>
        <v>42952137.409999996</v>
      </c>
      <c r="M1304" s="39">
        <f t="shared" si="599"/>
        <v>243723510.89999998</v>
      </c>
      <c r="N1304" s="39">
        <f t="shared" si="599"/>
        <v>420841.2</v>
      </c>
      <c r="O1304" s="39">
        <f t="shared" si="599"/>
        <v>519685.52999999997</v>
      </c>
      <c r="P1304" s="39">
        <f t="shared" si="599"/>
        <v>476033.29000000004</v>
      </c>
      <c r="Q1304" s="39">
        <f t="shared" si="599"/>
        <v>1809356.95</v>
      </c>
      <c r="R1304" s="39">
        <f t="shared" si="599"/>
        <v>3366896.8600000003</v>
      </c>
      <c r="S1304" s="39">
        <f t="shared" si="599"/>
        <v>385634.07000000007</v>
      </c>
      <c r="T1304" s="39">
        <f t="shared" si="599"/>
        <v>580191.22</v>
      </c>
      <c r="U1304" s="39">
        <f t="shared" si="599"/>
        <v>77175.7</v>
      </c>
      <c r="V1304" s="39">
        <f t="shared" si="599"/>
        <v>36850</v>
      </c>
      <c r="W1304" s="39">
        <f t="shared" si="599"/>
        <v>100945.01</v>
      </c>
      <c r="X1304" s="39">
        <f t="shared" si="599"/>
        <v>-280622.49</v>
      </c>
      <c r="Y1304" s="39">
        <f t="shared" si="599"/>
        <v>0</v>
      </c>
      <c r="Z1304" s="39">
        <f t="shared" si="599"/>
        <v>251216498.23999992</v>
      </c>
      <c r="AA1304" s="39">
        <f t="shared" si="599"/>
        <v>1004943501.7600001</v>
      </c>
      <c r="AB1304" s="40">
        <f>Z1304/D1304</f>
        <v>0.19998765940644497</v>
      </c>
      <c r="AC1304" s="32"/>
    </row>
    <row r="1305" spans="1:29" s="33" customFormat="1" ht="18" customHeight="1" x14ac:dyDescent="0.25">
      <c r="A1305" s="41" t="s">
        <v>39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1">B1305+B1304</f>
        <v>1256160000</v>
      </c>
      <c r="C1306" s="39">
        <f t="shared" si="601"/>
        <v>-14914280.999999968</v>
      </c>
      <c r="D1306" s="39">
        <f t="shared" si="601"/>
        <v>1256160000</v>
      </c>
      <c r="E1306" s="39">
        <f t="shared" si="601"/>
        <v>15191198.34</v>
      </c>
      <c r="F1306" s="39">
        <f t="shared" si="601"/>
        <v>55813836.810000002</v>
      </c>
      <c r="G1306" s="39">
        <f t="shared" si="601"/>
        <v>137439003.16</v>
      </c>
      <c r="H1306" s="39">
        <f t="shared" si="601"/>
        <v>42772459.93</v>
      </c>
      <c r="I1306" s="39">
        <f t="shared" si="601"/>
        <v>13774638.319999998</v>
      </c>
      <c r="J1306" s="39">
        <f t="shared" si="601"/>
        <v>50251948.930000007</v>
      </c>
      <c r="K1306" s="39">
        <f t="shared" si="601"/>
        <v>136744786.24000001</v>
      </c>
      <c r="L1306" s="39">
        <f t="shared" si="601"/>
        <v>42952137.409999996</v>
      </c>
      <c r="M1306" s="39">
        <f t="shared" si="601"/>
        <v>243723510.89999998</v>
      </c>
      <c r="N1306" s="39">
        <f t="shared" si="601"/>
        <v>420841.2</v>
      </c>
      <c r="O1306" s="39">
        <f t="shared" si="601"/>
        <v>519685.52999999997</v>
      </c>
      <c r="P1306" s="39">
        <f t="shared" si="601"/>
        <v>476033.29000000004</v>
      </c>
      <c r="Q1306" s="39">
        <f t="shared" si="601"/>
        <v>1809356.95</v>
      </c>
      <c r="R1306" s="39">
        <f t="shared" si="601"/>
        <v>3366896.8600000003</v>
      </c>
      <c r="S1306" s="39">
        <f t="shared" si="601"/>
        <v>385634.07000000007</v>
      </c>
      <c r="T1306" s="39">
        <f t="shared" si="601"/>
        <v>580191.22</v>
      </c>
      <c r="U1306" s="39">
        <f t="shared" si="601"/>
        <v>77175.7</v>
      </c>
      <c r="V1306" s="39">
        <f t="shared" si="601"/>
        <v>36850</v>
      </c>
      <c r="W1306" s="39">
        <f t="shared" si="601"/>
        <v>100945.01</v>
      </c>
      <c r="X1306" s="39">
        <f t="shared" si="601"/>
        <v>-280622.49</v>
      </c>
      <c r="Y1306" s="39">
        <f t="shared" si="601"/>
        <v>0</v>
      </c>
      <c r="Z1306" s="39">
        <f t="shared" si="601"/>
        <v>251216498.23999992</v>
      </c>
      <c r="AA1306" s="39">
        <f t="shared" si="601"/>
        <v>1004943501.7600001</v>
      </c>
      <c r="AB1306" s="40">
        <f>Z1306/D1306</f>
        <v>0.19998765940644497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>[1]consoCURRENT!E30668</f>
        <v>34387000</v>
      </c>
      <c r="C1311" s="31">
        <f>[1]consoCURRENT!F30668</f>
        <v>1.3969838619232178E-9</v>
      </c>
      <c r="D1311" s="31">
        <f>[1]consoCURRENT!G30668</f>
        <v>34387000</v>
      </c>
      <c r="E1311" s="31">
        <f>[1]consoCURRENT!H30668</f>
        <v>2718481.64</v>
      </c>
      <c r="F1311" s="31">
        <f>[1]consoCURRENT!I30668</f>
        <v>3508069.38</v>
      </c>
      <c r="G1311" s="31">
        <f>[1]consoCURRENT!J30668</f>
        <v>10595368.130000001</v>
      </c>
      <c r="H1311" s="31">
        <f>[1]consoCURRENT!K30668</f>
        <v>11407790.050000001</v>
      </c>
      <c r="I1311" s="31">
        <f>[1]consoCURRENT!L30668</f>
        <v>2650737.98</v>
      </c>
      <c r="J1311" s="31">
        <f>[1]consoCURRENT!M30668</f>
        <v>3302614.61</v>
      </c>
      <c r="K1311" s="31">
        <f>[1]consoCURRENT!N30668</f>
        <v>10576805.02</v>
      </c>
      <c r="L1311" s="31">
        <f>[1]consoCURRENT!O30668</f>
        <v>11407790.050000001</v>
      </c>
      <c r="M1311" s="31">
        <f>[1]consoCURRENT!P30668</f>
        <v>27937947.660000004</v>
      </c>
      <c r="N1311" s="31">
        <f>[1]consoCURRENT!Q30668</f>
        <v>22600.48</v>
      </c>
      <c r="O1311" s="31">
        <f>[1]consoCURRENT!R30668</f>
        <v>22568.38</v>
      </c>
      <c r="P1311" s="31">
        <f>[1]consoCURRENT!S30668</f>
        <v>22574.799999999999</v>
      </c>
      <c r="Q1311" s="31">
        <f>[1]consoCURRENT!T30668</f>
        <v>68023.73</v>
      </c>
      <c r="R1311" s="31">
        <f>[1]consoCURRENT!U30668</f>
        <v>137431.04000000001</v>
      </c>
      <c r="S1311" s="31">
        <f>[1]consoCURRENT!V30668</f>
        <v>0</v>
      </c>
      <c r="T1311" s="31">
        <f>[1]consoCURRENT!W30668</f>
        <v>18563.11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28229709.200000003</v>
      </c>
      <c r="AA1311" s="31">
        <f>D1311-Z1311</f>
        <v>6157290.799999997</v>
      </c>
      <c r="AB1311" s="37">
        <f>Z1311/D1311</f>
        <v>0.82094132084799498</v>
      </c>
      <c r="AC1311" s="32"/>
    </row>
    <row r="1312" spans="1:2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3">SUM(B1310:B1313)</f>
        <v>34387000</v>
      </c>
      <c r="C1314" s="39">
        <f t="shared" si="603"/>
        <v>1.3969838619232178E-9</v>
      </c>
      <c r="D1314" s="39">
        <f t="shared" si="603"/>
        <v>34387000</v>
      </c>
      <c r="E1314" s="39">
        <f t="shared" si="603"/>
        <v>2718481.64</v>
      </c>
      <c r="F1314" s="39">
        <f t="shared" si="603"/>
        <v>3508069.38</v>
      </c>
      <c r="G1314" s="39">
        <f t="shared" si="603"/>
        <v>10595368.130000001</v>
      </c>
      <c r="H1314" s="39">
        <f t="shared" si="603"/>
        <v>11407790.050000001</v>
      </c>
      <c r="I1314" s="39">
        <f t="shared" si="603"/>
        <v>2650737.98</v>
      </c>
      <c r="J1314" s="39">
        <f t="shared" si="603"/>
        <v>3302614.61</v>
      </c>
      <c r="K1314" s="39">
        <f t="shared" si="603"/>
        <v>10576805.02</v>
      </c>
      <c r="L1314" s="39">
        <f t="shared" si="603"/>
        <v>11407790.050000001</v>
      </c>
      <c r="M1314" s="39">
        <f t="shared" si="603"/>
        <v>27937947.660000004</v>
      </c>
      <c r="N1314" s="39">
        <f t="shared" si="603"/>
        <v>22600.48</v>
      </c>
      <c r="O1314" s="39">
        <f t="shared" si="603"/>
        <v>22568.38</v>
      </c>
      <c r="P1314" s="39">
        <f t="shared" si="603"/>
        <v>22574.799999999999</v>
      </c>
      <c r="Q1314" s="39">
        <f t="shared" si="603"/>
        <v>68023.73</v>
      </c>
      <c r="R1314" s="39">
        <f t="shared" si="603"/>
        <v>137431.04000000001</v>
      </c>
      <c r="S1314" s="39">
        <f t="shared" si="603"/>
        <v>0</v>
      </c>
      <c r="T1314" s="39">
        <f t="shared" si="603"/>
        <v>18563.11</v>
      </c>
      <c r="U1314" s="39">
        <f t="shared" si="603"/>
        <v>0</v>
      </c>
      <c r="V1314" s="39">
        <f t="shared" si="603"/>
        <v>0</v>
      </c>
      <c r="W1314" s="39">
        <f t="shared" si="603"/>
        <v>0</v>
      </c>
      <c r="X1314" s="39">
        <f t="shared" si="603"/>
        <v>0</v>
      </c>
      <c r="Y1314" s="39">
        <f t="shared" si="603"/>
        <v>0</v>
      </c>
      <c r="Z1314" s="39">
        <f t="shared" si="603"/>
        <v>28229709.200000003</v>
      </c>
      <c r="AA1314" s="39">
        <f t="shared" si="603"/>
        <v>6157290.799999997</v>
      </c>
      <c r="AB1314" s="40">
        <f>Z1314/D1314</f>
        <v>0.82094132084799498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5">B1315+B1314</f>
        <v>34387000</v>
      </c>
      <c r="C1316" s="39">
        <f t="shared" si="605"/>
        <v>1.3969838619232178E-9</v>
      </c>
      <c r="D1316" s="39">
        <f t="shared" si="605"/>
        <v>34387000</v>
      </c>
      <c r="E1316" s="39">
        <f t="shared" si="605"/>
        <v>2718481.64</v>
      </c>
      <c r="F1316" s="39">
        <f t="shared" si="605"/>
        <v>3508069.38</v>
      </c>
      <c r="G1316" s="39">
        <f t="shared" si="605"/>
        <v>10595368.130000001</v>
      </c>
      <c r="H1316" s="39">
        <f t="shared" si="605"/>
        <v>11407790.050000001</v>
      </c>
      <c r="I1316" s="39">
        <f t="shared" si="605"/>
        <v>2650737.98</v>
      </c>
      <c r="J1316" s="39">
        <f t="shared" si="605"/>
        <v>3302614.61</v>
      </c>
      <c r="K1316" s="39">
        <f t="shared" si="605"/>
        <v>10576805.02</v>
      </c>
      <c r="L1316" s="39">
        <f t="shared" si="605"/>
        <v>11407790.050000001</v>
      </c>
      <c r="M1316" s="39">
        <f t="shared" si="605"/>
        <v>27937947.660000004</v>
      </c>
      <c r="N1316" s="39">
        <f t="shared" si="605"/>
        <v>22600.48</v>
      </c>
      <c r="O1316" s="39">
        <f t="shared" si="605"/>
        <v>22568.38</v>
      </c>
      <c r="P1316" s="39">
        <f t="shared" si="605"/>
        <v>22574.799999999999</v>
      </c>
      <c r="Q1316" s="39">
        <f t="shared" si="605"/>
        <v>68023.73</v>
      </c>
      <c r="R1316" s="39">
        <f t="shared" si="605"/>
        <v>137431.04000000001</v>
      </c>
      <c r="S1316" s="39">
        <f t="shared" si="605"/>
        <v>0</v>
      </c>
      <c r="T1316" s="39">
        <f t="shared" si="605"/>
        <v>18563.11</v>
      </c>
      <c r="U1316" s="39">
        <f t="shared" si="605"/>
        <v>0</v>
      </c>
      <c r="V1316" s="39">
        <f t="shared" si="605"/>
        <v>0</v>
      </c>
      <c r="W1316" s="39">
        <f t="shared" si="605"/>
        <v>0</v>
      </c>
      <c r="X1316" s="39">
        <f t="shared" si="605"/>
        <v>0</v>
      </c>
      <c r="Y1316" s="39">
        <f t="shared" si="605"/>
        <v>0</v>
      </c>
      <c r="Z1316" s="39">
        <f t="shared" si="605"/>
        <v>28229709.200000003</v>
      </c>
      <c r="AA1316" s="39">
        <f t="shared" si="605"/>
        <v>6157290.799999997</v>
      </c>
      <c r="AB1316" s="40">
        <f>Z1316/D1316</f>
        <v>0.82094132084799498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158819000</v>
      </c>
      <c r="C1321" s="31">
        <f>[1]consoCURRENT!F30881</f>
        <v>0</v>
      </c>
      <c r="D1321" s="31">
        <f>[1]consoCURRENT!G30881</f>
        <v>158819000.00000003</v>
      </c>
      <c r="E1321" s="31">
        <f>[1]consoCURRENT!H30881</f>
        <v>3039692.77</v>
      </c>
      <c r="F1321" s="31">
        <f>[1]consoCURRENT!I30881</f>
        <v>38287038.670000002</v>
      </c>
      <c r="G1321" s="31">
        <f>[1]consoCURRENT!J30881</f>
        <v>102010399.27000001</v>
      </c>
      <c r="H1321" s="31">
        <f>[1]consoCURRENT!K30881</f>
        <v>955911.20999999973</v>
      </c>
      <c r="I1321" s="31">
        <f>[1]consoCURRENT!L30881</f>
        <v>2144247.0300000003</v>
      </c>
      <c r="J1321" s="31">
        <f>[1]consoCURRENT!M30881</f>
        <v>34834191.480000004</v>
      </c>
      <c r="K1321" s="31">
        <f>[1]consoCURRENT!N30881</f>
        <v>101342727.16000001</v>
      </c>
      <c r="L1321" s="31">
        <f>[1]consoCURRENT!O30881</f>
        <v>1275630.9499999997</v>
      </c>
      <c r="M1321" s="31">
        <f>[1]consoCURRENT!P30881</f>
        <v>139596796.62</v>
      </c>
      <c r="N1321" s="31">
        <f>[1]consoCURRENT!Q30881</f>
        <v>285314.26</v>
      </c>
      <c r="O1321" s="31">
        <f>[1]consoCURRENT!R30881</f>
        <v>304906.78999999998</v>
      </c>
      <c r="P1321" s="31">
        <f>[1]consoCURRENT!S30881</f>
        <v>305224.69</v>
      </c>
      <c r="Q1321" s="31">
        <f>[1]consoCURRENT!T30881</f>
        <v>1057813.53</v>
      </c>
      <c r="R1321" s="31">
        <f>[1]consoCURRENT!U30881</f>
        <v>2260328.66</v>
      </c>
      <c r="S1321" s="31">
        <f>[1]consoCURRENT!V30881</f>
        <v>134705</v>
      </c>
      <c r="T1321" s="31">
        <f>[1]consoCURRENT!W30881</f>
        <v>561628.11</v>
      </c>
      <c r="U1321" s="31">
        <f>[1]consoCURRENT!X30881</f>
        <v>69194</v>
      </c>
      <c r="V1321" s="31">
        <f>[1]consoCURRENT!Y30881</f>
        <v>36850</v>
      </c>
      <c r="W1321" s="31">
        <f>[1]consoCURRENT!Z30881</f>
        <v>1953.68</v>
      </c>
      <c r="X1321" s="31">
        <f>[1]consoCURRENT!AA30881</f>
        <v>-321673.42</v>
      </c>
      <c r="Y1321" s="31">
        <f>[1]consoCURRENT!AB30881</f>
        <v>0</v>
      </c>
      <c r="Z1321" s="31">
        <f t="shared" ref="Z1321:Z1323" si="606">SUM(M1321:Y1321)</f>
        <v>144293041.92000002</v>
      </c>
      <c r="AA1321" s="31">
        <f>D1321-Z1321</f>
        <v>14525958.080000013</v>
      </c>
      <c r="AB1321" s="37">
        <f>Z1321/D1321</f>
        <v>0.90853765557017729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7">SUM(B1320:B1323)</f>
        <v>158819000</v>
      </c>
      <c r="C1324" s="39">
        <f t="shared" si="607"/>
        <v>0</v>
      </c>
      <c r="D1324" s="39">
        <f t="shared" si="607"/>
        <v>158819000.00000003</v>
      </c>
      <c r="E1324" s="39">
        <f t="shared" si="607"/>
        <v>3039692.77</v>
      </c>
      <c r="F1324" s="39">
        <f t="shared" si="607"/>
        <v>38287038.670000002</v>
      </c>
      <c r="G1324" s="39">
        <f t="shared" si="607"/>
        <v>102010399.27000001</v>
      </c>
      <c r="H1324" s="39">
        <f t="shared" si="607"/>
        <v>955911.20999999973</v>
      </c>
      <c r="I1324" s="39">
        <f t="shared" si="607"/>
        <v>2144247.0300000003</v>
      </c>
      <c r="J1324" s="39">
        <f t="shared" si="607"/>
        <v>34834191.480000004</v>
      </c>
      <c r="K1324" s="39">
        <f t="shared" si="607"/>
        <v>101342727.16000001</v>
      </c>
      <c r="L1324" s="39">
        <f t="shared" si="607"/>
        <v>1275630.9499999997</v>
      </c>
      <c r="M1324" s="39">
        <f t="shared" si="607"/>
        <v>139596796.62</v>
      </c>
      <c r="N1324" s="39">
        <f t="shared" si="607"/>
        <v>285314.26</v>
      </c>
      <c r="O1324" s="39">
        <f t="shared" si="607"/>
        <v>304906.78999999998</v>
      </c>
      <c r="P1324" s="39">
        <f t="shared" si="607"/>
        <v>305224.69</v>
      </c>
      <c r="Q1324" s="39">
        <f t="shared" si="607"/>
        <v>1057813.53</v>
      </c>
      <c r="R1324" s="39">
        <f t="shared" si="607"/>
        <v>2260328.66</v>
      </c>
      <c r="S1324" s="39">
        <f t="shared" si="607"/>
        <v>134705</v>
      </c>
      <c r="T1324" s="39">
        <f t="shared" si="607"/>
        <v>561628.11</v>
      </c>
      <c r="U1324" s="39">
        <f t="shared" si="607"/>
        <v>69194</v>
      </c>
      <c r="V1324" s="39">
        <f t="shared" si="607"/>
        <v>36850</v>
      </c>
      <c r="W1324" s="39">
        <f t="shared" si="607"/>
        <v>1953.68</v>
      </c>
      <c r="X1324" s="39">
        <f t="shared" si="607"/>
        <v>-321673.42</v>
      </c>
      <c r="Y1324" s="39">
        <f t="shared" si="607"/>
        <v>0</v>
      </c>
      <c r="Z1324" s="39">
        <f t="shared" si="607"/>
        <v>144293041.92000002</v>
      </c>
      <c r="AA1324" s="39">
        <f t="shared" si="607"/>
        <v>14525958.080000013</v>
      </c>
      <c r="AB1324" s="40">
        <f>Z1324/D1324</f>
        <v>0.90853765557017729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09">B1325+B1324</f>
        <v>158819000</v>
      </c>
      <c r="C1326" s="39">
        <f t="shared" si="609"/>
        <v>0</v>
      </c>
      <c r="D1326" s="39">
        <f t="shared" si="609"/>
        <v>158819000.00000003</v>
      </c>
      <c r="E1326" s="39">
        <f t="shared" si="609"/>
        <v>3039692.77</v>
      </c>
      <c r="F1326" s="39">
        <f t="shared" si="609"/>
        <v>38287038.670000002</v>
      </c>
      <c r="G1326" s="39">
        <f t="shared" si="609"/>
        <v>102010399.27000001</v>
      </c>
      <c r="H1326" s="39">
        <f t="shared" si="609"/>
        <v>955911.20999999973</v>
      </c>
      <c r="I1326" s="39">
        <f t="shared" si="609"/>
        <v>2144247.0300000003</v>
      </c>
      <c r="J1326" s="39">
        <f t="shared" si="609"/>
        <v>34834191.480000004</v>
      </c>
      <c r="K1326" s="39">
        <f t="shared" si="609"/>
        <v>101342727.16000001</v>
      </c>
      <c r="L1326" s="39">
        <f t="shared" si="609"/>
        <v>1275630.9499999997</v>
      </c>
      <c r="M1326" s="39">
        <f t="shared" si="609"/>
        <v>139596796.62</v>
      </c>
      <c r="N1326" s="39">
        <f t="shared" si="609"/>
        <v>285314.26</v>
      </c>
      <c r="O1326" s="39">
        <f t="shared" si="609"/>
        <v>304906.78999999998</v>
      </c>
      <c r="P1326" s="39">
        <f t="shared" si="609"/>
        <v>305224.69</v>
      </c>
      <c r="Q1326" s="39">
        <f t="shared" si="609"/>
        <v>1057813.53</v>
      </c>
      <c r="R1326" s="39">
        <f t="shared" si="609"/>
        <v>2260328.66</v>
      </c>
      <c r="S1326" s="39">
        <f t="shared" si="609"/>
        <v>134705</v>
      </c>
      <c r="T1326" s="39">
        <f t="shared" si="609"/>
        <v>561628.11</v>
      </c>
      <c r="U1326" s="39">
        <f t="shared" si="609"/>
        <v>69194</v>
      </c>
      <c r="V1326" s="39">
        <f t="shared" si="609"/>
        <v>36850</v>
      </c>
      <c r="W1326" s="39">
        <f t="shared" si="609"/>
        <v>1953.68</v>
      </c>
      <c r="X1326" s="39">
        <f t="shared" si="609"/>
        <v>-321673.42</v>
      </c>
      <c r="Y1326" s="39">
        <f t="shared" si="609"/>
        <v>0</v>
      </c>
      <c r="Z1326" s="39">
        <f t="shared" si="609"/>
        <v>144293041.92000002</v>
      </c>
      <c r="AA1326" s="39">
        <f t="shared" si="609"/>
        <v>14525958.080000013</v>
      </c>
      <c r="AB1326" s="40">
        <f>Z1326/D1326</f>
        <v>0.90853765557017729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1062954000</v>
      </c>
      <c r="C1331" s="31">
        <f>[1]consoCURRENT!F31094</f>
        <v>-14914280.99999997</v>
      </c>
      <c r="D1331" s="31">
        <f>[1]consoCURRENT!G31094</f>
        <v>1048039719</v>
      </c>
      <c r="E1331" s="31">
        <f>[1]consoCURRENT!H31094</f>
        <v>9433023.9299999997</v>
      </c>
      <c r="F1331" s="31">
        <f>[1]consoCURRENT!I31094</f>
        <v>14018728.76</v>
      </c>
      <c r="G1331" s="31">
        <f>[1]consoCURRENT!J31094</f>
        <v>24833235.759999998</v>
      </c>
      <c r="H1331" s="31">
        <f>[1]consoCURRENT!K31094</f>
        <v>30408758.669999998</v>
      </c>
      <c r="I1331" s="31">
        <f>[1]consoCURRENT!L31094</f>
        <v>8979653.3099999987</v>
      </c>
      <c r="J1331" s="31">
        <f>[1]consoCURRENT!M31094</f>
        <v>12115142.84</v>
      </c>
      <c r="K1331" s="31">
        <f>[1]consoCURRENT!N31094</f>
        <v>24825254.060000002</v>
      </c>
      <c r="L1331" s="31">
        <f>[1]consoCURRENT!O31094</f>
        <v>30268716.409999996</v>
      </c>
      <c r="M1331" s="31">
        <f>[1]consoCURRENT!P31094</f>
        <v>76188766.61999999</v>
      </c>
      <c r="N1331" s="31">
        <f>[1]consoCURRENT!Q31094</f>
        <v>112926.46</v>
      </c>
      <c r="O1331" s="31">
        <f>[1]consoCURRENT!R31094</f>
        <v>192210.36</v>
      </c>
      <c r="P1331" s="31">
        <f>[1]consoCURRENT!S31094</f>
        <v>148233.80000000002</v>
      </c>
      <c r="Q1331" s="31">
        <f>[1]consoCURRENT!T31094</f>
        <v>683519.69</v>
      </c>
      <c r="R1331" s="31">
        <f>[1]consoCURRENT!U31094</f>
        <v>969137.16</v>
      </c>
      <c r="S1331" s="31">
        <f>[1]consoCURRENT!V31094</f>
        <v>250929.07000000004</v>
      </c>
      <c r="T1331" s="31">
        <f>[1]consoCURRENT!W31094</f>
        <v>0</v>
      </c>
      <c r="U1331" s="31">
        <f>[1]consoCURRENT!X31094</f>
        <v>7981.6999999999989</v>
      </c>
      <c r="V1331" s="31">
        <f>[1]consoCURRENT!Y31094</f>
        <v>0</v>
      </c>
      <c r="W1331" s="31">
        <f>[1]consoCURRENT!Z31094</f>
        <v>98991.33</v>
      </c>
      <c r="X1331" s="31">
        <f>[1]consoCURRENT!AA31094</f>
        <v>41050.93</v>
      </c>
      <c r="Y1331" s="31">
        <f>[1]consoCURRENT!AB31094</f>
        <v>0</v>
      </c>
      <c r="Z1331" s="31">
        <f t="shared" ref="Z1331:Z1333" si="610">SUM(M1331:Y1331)</f>
        <v>78693747.119999975</v>
      </c>
      <c r="AA1331" s="31">
        <f>D1331-Z1331</f>
        <v>969345971.88</v>
      </c>
      <c r="AB1331" s="37">
        <f>Z1331/D1331</f>
        <v>7.5086607590680421E-2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[1]consoCURRENT!G31129</f>
        <v>14914281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14914281</v>
      </c>
      <c r="AB1333" s="37">
        <f>Z1333/D1333</f>
        <v>0</v>
      </c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1">SUM(B1330:B1333)</f>
        <v>1062954000</v>
      </c>
      <c r="C1334" s="39">
        <f t="shared" si="611"/>
        <v>-14914280.99999997</v>
      </c>
      <c r="D1334" s="39">
        <f t="shared" si="611"/>
        <v>1062954000</v>
      </c>
      <c r="E1334" s="39">
        <f t="shared" si="611"/>
        <v>9433023.9299999997</v>
      </c>
      <c r="F1334" s="39">
        <f t="shared" si="611"/>
        <v>14018728.76</v>
      </c>
      <c r="G1334" s="39">
        <f t="shared" si="611"/>
        <v>24833235.759999998</v>
      </c>
      <c r="H1334" s="39">
        <f t="shared" si="611"/>
        <v>30408758.669999998</v>
      </c>
      <c r="I1334" s="39">
        <f t="shared" si="611"/>
        <v>8979653.3099999987</v>
      </c>
      <c r="J1334" s="39">
        <f t="shared" si="611"/>
        <v>12115142.84</v>
      </c>
      <c r="K1334" s="39">
        <f t="shared" si="611"/>
        <v>24825254.060000002</v>
      </c>
      <c r="L1334" s="39">
        <f t="shared" si="611"/>
        <v>30268716.409999996</v>
      </c>
      <c r="M1334" s="39">
        <f t="shared" si="611"/>
        <v>76188766.61999999</v>
      </c>
      <c r="N1334" s="39">
        <f t="shared" si="611"/>
        <v>112926.46</v>
      </c>
      <c r="O1334" s="39">
        <f t="shared" si="611"/>
        <v>192210.36</v>
      </c>
      <c r="P1334" s="39">
        <f t="shared" si="611"/>
        <v>148233.80000000002</v>
      </c>
      <c r="Q1334" s="39">
        <f t="shared" si="611"/>
        <v>683519.69</v>
      </c>
      <c r="R1334" s="39">
        <f t="shared" si="611"/>
        <v>969137.16</v>
      </c>
      <c r="S1334" s="39">
        <f t="shared" si="611"/>
        <v>250929.07000000004</v>
      </c>
      <c r="T1334" s="39">
        <f t="shared" si="611"/>
        <v>0</v>
      </c>
      <c r="U1334" s="39">
        <f t="shared" si="611"/>
        <v>7981.6999999999989</v>
      </c>
      <c r="V1334" s="39">
        <f t="shared" si="611"/>
        <v>0</v>
      </c>
      <c r="W1334" s="39">
        <f t="shared" si="611"/>
        <v>98991.33</v>
      </c>
      <c r="X1334" s="39">
        <f t="shared" si="611"/>
        <v>41050.93</v>
      </c>
      <c r="Y1334" s="39">
        <f t="shared" si="611"/>
        <v>0</v>
      </c>
      <c r="Z1334" s="39">
        <f t="shared" si="611"/>
        <v>78693747.119999975</v>
      </c>
      <c r="AA1334" s="39">
        <f t="shared" si="611"/>
        <v>984260252.88</v>
      </c>
      <c r="AB1334" s="40">
        <f>Z1334/D1334</f>
        <v>7.4033069276751365E-2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3">B1335+B1334</f>
        <v>1062954000</v>
      </c>
      <c r="C1336" s="39">
        <f t="shared" si="613"/>
        <v>-14914280.99999997</v>
      </c>
      <c r="D1336" s="39">
        <f t="shared" si="613"/>
        <v>1062954000</v>
      </c>
      <c r="E1336" s="39">
        <f t="shared" si="613"/>
        <v>9433023.9299999997</v>
      </c>
      <c r="F1336" s="39">
        <f t="shared" si="613"/>
        <v>14018728.76</v>
      </c>
      <c r="G1336" s="39">
        <f t="shared" si="613"/>
        <v>24833235.759999998</v>
      </c>
      <c r="H1336" s="39">
        <f t="shared" si="613"/>
        <v>30408758.669999998</v>
      </c>
      <c r="I1336" s="39">
        <f t="shared" si="613"/>
        <v>8979653.3099999987</v>
      </c>
      <c r="J1336" s="39">
        <f t="shared" si="613"/>
        <v>12115142.84</v>
      </c>
      <c r="K1336" s="39">
        <f t="shared" si="613"/>
        <v>24825254.060000002</v>
      </c>
      <c r="L1336" s="39">
        <f t="shared" si="613"/>
        <v>30268716.409999996</v>
      </c>
      <c r="M1336" s="39">
        <f t="shared" si="613"/>
        <v>76188766.61999999</v>
      </c>
      <c r="N1336" s="39">
        <f t="shared" si="613"/>
        <v>112926.46</v>
      </c>
      <c r="O1336" s="39">
        <f t="shared" si="613"/>
        <v>192210.36</v>
      </c>
      <c r="P1336" s="39">
        <f t="shared" si="613"/>
        <v>148233.80000000002</v>
      </c>
      <c r="Q1336" s="39">
        <f t="shared" si="613"/>
        <v>683519.69</v>
      </c>
      <c r="R1336" s="39">
        <f t="shared" si="613"/>
        <v>969137.16</v>
      </c>
      <c r="S1336" s="39">
        <f t="shared" si="613"/>
        <v>250929.07000000004</v>
      </c>
      <c r="T1336" s="39">
        <f t="shared" si="613"/>
        <v>0</v>
      </c>
      <c r="U1336" s="39">
        <f t="shared" si="613"/>
        <v>7981.6999999999989</v>
      </c>
      <c r="V1336" s="39">
        <f t="shared" si="613"/>
        <v>0</v>
      </c>
      <c r="W1336" s="39">
        <f t="shared" si="613"/>
        <v>98991.33</v>
      </c>
      <c r="X1336" s="39">
        <f t="shared" si="613"/>
        <v>41050.93</v>
      </c>
      <c r="Y1336" s="39">
        <f t="shared" si="613"/>
        <v>0</v>
      </c>
      <c r="Z1336" s="39">
        <f t="shared" si="613"/>
        <v>78693747.119999975</v>
      </c>
      <c r="AA1336" s="39">
        <f t="shared" si="613"/>
        <v>984260252.88</v>
      </c>
      <c r="AB1336" s="40">
        <f>Z1336/D1336</f>
        <v>7.4033069276751365E-2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7911456.2799999993</v>
      </c>
      <c r="F1340" s="31">
        <f t="shared" si="614"/>
        <v>4923997.47</v>
      </c>
      <c r="G1340" s="31">
        <f t="shared" si="614"/>
        <v>5339549.5500000007</v>
      </c>
      <c r="H1340" s="31">
        <f t="shared" si="614"/>
        <v>2979193.94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1874488.9400000002</v>
      </c>
      <c r="O1340" s="31">
        <f t="shared" si="614"/>
        <v>3741886.8999999994</v>
      </c>
      <c r="P1340" s="31">
        <f t="shared" si="614"/>
        <v>2295080.44</v>
      </c>
      <c r="Q1340" s="31">
        <f t="shared" si="614"/>
        <v>1529216.24</v>
      </c>
      <c r="R1340" s="31">
        <f t="shared" si="614"/>
        <v>1554179.43</v>
      </c>
      <c r="S1340" s="31">
        <f t="shared" si="614"/>
        <v>1840601.7999999998</v>
      </c>
      <c r="T1340" s="31">
        <f t="shared" si="614"/>
        <v>0</v>
      </c>
      <c r="U1340" s="31">
        <f t="shared" si="614"/>
        <v>1661690.7400000002</v>
      </c>
      <c r="V1340" s="31">
        <f t="shared" si="614"/>
        <v>3677858.81</v>
      </c>
      <c r="W1340" s="31">
        <f t="shared" si="614"/>
        <v>1756965.7000000002</v>
      </c>
      <c r="X1340" s="31">
        <f t="shared" si="614"/>
        <v>1222228.2399999998</v>
      </c>
      <c r="Y1340" s="31">
        <f t="shared" si="614"/>
        <v>0</v>
      </c>
      <c r="Z1340" s="31">
        <f>SUM(M1340:Y1340)</f>
        <v>21154197.239999998</v>
      </c>
      <c r="AA1340" s="31">
        <f>D1340-Z1340</f>
        <v>845802.76000000164</v>
      </c>
      <c r="AB1340" s="37">
        <f>Z1340/D1340</f>
        <v>0.96155441999999991</v>
      </c>
      <c r="AC1340" s="32"/>
    </row>
    <row r="1341" spans="1:29" s="33" customFormat="1" ht="18" customHeight="1" x14ac:dyDescent="0.2">
      <c r="A1341" s="36" t="s">
        <v>35</v>
      </c>
      <c r="B1341" s="31">
        <f t="shared" ref="B1341:Y1343" si="615">B1351+B1361+B1371</f>
        <v>144143000</v>
      </c>
      <c r="C1341" s="31">
        <f t="shared" si="615"/>
        <v>0</v>
      </c>
      <c r="D1341" s="31">
        <f t="shared" si="615"/>
        <v>144143000</v>
      </c>
      <c r="E1341" s="31">
        <f t="shared" si="615"/>
        <v>16649406.390000001</v>
      </c>
      <c r="F1341" s="31">
        <f t="shared" si="615"/>
        <v>18308904.789999999</v>
      </c>
      <c r="G1341" s="31">
        <f t="shared" si="615"/>
        <v>56691359.469999999</v>
      </c>
      <c r="H1341" s="31">
        <f t="shared" si="615"/>
        <v>23437452.299999997</v>
      </c>
      <c r="I1341" s="31">
        <f t="shared" si="615"/>
        <v>513905.63</v>
      </c>
      <c r="J1341" s="31">
        <f t="shared" si="615"/>
        <v>1207604.9700000002</v>
      </c>
      <c r="K1341" s="31">
        <f t="shared" si="615"/>
        <v>37448076.300000004</v>
      </c>
      <c r="L1341" s="31">
        <f t="shared" si="615"/>
        <v>17615087.43</v>
      </c>
      <c r="M1341" s="31">
        <f t="shared" si="615"/>
        <v>56784674.329999998</v>
      </c>
      <c r="N1341" s="31">
        <f t="shared" si="615"/>
        <v>11596039.940000001</v>
      </c>
      <c r="O1341" s="31">
        <f t="shared" si="615"/>
        <v>1386599.94</v>
      </c>
      <c r="P1341" s="31">
        <f t="shared" si="615"/>
        <v>3152860.88</v>
      </c>
      <c r="Q1341" s="31">
        <f t="shared" si="615"/>
        <v>4525143.3099999996</v>
      </c>
      <c r="R1341" s="31">
        <f t="shared" si="615"/>
        <v>9983721.0099999998</v>
      </c>
      <c r="S1341" s="31">
        <f t="shared" si="615"/>
        <v>2592435.5</v>
      </c>
      <c r="T1341" s="31">
        <f t="shared" si="615"/>
        <v>2475873.6399999997</v>
      </c>
      <c r="U1341" s="31">
        <f t="shared" si="615"/>
        <v>6748080.8799999999</v>
      </c>
      <c r="V1341" s="31">
        <f t="shared" si="615"/>
        <v>10019328.65</v>
      </c>
      <c r="W1341" s="31">
        <f t="shared" si="615"/>
        <v>1265079.96</v>
      </c>
      <c r="X1341" s="31">
        <f t="shared" si="615"/>
        <v>4557284.91</v>
      </c>
      <c r="Y1341" s="31">
        <f t="shared" si="615"/>
        <v>0</v>
      </c>
      <c r="Z1341" s="31">
        <f t="shared" ref="Z1341:Z1343" si="616">SUM(M1341:Y1341)</f>
        <v>115087122.94999999</v>
      </c>
      <c r="AA1341" s="31">
        <f>D1341-Z1341</f>
        <v>29055877.050000012</v>
      </c>
      <c r="AB1341" s="37">
        <f>Z1341/D1341</f>
        <v>0.79842325295019523</v>
      </c>
      <c r="AC1341" s="32"/>
    </row>
    <row r="1342" spans="1:29" s="33" customFormat="1" ht="18" customHeight="1" x14ac:dyDescent="0.2">
      <c r="A1342" s="36" t="s">
        <v>36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7">SUM(B1340:B1343)</f>
        <v>166143000</v>
      </c>
      <c r="C1344" s="39">
        <f t="shared" si="617"/>
        <v>0</v>
      </c>
      <c r="D1344" s="39">
        <f t="shared" si="617"/>
        <v>166143000</v>
      </c>
      <c r="E1344" s="39">
        <f t="shared" si="617"/>
        <v>24560862.670000002</v>
      </c>
      <c r="F1344" s="39">
        <f t="shared" si="617"/>
        <v>23232902.259999998</v>
      </c>
      <c r="G1344" s="39">
        <f t="shared" si="617"/>
        <v>62030909.019999996</v>
      </c>
      <c r="H1344" s="39">
        <f t="shared" si="617"/>
        <v>26416646.239999998</v>
      </c>
      <c r="I1344" s="39">
        <f t="shared" si="617"/>
        <v>513905.63</v>
      </c>
      <c r="J1344" s="39">
        <f t="shared" si="617"/>
        <v>1207604.9700000002</v>
      </c>
      <c r="K1344" s="39">
        <f t="shared" si="617"/>
        <v>37448076.300000004</v>
      </c>
      <c r="L1344" s="39">
        <f t="shared" si="617"/>
        <v>17615087.43</v>
      </c>
      <c r="M1344" s="39">
        <f t="shared" si="617"/>
        <v>56784674.329999998</v>
      </c>
      <c r="N1344" s="39">
        <f t="shared" si="617"/>
        <v>13470528.880000001</v>
      </c>
      <c r="O1344" s="39">
        <f t="shared" si="617"/>
        <v>5128486.84</v>
      </c>
      <c r="P1344" s="39">
        <f t="shared" si="617"/>
        <v>5447941.3200000003</v>
      </c>
      <c r="Q1344" s="39">
        <f t="shared" si="617"/>
        <v>6054359.5499999998</v>
      </c>
      <c r="R1344" s="39">
        <f t="shared" si="617"/>
        <v>11537900.439999999</v>
      </c>
      <c r="S1344" s="39">
        <f t="shared" si="617"/>
        <v>4433037.3</v>
      </c>
      <c r="T1344" s="39">
        <f t="shared" si="617"/>
        <v>2475873.6399999997</v>
      </c>
      <c r="U1344" s="39">
        <f t="shared" si="617"/>
        <v>8409771.620000001</v>
      </c>
      <c r="V1344" s="39">
        <f t="shared" si="617"/>
        <v>13697187.460000001</v>
      </c>
      <c r="W1344" s="39">
        <f t="shared" si="617"/>
        <v>3022045.66</v>
      </c>
      <c r="X1344" s="39">
        <f t="shared" si="617"/>
        <v>5779513.1500000004</v>
      </c>
      <c r="Y1344" s="39">
        <f t="shared" si="617"/>
        <v>0</v>
      </c>
      <c r="Z1344" s="39">
        <f t="shared" si="617"/>
        <v>136241320.19</v>
      </c>
      <c r="AA1344" s="39">
        <f t="shared" si="617"/>
        <v>29901679.810000014</v>
      </c>
      <c r="AB1344" s="40">
        <f>Z1344/D1344</f>
        <v>0.82002443792395707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0">B1345+B1344</f>
        <v>166143000</v>
      </c>
      <c r="C1346" s="39">
        <f t="shared" si="620"/>
        <v>0</v>
      </c>
      <c r="D1346" s="39">
        <f t="shared" si="620"/>
        <v>166143000</v>
      </c>
      <c r="E1346" s="39">
        <f t="shared" si="620"/>
        <v>24560862.670000002</v>
      </c>
      <c r="F1346" s="39">
        <f t="shared" si="620"/>
        <v>23232902.259999998</v>
      </c>
      <c r="G1346" s="39">
        <f t="shared" si="620"/>
        <v>62030909.019999996</v>
      </c>
      <c r="H1346" s="39">
        <f t="shared" si="620"/>
        <v>26416646.239999998</v>
      </c>
      <c r="I1346" s="39">
        <f t="shared" si="620"/>
        <v>513905.63</v>
      </c>
      <c r="J1346" s="39">
        <f t="shared" si="620"/>
        <v>1207604.9700000002</v>
      </c>
      <c r="K1346" s="39">
        <f t="shared" si="620"/>
        <v>37448076.300000004</v>
      </c>
      <c r="L1346" s="39">
        <f t="shared" si="620"/>
        <v>17615087.43</v>
      </c>
      <c r="M1346" s="39">
        <f t="shared" si="620"/>
        <v>56784674.329999998</v>
      </c>
      <c r="N1346" s="39">
        <f t="shared" si="620"/>
        <v>13470528.880000001</v>
      </c>
      <c r="O1346" s="39">
        <f t="shared" si="620"/>
        <v>5128486.84</v>
      </c>
      <c r="P1346" s="39">
        <f t="shared" si="620"/>
        <v>5447941.3200000003</v>
      </c>
      <c r="Q1346" s="39">
        <f t="shared" si="620"/>
        <v>6054359.5499999998</v>
      </c>
      <c r="R1346" s="39">
        <f t="shared" si="620"/>
        <v>11537900.439999999</v>
      </c>
      <c r="S1346" s="39">
        <f t="shared" si="620"/>
        <v>4433037.3</v>
      </c>
      <c r="T1346" s="39">
        <f t="shared" si="620"/>
        <v>2475873.6399999997</v>
      </c>
      <c r="U1346" s="39">
        <f t="shared" si="620"/>
        <v>8409771.620000001</v>
      </c>
      <c r="V1346" s="39">
        <f t="shared" si="620"/>
        <v>13697187.460000001</v>
      </c>
      <c r="W1346" s="39">
        <f t="shared" si="620"/>
        <v>3022045.66</v>
      </c>
      <c r="X1346" s="39">
        <f t="shared" si="620"/>
        <v>5779513.1500000004</v>
      </c>
      <c r="Y1346" s="39">
        <f t="shared" si="620"/>
        <v>0</v>
      </c>
      <c r="Z1346" s="39">
        <f t="shared" si="620"/>
        <v>136241320.19</v>
      </c>
      <c r="AA1346" s="39">
        <f t="shared" si="620"/>
        <v>29901679.810000014</v>
      </c>
      <c r="AB1346" s="40">
        <f>Z1346/D1346</f>
        <v>0.82002443792395707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7911456.2799999993</v>
      </c>
      <c r="F1350" s="31">
        <f>[1]consoCURRENT!I31407</f>
        <v>4923997.47</v>
      </c>
      <c r="G1350" s="31">
        <f>[1]consoCURRENT!J31407</f>
        <v>5339549.5500000007</v>
      </c>
      <c r="H1350" s="31">
        <f>[1]consoCURRENT!K31407</f>
        <v>2979193.94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1874488.9400000002</v>
      </c>
      <c r="O1350" s="31">
        <f>[1]consoCURRENT!R31407</f>
        <v>3741886.8999999994</v>
      </c>
      <c r="P1350" s="31">
        <f>[1]consoCURRENT!S31407</f>
        <v>2295080.44</v>
      </c>
      <c r="Q1350" s="31">
        <f>[1]consoCURRENT!T31407</f>
        <v>1529216.24</v>
      </c>
      <c r="R1350" s="31">
        <f>[1]consoCURRENT!U31407</f>
        <v>1554179.43</v>
      </c>
      <c r="S1350" s="31">
        <f>[1]consoCURRENT!V31407</f>
        <v>1840601.7999999998</v>
      </c>
      <c r="T1350" s="31">
        <f>[1]consoCURRENT!W31407</f>
        <v>0</v>
      </c>
      <c r="U1350" s="31">
        <f>[1]consoCURRENT!X31407</f>
        <v>1661690.7400000002</v>
      </c>
      <c r="V1350" s="31">
        <f>[1]consoCURRENT!Y31407</f>
        <v>3677858.81</v>
      </c>
      <c r="W1350" s="31">
        <f>[1]consoCURRENT!Z31407</f>
        <v>1756965.7000000002</v>
      </c>
      <c r="X1350" s="31">
        <f>[1]consoCURRENT!AA31407</f>
        <v>1222228.2399999998</v>
      </c>
      <c r="Y1350" s="31">
        <f>[1]consoCURRENT!AB31407</f>
        <v>0</v>
      </c>
      <c r="Z1350" s="31">
        <f>SUM(M1350:Y1350)</f>
        <v>21154197.239999998</v>
      </c>
      <c r="AA1350" s="31">
        <f>D1350-Z1350</f>
        <v>845802.76000000164</v>
      </c>
      <c r="AB1350" s="37">
        <f>Z1350/D1350</f>
        <v>0.96155441999999991</v>
      </c>
      <c r="AC1350" s="32"/>
    </row>
    <row r="1351" spans="1:29" s="33" customFormat="1" ht="18" customHeight="1" x14ac:dyDescent="0.2">
      <c r="A1351" s="36" t="s">
        <v>35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13341243.460000001</v>
      </c>
      <c r="F1351" s="31">
        <f>[1]consoCURRENT!I31520</f>
        <v>11617891.950000001</v>
      </c>
      <c r="G1351" s="31">
        <f>[1]consoCURRENT!J31520</f>
        <v>15071808.41</v>
      </c>
      <c r="H1351" s="31">
        <f>[1]consoCURRENT!K31520</f>
        <v>4963532.92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875167.22</v>
      </c>
      <c r="M1351" s="31">
        <f>[1]consoCURRENT!P31520</f>
        <v>875167.22</v>
      </c>
      <c r="N1351" s="31">
        <f>[1]consoCURRENT!Q31520</f>
        <v>11211299.640000001</v>
      </c>
      <c r="O1351" s="31">
        <f>[1]consoCURRENT!R31520</f>
        <v>294094.91000000003</v>
      </c>
      <c r="P1351" s="31">
        <f>[1]consoCURRENT!S31520</f>
        <v>1835848.9100000001</v>
      </c>
      <c r="Q1351" s="31">
        <f>[1]consoCURRENT!T31520</f>
        <v>2888132.88</v>
      </c>
      <c r="R1351" s="31">
        <f>[1]consoCURRENT!U31520</f>
        <v>8309263.0699999994</v>
      </c>
      <c r="S1351" s="31">
        <f>[1]consoCURRENT!V31520</f>
        <v>420496</v>
      </c>
      <c r="T1351" s="31">
        <f>[1]consoCURRENT!W31520</f>
        <v>1208306.69</v>
      </c>
      <c r="U1351" s="31">
        <f>[1]consoCURRENT!X31520</f>
        <v>5643753.5199999996</v>
      </c>
      <c r="V1351" s="31">
        <f>[1]consoCURRENT!Y31520</f>
        <v>8219748.2000000002</v>
      </c>
      <c r="W1351" s="31">
        <f>[1]consoCURRENT!Z31520</f>
        <v>515477.69999999995</v>
      </c>
      <c r="X1351" s="31">
        <f>[1]consoCURRENT!AA31520</f>
        <v>3572888</v>
      </c>
      <c r="Y1351" s="31">
        <f>[1]consoCURRENT!AB31520</f>
        <v>0</v>
      </c>
      <c r="Z1351" s="31">
        <f t="shared" ref="Z1351:Z1353" si="621">SUM(M1351:Y1351)</f>
        <v>44994476.74000001</v>
      </c>
      <c r="AA1351" s="31">
        <f>D1351-Z1351</f>
        <v>23005523.25999999</v>
      </c>
      <c r="AB1351" s="37">
        <f>Z1351/D1351</f>
        <v>0.66168348147058842</v>
      </c>
      <c r="AC1351" s="32"/>
    </row>
    <row r="1352" spans="1:2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21252699.740000002</v>
      </c>
      <c r="F1354" s="39">
        <f t="shared" si="622"/>
        <v>16541889.420000002</v>
      </c>
      <c r="G1354" s="39">
        <f t="shared" si="622"/>
        <v>20411357.960000001</v>
      </c>
      <c r="H1354" s="39">
        <f t="shared" si="622"/>
        <v>7942726.8599999994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875167.22</v>
      </c>
      <c r="M1354" s="39">
        <f t="shared" si="622"/>
        <v>875167.22</v>
      </c>
      <c r="N1354" s="39">
        <f t="shared" si="622"/>
        <v>13085788.58</v>
      </c>
      <c r="O1354" s="39">
        <f t="shared" si="622"/>
        <v>4035981.8099999996</v>
      </c>
      <c r="P1354" s="39">
        <f t="shared" si="622"/>
        <v>4130929.35</v>
      </c>
      <c r="Q1354" s="39">
        <f t="shared" si="622"/>
        <v>4417349.12</v>
      </c>
      <c r="R1354" s="39">
        <f t="shared" si="622"/>
        <v>9863442.5</v>
      </c>
      <c r="S1354" s="39">
        <f t="shared" si="622"/>
        <v>2261097.7999999998</v>
      </c>
      <c r="T1354" s="39">
        <f t="shared" si="622"/>
        <v>1208306.69</v>
      </c>
      <c r="U1354" s="39">
        <f t="shared" si="622"/>
        <v>7305444.2599999998</v>
      </c>
      <c r="V1354" s="39">
        <f t="shared" si="622"/>
        <v>11897607.01</v>
      </c>
      <c r="W1354" s="39">
        <f t="shared" si="622"/>
        <v>2272443.4000000004</v>
      </c>
      <c r="X1354" s="39">
        <f t="shared" si="622"/>
        <v>4795116.24</v>
      </c>
      <c r="Y1354" s="39">
        <f t="shared" si="622"/>
        <v>0</v>
      </c>
      <c r="Z1354" s="39">
        <f t="shared" si="622"/>
        <v>66148673.980000004</v>
      </c>
      <c r="AA1354" s="39">
        <f t="shared" si="622"/>
        <v>23851326.019999992</v>
      </c>
      <c r="AB1354" s="40">
        <f>Z1354/D1354</f>
        <v>0.73498526644444451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21252699.740000002</v>
      </c>
      <c r="F1356" s="39">
        <f t="shared" si="624"/>
        <v>16541889.420000002</v>
      </c>
      <c r="G1356" s="39">
        <f t="shared" si="624"/>
        <v>20411357.960000001</v>
      </c>
      <c r="H1356" s="39">
        <f t="shared" si="624"/>
        <v>7942726.8599999994</v>
      </c>
      <c r="I1356" s="39">
        <f t="shared" si="624"/>
        <v>0</v>
      </c>
      <c r="J1356" s="39">
        <f t="shared" si="624"/>
        <v>0</v>
      </c>
      <c r="K1356" s="39">
        <f t="shared" si="624"/>
        <v>0</v>
      </c>
      <c r="L1356" s="39">
        <f t="shared" si="624"/>
        <v>875167.22</v>
      </c>
      <c r="M1356" s="39">
        <f t="shared" si="624"/>
        <v>875167.22</v>
      </c>
      <c r="N1356" s="39">
        <f t="shared" si="624"/>
        <v>13085788.58</v>
      </c>
      <c r="O1356" s="39">
        <f t="shared" si="624"/>
        <v>4035981.8099999996</v>
      </c>
      <c r="P1356" s="39">
        <f t="shared" si="624"/>
        <v>4130929.35</v>
      </c>
      <c r="Q1356" s="39">
        <f t="shared" si="624"/>
        <v>4417349.12</v>
      </c>
      <c r="R1356" s="39">
        <f t="shared" si="624"/>
        <v>9863442.5</v>
      </c>
      <c r="S1356" s="39">
        <f t="shared" si="624"/>
        <v>2261097.7999999998</v>
      </c>
      <c r="T1356" s="39">
        <f t="shared" si="624"/>
        <v>1208306.69</v>
      </c>
      <c r="U1356" s="39">
        <f t="shared" si="624"/>
        <v>7305444.2599999998</v>
      </c>
      <c r="V1356" s="39">
        <f t="shared" si="624"/>
        <v>11897607.01</v>
      </c>
      <c r="W1356" s="39">
        <f t="shared" si="624"/>
        <v>2272443.4000000004</v>
      </c>
      <c r="X1356" s="39">
        <f t="shared" si="624"/>
        <v>4795116.24</v>
      </c>
      <c r="Y1356" s="39">
        <f t="shared" si="624"/>
        <v>0</v>
      </c>
      <c r="Z1356" s="39">
        <f t="shared" si="624"/>
        <v>66148673.980000004</v>
      </c>
      <c r="AA1356" s="39">
        <f t="shared" si="624"/>
        <v>23851326.019999992</v>
      </c>
      <c r="AB1356" s="40">
        <f>Z1356/D1356</f>
        <v>0.73498526644444451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52473000</v>
      </c>
      <c r="C1361" s="31">
        <f>[1]consoCURRENT!F31733</f>
        <v>0</v>
      </c>
      <c r="D1361" s="31">
        <f>[1]consoCURRENT!G31733</f>
        <v>52473000</v>
      </c>
      <c r="E1361" s="31">
        <f>[1]consoCURRENT!H31733</f>
        <v>0</v>
      </c>
      <c r="F1361" s="31">
        <f>[1]consoCURRENT!I31733</f>
        <v>0</v>
      </c>
      <c r="G1361" s="31">
        <f>[1]consoCURRENT!J31733</f>
        <v>35038382.670000002</v>
      </c>
      <c r="H1361" s="31">
        <f>[1]consoCURRENT!K31733</f>
        <v>15240670.809999999</v>
      </c>
      <c r="I1361" s="31">
        <f>[1]consoCURRENT!L31733</f>
        <v>0</v>
      </c>
      <c r="J1361" s="31">
        <f>[1]consoCURRENT!M31733</f>
        <v>0</v>
      </c>
      <c r="K1361" s="31">
        <f>[1]consoCURRENT!N31733</f>
        <v>35038382.670000002</v>
      </c>
      <c r="L1361" s="31">
        <f>[1]consoCURRENT!O31733</f>
        <v>15240670.809999999</v>
      </c>
      <c r="M1361" s="31">
        <f>[1]consoCURRENT!P31733</f>
        <v>50279053.480000004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50279053.480000004</v>
      </c>
      <c r="AA1361" s="31">
        <f>D1361-Z1361</f>
        <v>2193946.5199999958</v>
      </c>
      <c r="AB1361" s="37">
        <f>Z1361/D1361</f>
        <v>0.95818903969660596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6">SUM(B1360:B1363)</f>
        <v>52473000</v>
      </c>
      <c r="C1364" s="39">
        <f t="shared" si="626"/>
        <v>0</v>
      </c>
      <c r="D1364" s="39">
        <f t="shared" si="626"/>
        <v>52473000</v>
      </c>
      <c r="E1364" s="39">
        <f t="shared" si="626"/>
        <v>0</v>
      </c>
      <c r="F1364" s="39">
        <f t="shared" si="626"/>
        <v>0</v>
      </c>
      <c r="G1364" s="39">
        <f t="shared" si="626"/>
        <v>35038382.670000002</v>
      </c>
      <c r="H1364" s="39">
        <f t="shared" si="626"/>
        <v>15240670.809999999</v>
      </c>
      <c r="I1364" s="39">
        <f t="shared" si="626"/>
        <v>0</v>
      </c>
      <c r="J1364" s="39">
        <f t="shared" si="626"/>
        <v>0</v>
      </c>
      <c r="K1364" s="39">
        <f t="shared" si="626"/>
        <v>35038382.670000002</v>
      </c>
      <c r="L1364" s="39">
        <f t="shared" si="626"/>
        <v>15240670.809999999</v>
      </c>
      <c r="M1364" s="39">
        <f t="shared" si="626"/>
        <v>50279053.480000004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50279053.480000004</v>
      </c>
      <c r="AA1364" s="39">
        <f t="shared" si="626"/>
        <v>2193946.5199999958</v>
      </c>
      <c r="AB1364" s="40">
        <f>Z1364/D1364</f>
        <v>0.95818903969660596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8">B1365+B1364</f>
        <v>52473000</v>
      </c>
      <c r="C1366" s="39">
        <f t="shared" si="628"/>
        <v>0</v>
      </c>
      <c r="D1366" s="39">
        <f t="shared" si="628"/>
        <v>52473000</v>
      </c>
      <c r="E1366" s="39">
        <f t="shared" si="628"/>
        <v>0</v>
      </c>
      <c r="F1366" s="39">
        <f t="shared" si="628"/>
        <v>0</v>
      </c>
      <c r="G1366" s="39">
        <f t="shared" si="628"/>
        <v>35038382.670000002</v>
      </c>
      <c r="H1366" s="39">
        <f t="shared" si="628"/>
        <v>15240670.809999999</v>
      </c>
      <c r="I1366" s="39">
        <f t="shared" si="628"/>
        <v>0</v>
      </c>
      <c r="J1366" s="39">
        <f t="shared" si="628"/>
        <v>0</v>
      </c>
      <c r="K1366" s="39">
        <f t="shared" si="628"/>
        <v>35038382.670000002</v>
      </c>
      <c r="L1366" s="39">
        <f t="shared" si="628"/>
        <v>15240670.809999999</v>
      </c>
      <c r="M1366" s="39">
        <f t="shared" si="628"/>
        <v>50279053.480000004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50279053.480000004</v>
      </c>
      <c r="AA1366" s="39">
        <f t="shared" si="628"/>
        <v>2193946.5199999958</v>
      </c>
      <c r="AB1366" s="40">
        <f>Z1366/D1366</f>
        <v>0.95818903969660596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 t="shared" si="629"/>
        <v>23670000</v>
      </c>
      <c r="C1371" s="31">
        <f t="shared" si="629"/>
        <v>0</v>
      </c>
      <c r="D1371" s="31">
        <f t="shared" si="629"/>
        <v>23670000</v>
      </c>
      <c r="E1371" s="31">
        <f t="shared" si="629"/>
        <v>3308162.93</v>
      </c>
      <c r="F1371" s="31">
        <f t="shared" si="629"/>
        <v>6691012.8399999989</v>
      </c>
      <c r="G1371" s="31">
        <f t="shared" si="629"/>
        <v>6581168.3899999987</v>
      </c>
      <c r="H1371" s="31">
        <f t="shared" si="629"/>
        <v>3233248.5700000008</v>
      </c>
      <c r="I1371" s="31">
        <f t="shared" si="629"/>
        <v>513905.63</v>
      </c>
      <c r="J1371" s="31">
        <f t="shared" si="629"/>
        <v>1207604.9700000002</v>
      </c>
      <c r="K1371" s="31">
        <f t="shared" si="629"/>
        <v>2409693.63</v>
      </c>
      <c r="L1371" s="31">
        <f t="shared" si="629"/>
        <v>1499249.4000000001</v>
      </c>
      <c r="M1371" s="31">
        <f t="shared" si="629"/>
        <v>5630453.629999999</v>
      </c>
      <c r="N1371" s="31">
        <f t="shared" si="629"/>
        <v>384740.30000000005</v>
      </c>
      <c r="O1371" s="31">
        <f t="shared" si="629"/>
        <v>1092505.03</v>
      </c>
      <c r="P1371" s="31">
        <f t="shared" si="629"/>
        <v>1317011.97</v>
      </c>
      <c r="Q1371" s="31">
        <f t="shared" si="629"/>
        <v>1637010.43</v>
      </c>
      <c r="R1371" s="31">
        <f t="shared" si="630"/>
        <v>1674457.9400000002</v>
      </c>
      <c r="S1371" s="31">
        <f t="shared" si="630"/>
        <v>2171939.5</v>
      </c>
      <c r="T1371" s="31">
        <f t="shared" si="630"/>
        <v>1267566.95</v>
      </c>
      <c r="U1371" s="31">
        <f t="shared" si="630"/>
        <v>1104327.3600000001</v>
      </c>
      <c r="V1371" s="31">
        <f t="shared" si="630"/>
        <v>1799580.45</v>
      </c>
      <c r="W1371" s="31">
        <f t="shared" si="630"/>
        <v>749602.26</v>
      </c>
      <c r="X1371" s="31">
        <f t="shared" si="630"/>
        <v>984396.91</v>
      </c>
      <c r="Y1371" s="31">
        <f t="shared" si="630"/>
        <v>0</v>
      </c>
      <c r="Z1371" s="31">
        <f t="shared" ref="Z1371:Z1373" si="631">SUM(M1371:Y1371)</f>
        <v>19813592.73</v>
      </c>
      <c r="AA1371" s="31">
        <f>D1371-Z1371</f>
        <v>3856407.2699999996</v>
      </c>
      <c r="AB1371" s="37">
        <f>Z1371/D1371</f>
        <v>0.83707616096324466</v>
      </c>
      <c r="AC1371" s="32"/>
    </row>
    <row r="1372" spans="1:29" s="33" customFormat="1" ht="18" customHeight="1" x14ac:dyDescent="0.2">
      <c r="A1372" s="36" t="s">
        <v>36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C1374" si="632">SUM(B1370:B1373)</f>
        <v>23670000</v>
      </c>
      <c r="C1374" s="39">
        <f t="shared" si="632"/>
        <v>0</v>
      </c>
      <c r="D1374" s="39">
        <f>SUM(D1370:D1373)</f>
        <v>23670000</v>
      </c>
      <c r="E1374" s="39">
        <f t="shared" ref="E1374:AA1374" si="633">SUM(E1370:E1373)</f>
        <v>3308162.93</v>
      </c>
      <c r="F1374" s="39">
        <f t="shared" si="633"/>
        <v>6691012.8399999989</v>
      </c>
      <c r="G1374" s="39">
        <f t="shared" si="633"/>
        <v>6581168.3899999987</v>
      </c>
      <c r="H1374" s="39">
        <f t="shared" si="633"/>
        <v>3233248.5700000008</v>
      </c>
      <c r="I1374" s="39">
        <f t="shared" si="633"/>
        <v>513905.63</v>
      </c>
      <c r="J1374" s="39">
        <f t="shared" si="633"/>
        <v>1207604.9700000002</v>
      </c>
      <c r="K1374" s="39">
        <f t="shared" si="633"/>
        <v>2409693.63</v>
      </c>
      <c r="L1374" s="39">
        <f t="shared" si="633"/>
        <v>1499249.4000000001</v>
      </c>
      <c r="M1374" s="39">
        <f t="shared" si="633"/>
        <v>5630453.629999999</v>
      </c>
      <c r="N1374" s="39">
        <f t="shared" si="633"/>
        <v>384740.30000000005</v>
      </c>
      <c r="O1374" s="39">
        <f t="shared" si="633"/>
        <v>1092505.03</v>
      </c>
      <c r="P1374" s="39">
        <f t="shared" si="633"/>
        <v>1317011.97</v>
      </c>
      <c r="Q1374" s="39">
        <f t="shared" si="633"/>
        <v>1637010.43</v>
      </c>
      <c r="R1374" s="39">
        <f t="shared" si="633"/>
        <v>1674457.9400000002</v>
      </c>
      <c r="S1374" s="39">
        <f t="shared" si="633"/>
        <v>2171939.5</v>
      </c>
      <c r="T1374" s="39">
        <f t="shared" si="633"/>
        <v>1267566.95</v>
      </c>
      <c r="U1374" s="39">
        <f t="shared" si="633"/>
        <v>1104327.3600000001</v>
      </c>
      <c r="V1374" s="39">
        <f t="shared" si="633"/>
        <v>1799580.45</v>
      </c>
      <c r="W1374" s="39">
        <f t="shared" si="633"/>
        <v>749602.26</v>
      </c>
      <c r="X1374" s="39">
        <f t="shared" si="633"/>
        <v>984396.91</v>
      </c>
      <c r="Y1374" s="39">
        <f t="shared" si="633"/>
        <v>0</v>
      </c>
      <c r="Z1374" s="39">
        <f t="shared" si="633"/>
        <v>19813592.73</v>
      </c>
      <c r="AA1374" s="39">
        <f t="shared" si="633"/>
        <v>3856407.2699999996</v>
      </c>
      <c r="AB1374" s="40">
        <f>Z1374/D1374</f>
        <v>0.83707616096324466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36">B1375+B1374</f>
        <v>23670000</v>
      </c>
      <c r="C1376" s="39">
        <f t="shared" si="636"/>
        <v>0</v>
      </c>
      <c r="D1376" s="39">
        <f>D1375+D1374</f>
        <v>23670000</v>
      </c>
      <c r="E1376" s="39">
        <f t="shared" ref="E1376:AA1376" si="637">E1375+E1374</f>
        <v>3308162.93</v>
      </c>
      <c r="F1376" s="39">
        <f t="shared" si="637"/>
        <v>6691012.8399999989</v>
      </c>
      <c r="G1376" s="39">
        <f t="shared" si="637"/>
        <v>6581168.3899999987</v>
      </c>
      <c r="H1376" s="39">
        <f t="shared" si="637"/>
        <v>3233248.5700000008</v>
      </c>
      <c r="I1376" s="39">
        <f t="shared" si="637"/>
        <v>513905.63</v>
      </c>
      <c r="J1376" s="39">
        <f t="shared" si="637"/>
        <v>1207604.9700000002</v>
      </c>
      <c r="K1376" s="39">
        <f t="shared" si="637"/>
        <v>2409693.63</v>
      </c>
      <c r="L1376" s="39">
        <f t="shared" si="637"/>
        <v>1499249.4000000001</v>
      </c>
      <c r="M1376" s="39">
        <f t="shared" si="637"/>
        <v>5630453.629999999</v>
      </c>
      <c r="N1376" s="39">
        <f t="shared" si="637"/>
        <v>384740.30000000005</v>
      </c>
      <c r="O1376" s="39">
        <f t="shared" si="637"/>
        <v>1092505.03</v>
      </c>
      <c r="P1376" s="39">
        <f t="shared" si="637"/>
        <v>1317011.97</v>
      </c>
      <c r="Q1376" s="39">
        <f t="shared" si="637"/>
        <v>1637010.43</v>
      </c>
      <c r="R1376" s="39">
        <f t="shared" si="637"/>
        <v>1674457.9400000002</v>
      </c>
      <c r="S1376" s="39">
        <f t="shared" si="637"/>
        <v>2171939.5</v>
      </c>
      <c r="T1376" s="39">
        <f t="shared" si="637"/>
        <v>1267566.95</v>
      </c>
      <c r="U1376" s="39">
        <f t="shared" si="637"/>
        <v>1104327.3600000001</v>
      </c>
      <c r="V1376" s="39">
        <f t="shared" si="637"/>
        <v>1799580.45</v>
      </c>
      <c r="W1376" s="39">
        <f t="shared" si="637"/>
        <v>749602.26</v>
      </c>
      <c r="X1376" s="39">
        <f t="shared" si="637"/>
        <v>984396.91</v>
      </c>
      <c r="Y1376" s="39">
        <f t="shared" si="637"/>
        <v>0</v>
      </c>
      <c r="Z1376" s="39">
        <f t="shared" si="637"/>
        <v>19813592.73</v>
      </c>
      <c r="AA1376" s="39">
        <f t="shared" si="637"/>
        <v>3856407.2699999996</v>
      </c>
      <c r="AB1376" s="40">
        <f>Z1376/D1376</f>
        <v>0.83707616096324466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>[1]consoCURRENT!E32159</f>
        <v>8606000</v>
      </c>
      <c r="C1381" s="31">
        <f>[1]consoCURRENT!F32159</f>
        <v>0</v>
      </c>
      <c r="D1381" s="31">
        <f>[1]consoCURRENT!G32159</f>
        <v>8606000</v>
      </c>
      <c r="E1381" s="31">
        <f>[1]consoCURRENT!H32159</f>
        <v>633175.29</v>
      </c>
      <c r="F1381" s="31">
        <f>[1]consoCURRENT!I32159</f>
        <v>1596304.2600000002</v>
      </c>
      <c r="G1381" s="31">
        <f>[1]consoCURRENT!J32159</f>
        <v>2866633.51</v>
      </c>
      <c r="H1381" s="31">
        <f>[1]consoCURRENT!K32159</f>
        <v>1539000.4000000001</v>
      </c>
      <c r="I1381" s="31">
        <f>[1]consoCURRENT!L32159</f>
        <v>513905.63</v>
      </c>
      <c r="J1381" s="31">
        <f>[1]consoCURRENT!M32159</f>
        <v>1207604.9700000002</v>
      </c>
      <c r="K1381" s="31">
        <f>[1]consoCURRENT!N32159</f>
        <v>2409693.63</v>
      </c>
      <c r="L1381" s="31">
        <f>[1]consoCURRENT!O32159</f>
        <v>1499249.4000000001</v>
      </c>
      <c r="M1381" s="31">
        <f>[1]consoCURRENT!P32159</f>
        <v>5630453.629999999</v>
      </c>
      <c r="N1381" s="31">
        <f>[1]consoCURRENT!Q32159</f>
        <v>40385</v>
      </c>
      <c r="O1381" s="31">
        <f>[1]consoCURRENT!R32159</f>
        <v>38534.04</v>
      </c>
      <c r="P1381" s="31">
        <f>[1]consoCURRENT!S32159</f>
        <v>40350.620000000003</v>
      </c>
      <c r="Q1381" s="31">
        <f>[1]consoCURRENT!T32159</f>
        <v>121377.29</v>
      </c>
      <c r="R1381" s="31">
        <f>[1]consoCURRENT!U32159</f>
        <v>252470</v>
      </c>
      <c r="S1381" s="31">
        <f>[1]consoCURRENT!V32159</f>
        <v>14852</v>
      </c>
      <c r="T1381" s="31">
        <f>[1]consoCURRENT!W32159</f>
        <v>15455</v>
      </c>
      <c r="U1381" s="31">
        <f>[1]consoCURRENT!X32159</f>
        <v>14304</v>
      </c>
      <c r="V1381" s="31">
        <f>[1]consoCURRENT!Y32159</f>
        <v>427180.88</v>
      </c>
      <c r="W1381" s="31">
        <f>[1]consoCURRENT!Z32159</f>
        <v>39751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6635113.459999999</v>
      </c>
      <c r="AA1381" s="31">
        <f>D1381-Z1381</f>
        <v>1970886.540000001</v>
      </c>
      <c r="AB1381" s="37">
        <f>Z1381/D1381</f>
        <v>0.77098692307692296</v>
      </c>
      <c r="AC1381" s="32"/>
    </row>
    <row r="1382" spans="1:29" s="33" customFormat="1" ht="18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39">SUM(B1380:B1383)</f>
        <v>8606000</v>
      </c>
      <c r="C1384" s="39">
        <f t="shared" si="639"/>
        <v>0</v>
      </c>
      <c r="D1384" s="39">
        <f t="shared" si="639"/>
        <v>8606000</v>
      </c>
      <c r="E1384" s="39">
        <f t="shared" si="639"/>
        <v>633175.29</v>
      </c>
      <c r="F1384" s="39">
        <f t="shared" si="639"/>
        <v>1596304.2600000002</v>
      </c>
      <c r="G1384" s="39">
        <f t="shared" si="639"/>
        <v>2866633.51</v>
      </c>
      <c r="H1384" s="39">
        <f t="shared" si="639"/>
        <v>1539000.4000000001</v>
      </c>
      <c r="I1384" s="39">
        <f t="shared" si="639"/>
        <v>513905.63</v>
      </c>
      <c r="J1384" s="39">
        <f t="shared" si="639"/>
        <v>1207604.9700000002</v>
      </c>
      <c r="K1384" s="39">
        <f t="shared" si="639"/>
        <v>2409693.63</v>
      </c>
      <c r="L1384" s="39">
        <f t="shared" si="639"/>
        <v>1499249.4000000001</v>
      </c>
      <c r="M1384" s="39">
        <f t="shared" si="639"/>
        <v>5630453.629999999</v>
      </c>
      <c r="N1384" s="39">
        <f t="shared" si="639"/>
        <v>40385</v>
      </c>
      <c r="O1384" s="39">
        <f t="shared" si="639"/>
        <v>38534.04</v>
      </c>
      <c r="P1384" s="39">
        <f t="shared" si="639"/>
        <v>40350.620000000003</v>
      </c>
      <c r="Q1384" s="39">
        <f t="shared" si="639"/>
        <v>121377.29</v>
      </c>
      <c r="R1384" s="39">
        <f t="shared" si="639"/>
        <v>252470</v>
      </c>
      <c r="S1384" s="39">
        <f t="shared" si="639"/>
        <v>14852</v>
      </c>
      <c r="T1384" s="39">
        <f t="shared" si="639"/>
        <v>15455</v>
      </c>
      <c r="U1384" s="39">
        <f t="shared" si="639"/>
        <v>14304</v>
      </c>
      <c r="V1384" s="39">
        <f t="shared" si="639"/>
        <v>427180.88</v>
      </c>
      <c r="W1384" s="39">
        <f t="shared" si="639"/>
        <v>39751</v>
      </c>
      <c r="X1384" s="39">
        <f t="shared" si="639"/>
        <v>0</v>
      </c>
      <c r="Y1384" s="39">
        <f t="shared" si="639"/>
        <v>0</v>
      </c>
      <c r="Z1384" s="39">
        <f t="shared" si="639"/>
        <v>6635113.459999999</v>
      </c>
      <c r="AA1384" s="39">
        <f t="shared" si="639"/>
        <v>1970886.540000001</v>
      </c>
      <c r="AB1384" s="40">
        <f>Z1384/D1384</f>
        <v>0.77098692307692296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1">B1385+B1384</f>
        <v>8606000</v>
      </c>
      <c r="C1386" s="39">
        <f t="shared" si="641"/>
        <v>0</v>
      </c>
      <c r="D1386" s="39">
        <f t="shared" si="641"/>
        <v>8606000</v>
      </c>
      <c r="E1386" s="39">
        <f t="shared" si="641"/>
        <v>633175.29</v>
      </c>
      <c r="F1386" s="39">
        <f t="shared" si="641"/>
        <v>1596304.2600000002</v>
      </c>
      <c r="G1386" s="39">
        <f t="shared" si="641"/>
        <v>2866633.51</v>
      </c>
      <c r="H1386" s="39">
        <f t="shared" si="641"/>
        <v>1539000.4000000001</v>
      </c>
      <c r="I1386" s="39">
        <f t="shared" si="641"/>
        <v>513905.63</v>
      </c>
      <c r="J1386" s="39">
        <f t="shared" si="641"/>
        <v>1207604.9700000002</v>
      </c>
      <c r="K1386" s="39">
        <f t="shared" si="641"/>
        <v>2409693.63</v>
      </c>
      <c r="L1386" s="39">
        <f t="shared" si="641"/>
        <v>1499249.4000000001</v>
      </c>
      <c r="M1386" s="39">
        <f t="shared" si="641"/>
        <v>5630453.629999999</v>
      </c>
      <c r="N1386" s="39">
        <f t="shared" si="641"/>
        <v>40385</v>
      </c>
      <c r="O1386" s="39">
        <f t="shared" si="641"/>
        <v>38534.04</v>
      </c>
      <c r="P1386" s="39">
        <f t="shared" si="641"/>
        <v>40350.620000000003</v>
      </c>
      <c r="Q1386" s="39">
        <f t="shared" si="641"/>
        <v>121377.29</v>
      </c>
      <c r="R1386" s="39">
        <f t="shared" si="641"/>
        <v>252470</v>
      </c>
      <c r="S1386" s="39">
        <f t="shared" si="641"/>
        <v>14852</v>
      </c>
      <c r="T1386" s="39">
        <f t="shared" si="641"/>
        <v>15455</v>
      </c>
      <c r="U1386" s="39">
        <f t="shared" si="641"/>
        <v>14304</v>
      </c>
      <c r="V1386" s="39">
        <f t="shared" si="641"/>
        <v>427180.88</v>
      </c>
      <c r="W1386" s="39">
        <f t="shared" si="641"/>
        <v>39751</v>
      </c>
      <c r="X1386" s="39">
        <f t="shared" si="641"/>
        <v>0</v>
      </c>
      <c r="Y1386" s="39">
        <f t="shared" si="641"/>
        <v>0</v>
      </c>
      <c r="Z1386" s="39">
        <f t="shared" si="641"/>
        <v>6635113.459999999</v>
      </c>
      <c r="AA1386" s="39">
        <f t="shared" si="641"/>
        <v>1970886.540000001</v>
      </c>
      <c r="AB1386" s="40">
        <f>Z1386/D1386</f>
        <v>0.77098692307692296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1490000</v>
      </c>
      <c r="C1391" s="31">
        <f>[1]consoCURRENT!F32372</f>
        <v>0</v>
      </c>
      <c r="D1391" s="31">
        <f>[1]consoCURRENT!G32372</f>
        <v>1490000</v>
      </c>
      <c r="E1391" s="31">
        <f>[1]consoCURRENT!H32372</f>
        <v>365873.99</v>
      </c>
      <c r="F1391" s="31">
        <f>[1]consoCURRENT!I32372</f>
        <v>688046.94</v>
      </c>
      <c r="G1391" s="31">
        <f>[1]consoCURRENT!J32372</f>
        <v>160933.97</v>
      </c>
      <c r="H1391" s="31">
        <f>[1]consoCURRENT!K32372</f>
        <v>990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94209.99</v>
      </c>
      <c r="O1391" s="31">
        <f>[1]consoCURRENT!R32372</f>
        <v>113564.99999999999</v>
      </c>
      <c r="P1391" s="31">
        <f>[1]consoCURRENT!S32372</f>
        <v>158099</v>
      </c>
      <c r="Q1391" s="31">
        <f>[1]consoCURRENT!T32372</f>
        <v>369349.99</v>
      </c>
      <c r="R1391" s="31">
        <f>[1]consoCURRENT!U32372</f>
        <v>67090.95</v>
      </c>
      <c r="S1391" s="31">
        <f>[1]consoCURRENT!V32372</f>
        <v>251606</v>
      </c>
      <c r="T1391" s="31">
        <f>[1]consoCURRENT!W32372</f>
        <v>24750</v>
      </c>
      <c r="U1391" s="31">
        <f>[1]consoCURRENT!X32372</f>
        <v>135883.97</v>
      </c>
      <c r="V1391" s="31">
        <f>[1]consoCURRENT!Y32372</f>
        <v>300</v>
      </c>
      <c r="W1391" s="31">
        <f>[1]consoCURRENT!Z32372</f>
        <v>990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1215844.8999999999</v>
      </c>
      <c r="AA1391" s="31">
        <f>D1391-Z1391</f>
        <v>274155.10000000009</v>
      </c>
      <c r="AB1391" s="37">
        <f>Z1391/D1391</f>
        <v>0.816003288590604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3">SUM(B1390:B1393)</f>
        <v>1490000</v>
      </c>
      <c r="C1394" s="39">
        <f t="shared" si="643"/>
        <v>0</v>
      </c>
      <c r="D1394" s="39">
        <f t="shared" si="643"/>
        <v>1490000</v>
      </c>
      <c r="E1394" s="39">
        <f t="shared" si="643"/>
        <v>365873.99</v>
      </c>
      <c r="F1394" s="39">
        <f t="shared" si="643"/>
        <v>688046.94</v>
      </c>
      <c r="G1394" s="39">
        <f t="shared" si="643"/>
        <v>160933.97</v>
      </c>
      <c r="H1394" s="39">
        <f t="shared" si="643"/>
        <v>990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94209.99</v>
      </c>
      <c r="O1394" s="39">
        <f t="shared" si="643"/>
        <v>113564.99999999999</v>
      </c>
      <c r="P1394" s="39">
        <f t="shared" si="643"/>
        <v>158099</v>
      </c>
      <c r="Q1394" s="39">
        <f t="shared" si="643"/>
        <v>369349.99</v>
      </c>
      <c r="R1394" s="39">
        <f t="shared" si="643"/>
        <v>67090.95</v>
      </c>
      <c r="S1394" s="39">
        <f t="shared" si="643"/>
        <v>251606</v>
      </c>
      <c r="T1394" s="39">
        <f t="shared" si="643"/>
        <v>24750</v>
      </c>
      <c r="U1394" s="39">
        <f t="shared" si="643"/>
        <v>135883.97</v>
      </c>
      <c r="V1394" s="39">
        <f t="shared" si="643"/>
        <v>300</v>
      </c>
      <c r="W1394" s="39">
        <f t="shared" si="643"/>
        <v>990</v>
      </c>
      <c r="X1394" s="39">
        <f t="shared" si="643"/>
        <v>0</v>
      </c>
      <c r="Y1394" s="39">
        <f t="shared" si="643"/>
        <v>0</v>
      </c>
      <c r="Z1394" s="39">
        <f t="shared" si="643"/>
        <v>1215844.8999999999</v>
      </c>
      <c r="AA1394" s="39">
        <f t="shared" si="643"/>
        <v>274155.10000000009</v>
      </c>
      <c r="AB1394" s="40">
        <f>Z1394/D1394</f>
        <v>0.816003288590604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5">B1395+B1394</f>
        <v>1490000</v>
      </c>
      <c r="C1396" s="39">
        <f t="shared" si="645"/>
        <v>0</v>
      </c>
      <c r="D1396" s="39">
        <f t="shared" si="645"/>
        <v>1490000</v>
      </c>
      <c r="E1396" s="39">
        <f t="shared" si="645"/>
        <v>365873.99</v>
      </c>
      <c r="F1396" s="39">
        <f t="shared" si="645"/>
        <v>688046.94</v>
      </c>
      <c r="G1396" s="39">
        <f t="shared" si="645"/>
        <v>160933.97</v>
      </c>
      <c r="H1396" s="39">
        <f t="shared" si="645"/>
        <v>990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94209.99</v>
      </c>
      <c r="O1396" s="39">
        <f t="shared" si="645"/>
        <v>113564.99999999999</v>
      </c>
      <c r="P1396" s="39">
        <f t="shared" si="645"/>
        <v>158099</v>
      </c>
      <c r="Q1396" s="39">
        <f t="shared" si="645"/>
        <v>369349.99</v>
      </c>
      <c r="R1396" s="39">
        <f t="shared" si="645"/>
        <v>67090.95</v>
      </c>
      <c r="S1396" s="39">
        <f t="shared" si="645"/>
        <v>251606</v>
      </c>
      <c r="T1396" s="39">
        <f t="shared" si="645"/>
        <v>24750</v>
      </c>
      <c r="U1396" s="39">
        <f t="shared" si="645"/>
        <v>135883.97</v>
      </c>
      <c r="V1396" s="39">
        <f t="shared" si="645"/>
        <v>300</v>
      </c>
      <c r="W1396" s="39">
        <f t="shared" si="645"/>
        <v>990</v>
      </c>
      <c r="X1396" s="39">
        <f t="shared" si="645"/>
        <v>0</v>
      </c>
      <c r="Y1396" s="39">
        <f t="shared" si="645"/>
        <v>0</v>
      </c>
      <c r="Z1396" s="39">
        <f t="shared" si="645"/>
        <v>1215844.8999999999</v>
      </c>
      <c r="AA1396" s="39">
        <f t="shared" si="645"/>
        <v>274155.10000000009</v>
      </c>
      <c r="AB1396" s="40">
        <f>Z1396/D1396</f>
        <v>0.816003288590604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998000</v>
      </c>
      <c r="C1401" s="31">
        <f>[1]consoCURRENT!F32585</f>
        <v>0</v>
      </c>
      <c r="D1401" s="31">
        <f>[1]consoCURRENT!G32585</f>
        <v>998000</v>
      </c>
      <c r="E1401" s="31">
        <f>[1]consoCURRENT!H32585</f>
        <v>277128.57999999996</v>
      </c>
      <c r="F1401" s="31">
        <f>[1]consoCURRENT!I32585</f>
        <v>224169.97999999998</v>
      </c>
      <c r="G1401" s="31">
        <f>[1]consoCURRENT!J32585</f>
        <v>361740.59</v>
      </c>
      <c r="H1401" s="31">
        <f>[1]consoCURRENT!K32585</f>
        <v>41255.5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72202.34</v>
      </c>
      <c r="O1401" s="31">
        <f>[1]consoCURRENT!R32585</f>
        <v>79315.540000000008</v>
      </c>
      <c r="P1401" s="31">
        <f>[1]consoCURRENT!S32585</f>
        <v>125610.70000000001</v>
      </c>
      <c r="Q1401" s="31">
        <f>[1]consoCURRENT!T32585</f>
        <v>61935.6</v>
      </c>
      <c r="R1401" s="31">
        <f>[1]consoCURRENT!U32585</f>
        <v>59165.13</v>
      </c>
      <c r="S1401" s="31">
        <f>[1]consoCURRENT!V32585</f>
        <v>103069.25</v>
      </c>
      <c r="T1401" s="31">
        <f>[1]consoCURRENT!W32585</f>
        <v>133254</v>
      </c>
      <c r="U1401" s="31">
        <f>[1]consoCURRENT!X32585</f>
        <v>101615.19</v>
      </c>
      <c r="V1401" s="31">
        <f>[1]consoCURRENT!Y32585</f>
        <v>126871.4</v>
      </c>
      <c r="W1401" s="31">
        <f>[1]consoCURRENT!Z32585</f>
        <v>6363</v>
      </c>
      <c r="X1401" s="31">
        <f>[1]consoCURRENT!AA32585</f>
        <v>34892.5</v>
      </c>
      <c r="Y1401" s="31">
        <f>[1]consoCURRENT!AB32585</f>
        <v>0</v>
      </c>
      <c r="Z1401" s="31">
        <f t="shared" ref="Z1401:Z1403" si="646">SUM(M1401:Y1401)</f>
        <v>904294.65</v>
      </c>
      <c r="AA1401" s="31">
        <f>D1401-Z1401</f>
        <v>93705.349999999977</v>
      </c>
      <c r="AB1401" s="37">
        <f>Z1401/D1401</f>
        <v>0.90610686372745497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7">SUM(B1400:B1403)</f>
        <v>998000</v>
      </c>
      <c r="C1404" s="39">
        <f t="shared" si="647"/>
        <v>0</v>
      </c>
      <c r="D1404" s="39">
        <f t="shared" si="647"/>
        <v>998000</v>
      </c>
      <c r="E1404" s="39">
        <f t="shared" si="647"/>
        <v>277128.57999999996</v>
      </c>
      <c r="F1404" s="39">
        <f t="shared" si="647"/>
        <v>224169.97999999998</v>
      </c>
      <c r="G1404" s="39">
        <f t="shared" si="647"/>
        <v>361740.59</v>
      </c>
      <c r="H1404" s="39">
        <f t="shared" si="647"/>
        <v>41255.5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72202.34</v>
      </c>
      <c r="O1404" s="39">
        <f t="shared" si="647"/>
        <v>79315.540000000008</v>
      </c>
      <c r="P1404" s="39">
        <f t="shared" si="647"/>
        <v>125610.70000000001</v>
      </c>
      <c r="Q1404" s="39">
        <f t="shared" si="647"/>
        <v>61935.6</v>
      </c>
      <c r="R1404" s="39">
        <f t="shared" si="647"/>
        <v>59165.13</v>
      </c>
      <c r="S1404" s="39">
        <f t="shared" si="647"/>
        <v>103069.25</v>
      </c>
      <c r="T1404" s="39">
        <f t="shared" si="647"/>
        <v>133254</v>
      </c>
      <c r="U1404" s="39">
        <f t="shared" si="647"/>
        <v>101615.19</v>
      </c>
      <c r="V1404" s="39">
        <f t="shared" si="647"/>
        <v>126871.4</v>
      </c>
      <c r="W1404" s="39">
        <f t="shared" si="647"/>
        <v>6363</v>
      </c>
      <c r="X1404" s="39">
        <f t="shared" si="647"/>
        <v>34892.5</v>
      </c>
      <c r="Y1404" s="39">
        <f t="shared" si="647"/>
        <v>0</v>
      </c>
      <c r="Z1404" s="39">
        <f t="shared" si="647"/>
        <v>904294.65</v>
      </c>
      <c r="AA1404" s="39">
        <f t="shared" si="647"/>
        <v>93705.349999999977</v>
      </c>
      <c r="AB1404" s="40">
        <f>Z1404/D1404</f>
        <v>0.90610686372745497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49">B1405+B1404</f>
        <v>998000</v>
      </c>
      <c r="C1406" s="39">
        <f t="shared" si="649"/>
        <v>0</v>
      </c>
      <c r="D1406" s="39">
        <f t="shared" si="649"/>
        <v>998000</v>
      </c>
      <c r="E1406" s="39">
        <f t="shared" si="649"/>
        <v>277128.57999999996</v>
      </c>
      <c r="F1406" s="39">
        <f t="shared" si="649"/>
        <v>224169.97999999998</v>
      </c>
      <c r="G1406" s="39">
        <f t="shared" si="649"/>
        <v>361740.59</v>
      </c>
      <c r="H1406" s="39">
        <f t="shared" si="649"/>
        <v>41255.5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72202.34</v>
      </c>
      <c r="O1406" s="39">
        <f t="shared" si="649"/>
        <v>79315.540000000008</v>
      </c>
      <c r="P1406" s="39">
        <f t="shared" si="649"/>
        <v>125610.70000000001</v>
      </c>
      <c r="Q1406" s="39">
        <f t="shared" si="649"/>
        <v>61935.6</v>
      </c>
      <c r="R1406" s="39">
        <f t="shared" si="649"/>
        <v>59165.13</v>
      </c>
      <c r="S1406" s="39">
        <f t="shared" si="649"/>
        <v>103069.25</v>
      </c>
      <c r="T1406" s="39">
        <f t="shared" si="649"/>
        <v>133254</v>
      </c>
      <c r="U1406" s="39">
        <f t="shared" si="649"/>
        <v>101615.19</v>
      </c>
      <c r="V1406" s="39">
        <f t="shared" si="649"/>
        <v>126871.4</v>
      </c>
      <c r="W1406" s="39">
        <f t="shared" si="649"/>
        <v>6363</v>
      </c>
      <c r="X1406" s="39">
        <f t="shared" si="649"/>
        <v>34892.5</v>
      </c>
      <c r="Y1406" s="39">
        <f t="shared" si="649"/>
        <v>0</v>
      </c>
      <c r="Z1406" s="39">
        <f t="shared" si="649"/>
        <v>904294.65</v>
      </c>
      <c r="AA1406" s="39">
        <f t="shared" si="649"/>
        <v>93705.349999999977</v>
      </c>
      <c r="AB1406" s="40">
        <f>Z1406/D1406</f>
        <v>0.90610686372745497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790000</v>
      </c>
      <c r="C1411" s="31">
        <f>[1]consoCURRENT!F32798</f>
        <v>0</v>
      </c>
      <c r="D1411" s="31">
        <f>[1]consoCURRENT!G32798</f>
        <v>790000</v>
      </c>
      <c r="E1411" s="31">
        <f>[1]consoCURRENT!H32798</f>
        <v>196451.76</v>
      </c>
      <c r="F1411" s="31">
        <f>[1]consoCURRENT!I32798</f>
        <v>189146.3</v>
      </c>
      <c r="G1411" s="31">
        <f>[1]consoCURRENT!J32798</f>
        <v>74773</v>
      </c>
      <c r="H1411" s="31">
        <f>[1]consoCURRENT!K32798</f>
        <v>221813.69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31180.31</v>
      </c>
      <c r="P1411" s="31">
        <f>[1]consoCURRENT!S32798</f>
        <v>165271.45000000001</v>
      </c>
      <c r="Q1411" s="31">
        <f>[1]consoCURRENT!T32798</f>
        <v>26448.98</v>
      </c>
      <c r="R1411" s="31">
        <f>[1]consoCURRENT!U32798</f>
        <v>102850</v>
      </c>
      <c r="S1411" s="31">
        <f>[1]consoCURRENT!V32798</f>
        <v>59847.32</v>
      </c>
      <c r="T1411" s="31">
        <f>[1]consoCURRENT!W32798</f>
        <v>-3855</v>
      </c>
      <c r="U1411" s="31">
        <f>[1]consoCURRENT!X32798</f>
        <v>21000</v>
      </c>
      <c r="V1411" s="31">
        <f>[1]consoCURRENT!Y32798</f>
        <v>57628</v>
      </c>
      <c r="W1411" s="31">
        <f>[1]consoCURRENT!Z32798</f>
        <v>177428.69</v>
      </c>
      <c r="X1411" s="31">
        <f>[1]consoCURRENT!AA32798</f>
        <v>44385</v>
      </c>
      <c r="Y1411" s="31">
        <f>[1]consoCURRENT!AB32798</f>
        <v>0</v>
      </c>
      <c r="Z1411" s="31">
        <f t="shared" ref="Z1411:Z1413" si="650">SUM(M1411:Y1411)</f>
        <v>682184.75</v>
      </c>
      <c r="AA1411" s="31">
        <f>D1411-Z1411</f>
        <v>107815.25</v>
      </c>
      <c r="AB1411" s="37">
        <f>Z1411/D1411</f>
        <v>0.86352499999999999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1">SUM(B1410:B1413)</f>
        <v>790000</v>
      </c>
      <c r="C1414" s="39">
        <f t="shared" si="651"/>
        <v>0</v>
      </c>
      <c r="D1414" s="39">
        <f t="shared" si="651"/>
        <v>790000</v>
      </c>
      <c r="E1414" s="39">
        <f t="shared" si="651"/>
        <v>196451.76</v>
      </c>
      <c r="F1414" s="39">
        <f t="shared" si="651"/>
        <v>189146.3</v>
      </c>
      <c r="G1414" s="39">
        <f t="shared" si="651"/>
        <v>74773</v>
      </c>
      <c r="H1414" s="39">
        <f t="shared" si="651"/>
        <v>221813.69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31180.31</v>
      </c>
      <c r="P1414" s="39">
        <f t="shared" si="651"/>
        <v>165271.45000000001</v>
      </c>
      <c r="Q1414" s="39">
        <f t="shared" si="651"/>
        <v>26448.98</v>
      </c>
      <c r="R1414" s="39">
        <f t="shared" si="651"/>
        <v>102850</v>
      </c>
      <c r="S1414" s="39">
        <f t="shared" si="651"/>
        <v>59847.32</v>
      </c>
      <c r="T1414" s="39">
        <f t="shared" si="651"/>
        <v>-3855</v>
      </c>
      <c r="U1414" s="39">
        <f t="shared" si="651"/>
        <v>21000</v>
      </c>
      <c r="V1414" s="39">
        <f t="shared" si="651"/>
        <v>57628</v>
      </c>
      <c r="W1414" s="39">
        <f t="shared" si="651"/>
        <v>177428.69</v>
      </c>
      <c r="X1414" s="39">
        <f t="shared" si="651"/>
        <v>44385</v>
      </c>
      <c r="Y1414" s="39">
        <f t="shared" si="651"/>
        <v>0</v>
      </c>
      <c r="Z1414" s="39">
        <f t="shared" si="651"/>
        <v>682184.75</v>
      </c>
      <c r="AA1414" s="39">
        <f t="shared" si="651"/>
        <v>107815.25</v>
      </c>
      <c r="AB1414" s="40">
        <f>Z1414/D1414</f>
        <v>0.86352499999999999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3">B1415+B1414</f>
        <v>790000</v>
      </c>
      <c r="C1416" s="39">
        <f t="shared" si="653"/>
        <v>0</v>
      </c>
      <c r="D1416" s="39">
        <f t="shared" si="653"/>
        <v>790000</v>
      </c>
      <c r="E1416" s="39">
        <f t="shared" si="653"/>
        <v>196451.76</v>
      </c>
      <c r="F1416" s="39">
        <f t="shared" si="653"/>
        <v>189146.3</v>
      </c>
      <c r="G1416" s="39">
        <f t="shared" si="653"/>
        <v>74773</v>
      </c>
      <c r="H1416" s="39">
        <f t="shared" si="653"/>
        <v>221813.69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31180.31</v>
      </c>
      <c r="P1416" s="39">
        <f t="shared" si="653"/>
        <v>165271.45000000001</v>
      </c>
      <c r="Q1416" s="39">
        <f t="shared" si="653"/>
        <v>26448.98</v>
      </c>
      <c r="R1416" s="39">
        <f t="shared" si="653"/>
        <v>102850</v>
      </c>
      <c r="S1416" s="39">
        <f t="shared" si="653"/>
        <v>59847.32</v>
      </c>
      <c r="T1416" s="39">
        <f t="shared" si="653"/>
        <v>-3855</v>
      </c>
      <c r="U1416" s="39">
        <f t="shared" si="653"/>
        <v>21000</v>
      </c>
      <c r="V1416" s="39">
        <f t="shared" si="653"/>
        <v>57628</v>
      </c>
      <c r="W1416" s="39">
        <f t="shared" si="653"/>
        <v>177428.69</v>
      </c>
      <c r="X1416" s="39">
        <f t="shared" si="653"/>
        <v>44385</v>
      </c>
      <c r="Y1416" s="39">
        <f t="shared" si="653"/>
        <v>0</v>
      </c>
      <c r="Z1416" s="39">
        <f t="shared" si="653"/>
        <v>682184.75</v>
      </c>
      <c r="AA1416" s="39">
        <f t="shared" si="653"/>
        <v>107815.25</v>
      </c>
      <c r="AB1416" s="40">
        <f>Z1416/D1416</f>
        <v>0.86352499999999999</v>
      </c>
      <c r="AC1416" s="42"/>
    </row>
    <row r="1417" spans="1:29" s="33" customFormat="1" ht="10.9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9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719000</v>
      </c>
      <c r="C1421" s="31">
        <f>[1]consoCURRENT!F33011</f>
        <v>0</v>
      </c>
      <c r="D1421" s="31">
        <f>[1]consoCURRENT!G33011</f>
        <v>719000</v>
      </c>
      <c r="E1421" s="31">
        <f>[1]consoCURRENT!H33011</f>
        <v>42622.23</v>
      </c>
      <c r="F1421" s="31">
        <f>[1]consoCURRENT!I33011</f>
        <v>135618.21000000002</v>
      </c>
      <c r="G1421" s="31">
        <f>[1]consoCURRENT!J33011</f>
        <v>299562.34999999998</v>
      </c>
      <c r="H1421" s="31">
        <f>[1]consoCURRENT!K33011</f>
        <v>66286.55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42622.23</v>
      </c>
      <c r="Q1421" s="31">
        <f>[1]consoCURRENT!T33011</f>
        <v>109091.19</v>
      </c>
      <c r="R1421" s="31">
        <f>[1]consoCURRENT!U33011</f>
        <v>12463.6</v>
      </c>
      <c r="S1421" s="31">
        <f>[1]consoCURRENT!V33011</f>
        <v>14063.42</v>
      </c>
      <c r="T1421" s="31">
        <f>[1]consoCURRENT!W33011</f>
        <v>173523.58</v>
      </c>
      <c r="U1421" s="31">
        <f>[1]consoCURRENT!X33011</f>
        <v>3826.88</v>
      </c>
      <c r="V1421" s="31">
        <f>[1]consoCURRENT!Y33011</f>
        <v>122211.89</v>
      </c>
      <c r="W1421" s="31">
        <f>[1]consoCURRENT!Z33011</f>
        <v>3372.01</v>
      </c>
      <c r="X1421" s="31">
        <f>[1]consoCURRENT!AA33011</f>
        <v>62914.539999999994</v>
      </c>
      <c r="Y1421" s="31">
        <f>[1]consoCURRENT!AB33011</f>
        <v>0</v>
      </c>
      <c r="Z1421" s="31">
        <f t="shared" ref="Z1421:Z1423" si="654">SUM(M1421:Y1421)</f>
        <v>544089.34000000008</v>
      </c>
      <c r="AA1421" s="31">
        <f>D1421-Z1421</f>
        <v>174910.65999999992</v>
      </c>
      <c r="AB1421" s="37">
        <f>Z1421/D1421</f>
        <v>0.75673065368567471</v>
      </c>
      <c r="AC1421" s="32"/>
    </row>
    <row r="1422" spans="1:29" s="33" customFormat="1" ht="18" customHeight="1" x14ac:dyDescent="0.2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5">SUM(B1420:B1423)</f>
        <v>719000</v>
      </c>
      <c r="C1424" s="39">
        <f t="shared" si="655"/>
        <v>0</v>
      </c>
      <c r="D1424" s="39">
        <f t="shared" si="655"/>
        <v>719000</v>
      </c>
      <c r="E1424" s="39">
        <f t="shared" si="655"/>
        <v>42622.23</v>
      </c>
      <c r="F1424" s="39">
        <f t="shared" si="655"/>
        <v>135618.21000000002</v>
      </c>
      <c r="G1424" s="39">
        <f t="shared" si="655"/>
        <v>299562.34999999998</v>
      </c>
      <c r="H1424" s="39">
        <f t="shared" si="655"/>
        <v>66286.55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0</v>
      </c>
      <c r="O1424" s="39">
        <f t="shared" si="655"/>
        <v>0</v>
      </c>
      <c r="P1424" s="39">
        <f t="shared" si="655"/>
        <v>42622.23</v>
      </c>
      <c r="Q1424" s="39">
        <f t="shared" si="655"/>
        <v>109091.19</v>
      </c>
      <c r="R1424" s="39">
        <f t="shared" si="655"/>
        <v>12463.6</v>
      </c>
      <c r="S1424" s="39">
        <f t="shared" si="655"/>
        <v>14063.42</v>
      </c>
      <c r="T1424" s="39">
        <f t="shared" si="655"/>
        <v>173523.58</v>
      </c>
      <c r="U1424" s="39">
        <f t="shared" si="655"/>
        <v>3826.88</v>
      </c>
      <c r="V1424" s="39">
        <f t="shared" si="655"/>
        <v>122211.89</v>
      </c>
      <c r="W1424" s="39">
        <f t="shared" si="655"/>
        <v>3372.01</v>
      </c>
      <c r="X1424" s="39">
        <f t="shared" si="655"/>
        <v>62914.539999999994</v>
      </c>
      <c r="Y1424" s="39">
        <f t="shared" si="655"/>
        <v>0</v>
      </c>
      <c r="Z1424" s="39">
        <f t="shared" si="655"/>
        <v>544089.34000000008</v>
      </c>
      <c r="AA1424" s="39">
        <f t="shared" si="655"/>
        <v>174910.65999999992</v>
      </c>
      <c r="AB1424" s="40">
        <f>Z1424/D1424</f>
        <v>0.75673065368567471</v>
      </c>
      <c r="AC1424" s="32"/>
    </row>
    <row r="1425" spans="1:29" s="33" customFormat="1" ht="14.45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7">B1425+B1424</f>
        <v>719000</v>
      </c>
      <c r="C1426" s="39">
        <f t="shared" si="657"/>
        <v>0</v>
      </c>
      <c r="D1426" s="39">
        <f t="shared" si="657"/>
        <v>719000</v>
      </c>
      <c r="E1426" s="39">
        <f t="shared" si="657"/>
        <v>42622.23</v>
      </c>
      <c r="F1426" s="39">
        <f t="shared" si="657"/>
        <v>135618.21000000002</v>
      </c>
      <c r="G1426" s="39">
        <f t="shared" si="657"/>
        <v>299562.34999999998</v>
      </c>
      <c r="H1426" s="39">
        <f t="shared" si="657"/>
        <v>66286.55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0</v>
      </c>
      <c r="O1426" s="39">
        <f t="shared" si="657"/>
        <v>0</v>
      </c>
      <c r="P1426" s="39">
        <f t="shared" si="657"/>
        <v>42622.23</v>
      </c>
      <c r="Q1426" s="39">
        <f t="shared" si="657"/>
        <v>109091.19</v>
      </c>
      <c r="R1426" s="39">
        <f t="shared" si="657"/>
        <v>12463.6</v>
      </c>
      <c r="S1426" s="39">
        <f t="shared" si="657"/>
        <v>14063.42</v>
      </c>
      <c r="T1426" s="39">
        <f t="shared" si="657"/>
        <v>173523.58</v>
      </c>
      <c r="U1426" s="39">
        <f t="shared" si="657"/>
        <v>3826.88</v>
      </c>
      <c r="V1426" s="39">
        <f t="shared" si="657"/>
        <v>122211.89</v>
      </c>
      <c r="W1426" s="39">
        <f t="shared" si="657"/>
        <v>3372.01</v>
      </c>
      <c r="X1426" s="39">
        <f t="shared" si="657"/>
        <v>62914.539999999994</v>
      </c>
      <c r="Y1426" s="39">
        <f t="shared" si="657"/>
        <v>0</v>
      </c>
      <c r="Z1426" s="39">
        <f t="shared" si="657"/>
        <v>544089.34000000008</v>
      </c>
      <c r="AA1426" s="39">
        <f t="shared" si="657"/>
        <v>174910.65999999992</v>
      </c>
      <c r="AB1426" s="40">
        <f>Z1426/D1426</f>
        <v>0.75673065368567471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923000</v>
      </c>
      <c r="C1431" s="31">
        <f>[1]consoCURRENT!F33224</f>
        <v>0</v>
      </c>
      <c r="D1431" s="31">
        <f>[1]consoCURRENT!G33224</f>
        <v>923000</v>
      </c>
      <c r="E1431" s="31">
        <f>[1]consoCURRENT!H33224</f>
        <v>194958</v>
      </c>
      <c r="F1431" s="31">
        <f>[1]consoCURRENT!I33224</f>
        <v>236574.94999999998</v>
      </c>
      <c r="G1431" s="31">
        <f>[1]consoCURRENT!J33224</f>
        <v>377772.19</v>
      </c>
      <c r="H1431" s="31">
        <f>[1]consoCURRENT!K33224</f>
        <v>48796.85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15701.67</v>
      </c>
      <c r="O1431" s="31">
        <f>[1]consoCURRENT!R33224</f>
        <v>63986</v>
      </c>
      <c r="P1431" s="31">
        <f>[1]consoCURRENT!S33224</f>
        <v>115270.33</v>
      </c>
      <c r="Q1431" s="31">
        <f>[1]consoCURRENT!T33224</f>
        <v>31323.14</v>
      </c>
      <c r="R1431" s="31">
        <f>[1]consoCURRENT!U33224</f>
        <v>79605.38</v>
      </c>
      <c r="S1431" s="31">
        <f>[1]consoCURRENT!V33224</f>
        <v>125646.43</v>
      </c>
      <c r="T1431" s="31">
        <f>[1]consoCURRENT!W33224</f>
        <v>10870</v>
      </c>
      <c r="U1431" s="31">
        <f>[1]consoCURRENT!X33224</f>
        <v>266153.53000000003</v>
      </c>
      <c r="V1431" s="31">
        <f>[1]consoCURRENT!Y33224</f>
        <v>100748.66</v>
      </c>
      <c r="W1431" s="31">
        <f>[1]consoCURRENT!Z33224</f>
        <v>48796.85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858101.99</v>
      </c>
      <c r="AA1431" s="31">
        <f>D1431-Z1431</f>
        <v>64898.010000000009</v>
      </c>
      <c r="AB1431" s="37">
        <f>Z1431/D1431</f>
        <v>0.92968796316359692</v>
      </c>
      <c r="AC1431" s="32"/>
    </row>
    <row r="1432" spans="1:29" s="33" customFormat="1" ht="18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59">SUM(B1430:B1433)</f>
        <v>923000</v>
      </c>
      <c r="C1434" s="39">
        <f t="shared" si="659"/>
        <v>0</v>
      </c>
      <c r="D1434" s="39">
        <f t="shared" si="659"/>
        <v>923000</v>
      </c>
      <c r="E1434" s="39">
        <f t="shared" si="659"/>
        <v>194958</v>
      </c>
      <c r="F1434" s="39">
        <f t="shared" si="659"/>
        <v>236574.94999999998</v>
      </c>
      <c r="G1434" s="39">
        <f t="shared" si="659"/>
        <v>377772.19</v>
      </c>
      <c r="H1434" s="39">
        <f t="shared" si="659"/>
        <v>48796.85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15701.67</v>
      </c>
      <c r="O1434" s="39">
        <f t="shared" si="659"/>
        <v>63986</v>
      </c>
      <c r="P1434" s="39">
        <f t="shared" si="659"/>
        <v>115270.33</v>
      </c>
      <c r="Q1434" s="39">
        <f t="shared" si="659"/>
        <v>31323.14</v>
      </c>
      <c r="R1434" s="39">
        <f t="shared" si="659"/>
        <v>79605.38</v>
      </c>
      <c r="S1434" s="39">
        <f t="shared" si="659"/>
        <v>125646.43</v>
      </c>
      <c r="T1434" s="39">
        <f t="shared" si="659"/>
        <v>10870</v>
      </c>
      <c r="U1434" s="39">
        <f t="shared" si="659"/>
        <v>266153.53000000003</v>
      </c>
      <c r="V1434" s="39">
        <f t="shared" si="659"/>
        <v>100748.66</v>
      </c>
      <c r="W1434" s="39">
        <f t="shared" si="659"/>
        <v>48796.85</v>
      </c>
      <c r="X1434" s="39">
        <f t="shared" si="659"/>
        <v>0</v>
      </c>
      <c r="Y1434" s="39">
        <f t="shared" si="659"/>
        <v>0</v>
      </c>
      <c r="Z1434" s="39">
        <f t="shared" si="659"/>
        <v>858101.99</v>
      </c>
      <c r="AA1434" s="39">
        <f t="shared" si="659"/>
        <v>64898.010000000009</v>
      </c>
      <c r="AB1434" s="40">
        <f>Z1434/D1434</f>
        <v>0.92968796316359692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1">B1435+B1434</f>
        <v>923000</v>
      </c>
      <c r="C1436" s="39">
        <f t="shared" si="661"/>
        <v>0</v>
      </c>
      <c r="D1436" s="39">
        <f t="shared" si="661"/>
        <v>923000</v>
      </c>
      <c r="E1436" s="39">
        <f t="shared" si="661"/>
        <v>194958</v>
      </c>
      <c r="F1436" s="39">
        <f t="shared" si="661"/>
        <v>236574.94999999998</v>
      </c>
      <c r="G1436" s="39">
        <f t="shared" si="661"/>
        <v>377772.19</v>
      </c>
      <c r="H1436" s="39">
        <f t="shared" si="661"/>
        <v>48796.85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15701.67</v>
      </c>
      <c r="O1436" s="39">
        <f t="shared" si="661"/>
        <v>63986</v>
      </c>
      <c r="P1436" s="39">
        <f t="shared" si="661"/>
        <v>115270.33</v>
      </c>
      <c r="Q1436" s="39">
        <f t="shared" si="661"/>
        <v>31323.14</v>
      </c>
      <c r="R1436" s="39">
        <f t="shared" si="661"/>
        <v>79605.38</v>
      </c>
      <c r="S1436" s="39">
        <f t="shared" si="661"/>
        <v>125646.43</v>
      </c>
      <c r="T1436" s="39">
        <f t="shared" si="661"/>
        <v>10870</v>
      </c>
      <c r="U1436" s="39">
        <f t="shared" si="661"/>
        <v>266153.53000000003</v>
      </c>
      <c r="V1436" s="39">
        <f t="shared" si="661"/>
        <v>100748.66</v>
      </c>
      <c r="W1436" s="39">
        <f t="shared" si="661"/>
        <v>48796.85</v>
      </c>
      <c r="X1436" s="39">
        <f t="shared" si="661"/>
        <v>0</v>
      </c>
      <c r="Y1436" s="39">
        <f t="shared" si="661"/>
        <v>0</v>
      </c>
      <c r="Z1436" s="39">
        <f t="shared" si="661"/>
        <v>858101.99</v>
      </c>
      <c r="AA1436" s="39">
        <f t="shared" si="661"/>
        <v>64898.010000000009</v>
      </c>
      <c r="AB1436" s="40">
        <f>Z1436/D1436</f>
        <v>0.92968796316359692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795000</v>
      </c>
      <c r="C1441" s="31">
        <f>[1]consoCURRENT!F33437</f>
        <v>0</v>
      </c>
      <c r="D1441" s="31">
        <f>[1]consoCURRENT!G33437</f>
        <v>795000</v>
      </c>
      <c r="E1441" s="31">
        <f>[1]consoCURRENT!H33437</f>
        <v>121178.99</v>
      </c>
      <c r="F1441" s="31">
        <f>[1]consoCURRENT!I33437</f>
        <v>286785.95999999996</v>
      </c>
      <c r="G1441" s="31">
        <f>[1]consoCURRENT!J33437</f>
        <v>273070.23000000004</v>
      </c>
      <c r="H1441" s="31">
        <f>[1]consoCURRENT!K33437</f>
        <v>76015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36201.67</v>
      </c>
      <c r="O1441" s="31">
        <f>[1]consoCURRENT!R33437</f>
        <v>50226.86</v>
      </c>
      <c r="P1441" s="31">
        <f>[1]consoCURRENT!S33437</f>
        <v>34750.46</v>
      </c>
      <c r="Q1441" s="31">
        <f>[1]consoCURRENT!T33437</f>
        <v>99939.959999999992</v>
      </c>
      <c r="R1441" s="31">
        <f>[1]consoCURRENT!U33437</f>
        <v>37670.839999999997</v>
      </c>
      <c r="S1441" s="31">
        <f>[1]consoCURRENT!V33437</f>
        <v>149175.16</v>
      </c>
      <c r="T1441" s="31">
        <f>[1]consoCURRENT!W33437</f>
        <v>87298.260000000009</v>
      </c>
      <c r="U1441" s="31">
        <f>[1]consoCURRENT!X33437</f>
        <v>37476.759999999995</v>
      </c>
      <c r="V1441" s="31">
        <f>[1]consoCURRENT!Y33437</f>
        <v>148295.21000000002</v>
      </c>
      <c r="W1441" s="31">
        <f>[1]consoCURRENT!Z33437</f>
        <v>4200</v>
      </c>
      <c r="X1441" s="31">
        <f>[1]consoCURRENT!AA33437</f>
        <v>71815</v>
      </c>
      <c r="Y1441" s="31">
        <f>[1]consoCURRENT!AB33437</f>
        <v>0</v>
      </c>
      <c r="Z1441" s="31">
        <f t="shared" ref="Z1441:Z1443" si="662">SUM(M1441:Y1441)</f>
        <v>757050.17999999993</v>
      </c>
      <c r="AA1441" s="31">
        <f>D1441-Z1441</f>
        <v>37949.820000000065</v>
      </c>
      <c r="AB1441" s="37">
        <f>Z1441/D1441</f>
        <v>0.95226437735849045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3">SUM(B1440:B1443)</f>
        <v>795000</v>
      </c>
      <c r="C1444" s="39">
        <f t="shared" si="663"/>
        <v>0</v>
      </c>
      <c r="D1444" s="39">
        <f t="shared" si="663"/>
        <v>795000</v>
      </c>
      <c r="E1444" s="39">
        <f t="shared" si="663"/>
        <v>121178.99</v>
      </c>
      <c r="F1444" s="39">
        <f t="shared" si="663"/>
        <v>286785.95999999996</v>
      </c>
      <c r="G1444" s="39">
        <f t="shared" si="663"/>
        <v>273070.23000000004</v>
      </c>
      <c r="H1444" s="39">
        <f t="shared" si="663"/>
        <v>76015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36201.67</v>
      </c>
      <c r="O1444" s="39">
        <f t="shared" si="663"/>
        <v>50226.86</v>
      </c>
      <c r="P1444" s="39">
        <f t="shared" si="663"/>
        <v>34750.46</v>
      </c>
      <c r="Q1444" s="39">
        <f t="shared" si="663"/>
        <v>99939.959999999992</v>
      </c>
      <c r="R1444" s="39">
        <f t="shared" si="663"/>
        <v>37670.839999999997</v>
      </c>
      <c r="S1444" s="39">
        <f t="shared" si="663"/>
        <v>149175.16</v>
      </c>
      <c r="T1444" s="39">
        <f t="shared" si="663"/>
        <v>87298.260000000009</v>
      </c>
      <c r="U1444" s="39">
        <f t="shared" si="663"/>
        <v>37476.759999999995</v>
      </c>
      <c r="V1444" s="39">
        <f t="shared" si="663"/>
        <v>148295.21000000002</v>
      </c>
      <c r="W1444" s="39">
        <f t="shared" si="663"/>
        <v>4200</v>
      </c>
      <c r="X1444" s="39">
        <f t="shared" si="663"/>
        <v>71815</v>
      </c>
      <c r="Y1444" s="39">
        <f t="shared" si="663"/>
        <v>0</v>
      </c>
      <c r="Z1444" s="39">
        <f t="shared" si="663"/>
        <v>757050.17999999993</v>
      </c>
      <c r="AA1444" s="39">
        <f t="shared" si="663"/>
        <v>37949.820000000065</v>
      </c>
      <c r="AB1444" s="40">
        <f>Z1444/D1444</f>
        <v>0.95226437735849045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5">B1445+B1444</f>
        <v>795000</v>
      </c>
      <c r="C1446" s="39">
        <f t="shared" si="665"/>
        <v>0</v>
      </c>
      <c r="D1446" s="39">
        <f t="shared" si="665"/>
        <v>795000</v>
      </c>
      <c r="E1446" s="39">
        <f t="shared" si="665"/>
        <v>121178.99</v>
      </c>
      <c r="F1446" s="39">
        <f t="shared" si="665"/>
        <v>286785.95999999996</v>
      </c>
      <c r="G1446" s="39">
        <f t="shared" si="665"/>
        <v>273070.23000000004</v>
      </c>
      <c r="H1446" s="39">
        <f t="shared" si="665"/>
        <v>76015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36201.67</v>
      </c>
      <c r="O1446" s="39">
        <f t="shared" si="665"/>
        <v>50226.86</v>
      </c>
      <c r="P1446" s="39">
        <f t="shared" si="665"/>
        <v>34750.46</v>
      </c>
      <c r="Q1446" s="39">
        <f t="shared" si="665"/>
        <v>99939.959999999992</v>
      </c>
      <c r="R1446" s="39">
        <f t="shared" si="665"/>
        <v>37670.839999999997</v>
      </c>
      <c r="S1446" s="39">
        <f t="shared" si="665"/>
        <v>149175.16</v>
      </c>
      <c r="T1446" s="39">
        <f t="shared" si="665"/>
        <v>87298.260000000009</v>
      </c>
      <c r="U1446" s="39">
        <f t="shared" si="665"/>
        <v>37476.759999999995</v>
      </c>
      <c r="V1446" s="39">
        <f t="shared" si="665"/>
        <v>148295.21000000002</v>
      </c>
      <c r="W1446" s="39">
        <f t="shared" si="665"/>
        <v>4200</v>
      </c>
      <c r="X1446" s="39">
        <f t="shared" si="665"/>
        <v>71815</v>
      </c>
      <c r="Y1446" s="39">
        <f t="shared" si="665"/>
        <v>0</v>
      </c>
      <c r="Z1446" s="39">
        <f t="shared" si="665"/>
        <v>757050.17999999993</v>
      </c>
      <c r="AA1446" s="39">
        <f t="shared" si="665"/>
        <v>37949.820000000065</v>
      </c>
      <c r="AB1446" s="40">
        <f>Z1446/D1446</f>
        <v>0.95226437735849045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690000</v>
      </c>
      <c r="C1451" s="31">
        <f>[1]consoCURRENT!F33650</f>
        <v>0</v>
      </c>
      <c r="D1451" s="31">
        <f>[1]consoCURRENT!G33650</f>
        <v>690000</v>
      </c>
      <c r="E1451" s="31">
        <f>[1]consoCURRENT!H33650</f>
        <v>163875.39000000001</v>
      </c>
      <c r="F1451" s="31">
        <f>[1]consoCURRENT!I33650</f>
        <v>175438.2</v>
      </c>
      <c r="G1451" s="31">
        <f>[1]consoCURRENT!J33650</f>
        <v>261991.40000000002</v>
      </c>
      <c r="H1451" s="31">
        <f>[1]consoCURRENT!K33650</f>
        <v>74519.59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31403.33</v>
      </c>
      <c r="O1451" s="31">
        <f>[1]consoCURRENT!R33650</f>
        <v>77138.23000000001</v>
      </c>
      <c r="P1451" s="31">
        <f>[1]consoCURRENT!S33650</f>
        <v>55333.83</v>
      </c>
      <c r="Q1451" s="31">
        <f>[1]consoCURRENT!T33650</f>
        <v>97138.22</v>
      </c>
      <c r="R1451" s="31">
        <f>[1]consoCURRENT!U33650</f>
        <v>54402.009999999995</v>
      </c>
      <c r="S1451" s="31">
        <f>[1]consoCURRENT!V33650</f>
        <v>23897.97</v>
      </c>
      <c r="T1451" s="31">
        <f>[1]consoCURRENT!W33650</f>
        <v>223186.5</v>
      </c>
      <c r="U1451" s="31">
        <f>[1]consoCURRENT!X33650</f>
        <v>18640</v>
      </c>
      <c r="V1451" s="31">
        <f>[1]consoCURRENT!Y33650</f>
        <v>20164.900000000001</v>
      </c>
      <c r="W1451" s="31">
        <f>[1]consoCURRENT!Z33650</f>
        <v>13271.3</v>
      </c>
      <c r="X1451" s="31">
        <f>[1]consoCURRENT!AA33650</f>
        <v>61248.29</v>
      </c>
      <c r="Y1451" s="31">
        <f>[1]consoCURRENT!AB33650</f>
        <v>0</v>
      </c>
      <c r="Z1451" s="31">
        <f t="shared" ref="Z1451:Z1453" si="666">SUM(M1451:Y1451)</f>
        <v>675824.58000000007</v>
      </c>
      <c r="AA1451" s="31">
        <f>D1451-Z1451</f>
        <v>14175.419999999925</v>
      </c>
      <c r="AB1451" s="37">
        <f>Z1451/D1451</f>
        <v>0.97945591304347834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7">SUM(B1450:B1453)</f>
        <v>690000</v>
      </c>
      <c r="C1454" s="39">
        <f t="shared" si="667"/>
        <v>0</v>
      </c>
      <c r="D1454" s="39">
        <f t="shared" si="667"/>
        <v>690000</v>
      </c>
      <c r="E1454" s="39">
        <f t="shared" si="667"/>
        <v>163875.39000000001</v>
      </c>
      <c r="F1454" s="39">
        <f t="shared" si="667"/>
        <v>175438.2</v>
      </c>
      <c r="G1454" s="39">
        <f t="shared" si="667"/>
        <v>261991.40000000002</v>
      </c>
      <c r="H1454" s="39">
        <f t="shared" si="667"/>
        <v>74519.59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31403.33</v>
      </c>
      <c r="O1454" s="39">
        <f t="shared" si="667"/>
        <v>77138.23000000001</v>
      </c>
      <c r="P1454" s="39">
        <f t="shared" si="667"/>
        <v>55333.83</v>
      </c>
      <c r="Q1454" s="39">
        <f t="shared" si="667"/>
        <v>97138.22</v>
      </c>
      <c r="R1454" s="39">
        <f t="shared" si="667"/>
        <v>54402.009999999995</v>
      </c>
      <c r="S1454" s="39">
        <f t="shared" si="667"/>
        <v>23897.97</v>
      </c>
      <c r="T1454" s="39">
        <f t="shared" si="667"/>
        <v>223186.5</v>
      </c>
      <c r="U1454" s="39">
        <f t="shared" si="667"/>
        <v>18640</v>
      </c>
      <c r="V1454" s="39">
        <f t="shared" si="667"/>
        <v>20164.900000000001</v>
      </c>
      <c r="W1454" s="39">
        <f t="shared" si="667"/>
        <v>13271.3</v>
      </c>
      <c r="X1454" s="39">
        <f t="shared" si="667"/>
        <v>61248.29</v>
      </c>
      <c r="Y1454" s="39">
        <f t="shared" si="667"/>
        <v>0</v>
      </c>
      <c r="Z1454" s="39">
        <f t="shared" si="667"/>
        <v>675824.58000000007</v>
      </c>
      <c r="AA1454" s="39">
        <f t="shared" si="667"/>
        <v>14175.419999999925</v>
      </c>
      <c r="AB1454" s="40">
        <f>Z1454/D1454</f>
        <v>0.97945591304347834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69">B1455+B1454</f>
        <v>690000</v>
      </c>
      <c r="C1456" s="39">
        <f t="shared" si="669"/>
        <v>0</v>
      </c>
      <c r="D1456" s="39">
        <f t="shared" si="669"/>
        <v>690000</v>
      </c>
      <c r="E1456" s="39">
        <f t="shared" si="669"/>
        <v>163875.39000000001</v>
      </c>
      <c r="F1456" s="39">
        <f t="shared" si="669"/>
        <v>175438.2</v>
      </c>
      <c r="G1456" s="39">
        <f t="shared" si="669"/>
        <v>261991.40000000002</v>
      </c>
      <c r="H1456" s="39">
        <f t="shared" si="669"/>
        <v>74519.59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31403.33</v>
      </c>
      <c r="O1456" s="39">
        <f t="shared" si="669"/>
        <v>77138.23000000001</v>
      </c>
      <c r="P1456" s="39">
        <f t="shared" si="669"/>
        <v>55333.83</v>
      </c>
      <c r="Q1456" s="39">
        <f t="shared" si="669"/>
        <v>97138.22</v>
      </c>
      <c r="R1456" s="39">
        <f t="shared" si="669"/>
        <v>54402.009999999995</v>
      </c>
      <c r="S1456" s="39">
        <f t="shared" si="669"/>
        <v>23897.97</v>
      </c>
      <c r="T1456" s="39">
        <f t="shared" si="669"/>
        <v>223186.5</v>
      </c>
      <c r="U1456" s="39">
        <f t="shared" si="669"/>
        <v>18640</v>
      </c>
      <c r="V1456" s="39">
        <f t="shared" si="669"/>
        <v>20164.900000000001</v>
      </c>
      <c r="W1456" s="39">
        <f t="shared" si="669"/>
        <v>13271.3</v>
      </c>
      <c r="X1456" s="39">
        <f t="shared" si="669"/>
        <v>61248.29</v>
      </c>
      <c r="Y1456" s="39">
        <f t="shared" si="669"/>
        <v>0</v>
      </c>
      <c r="Z1456" s="39">
        <f t="shared" si="669"/>
        <v>675824.58000000007</v>
      </c>
      <c r="AA1456" s="39">
        <f t="shared" si="669"/>
        <v>14175.419999999925</v>
      </c>
      <c r="AB1456" s="40">
        <f>Z1456/D1456</f>
        <v>0.97945591304347834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774000</v>
      </c>
      <c r="C1461" s="31">
        <f>[1]consoCURRENT!F33863</f>
        <v>0</v>
      </c>
      <c r="D1461" s="31">
        <f>[1]consoCURRENT!G33863</f>
        <v>774000</v>
      </c>
      <c r="E1461" s="31">
        <f>[1]consoCURRENT!H33863</f>
        <v>154788.66</v>
      </c>
      <c r="F1461" s="31">
        <f>[1]consoCURRENT!I33863</f>
        <v>152250.79999999999</v>
      </c>
      <c r="G1461" s="31">
        <f>[1]consoCURRENT!J33863</f>
        <v>229967.21</v>
      </c>
      <c r="H1461" s="31">
        <f>[1]consoCURRENT!K33863</f>
        <v>170731.89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30398.190000000002</v>
      </c>
      <c r="O1461" s="31">
        <f>[1]consoCURRENT!R33863</f>
        <v>68663.75</v>
      </c>
      <c r="P1461" s="31">
        <f>[1]consoCURRENT!S33863</f>
        <v>55726.720000000001</v>
      </c>
      <c r="Q1461" s="31">
        <f>[1]consoCURRENT!T33863</f>
        <v>46996.51</v>
      </c>
      <c r="R1461" s="31">
        <f>[1]consoCURRENT!U33863</f>
        <v>62565.429999999993</v>
      </c>
      <c r="S1461" s="31">
        <f>[1]consoCURRENT!V33863</f>
        <v>42688.86</v>
      </c>
      <c r="T1461" s="31">
        <f>[1]consoCURRENT!W33863</f>
        <v>66382.78</v>
      </c>
      <c r="U1461" s="31">
        <f>[1]consoCURRENT!X33863</f>
        <v>61303.21</v>
      </c>
      <c r="V1461" s="31">
        <f>[1]consoCURRENT!Y33863</f>
        <v>102281.22</v>
      </c>
      <c r="W1461" s="31">
        <f>[1]consoCURRENT!Z33863</f>
        <v>119833.83</v>
      </c>
      <c r="X1461" s="31">
        <f>[1]consoCURRENT!AA33863</f>
        <v>50898.06</v>
      </c>
      <c r="Y1461" s="31">
        <f>[1]consoCURRENT!AB33863</f>
        <v>0</v>
      </c>
      <c r="Z1461" s="31">
        <f t="shared" ref="Z1461:Z1463" si="670">SUM(M1461:Y1461)</f>
        <v>707738.56</v>
      </c>
      <c r="AA1461" s="31">
        <f>D1461-Z1461</f>
        <v>66261.439999999944</v>
      </c>
      <c r="AB1461" s="37">
        <f>Z1461/D1461</f>
        <v>0.91439090439276494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1">SUM(B1460:B1463)</f>
        <v>774000</v>
      </c>
      <c r="C1464" s="39">
        <f t="shared" si="671"/>
        <v>0</v>
      </c>
      <c r="D1464" s="39">
        <f t="shared" si="671"/>
        <v>774000</v>
      </c>
      <c r="E1464" s="39">
        <f t="shared" si="671"/>
        <v>154788.66</v>
      </c>
      <c r="F1464" s="39">
        <f t="shared" si="671"/>
        <v>152250.79999999999</v>
      </c>
      <c r="G1464" s="39">
        <f t="shared" si="671"/>
        <v>229967.21</v>
      </c>
      <c r="H1464" s="39">
        <f t="shared" si="671"/>
        <v>170731.89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30398.190000000002</v>
      </c>
      <c r="O1464" s="39">
        <f t="shared" si="671"/>
        <v>68663.75</v>
      </c>
      <c r="P1464" s="39">
        <f t="shared" si="671"/>
        <v>55726.720000000001</v>
      </c>
      <c r="Q1464" s="39">
        <f t="shared" si="671"/>
        <v>46996.51</v>
      </c>
      <c r="R1464" s="39">
        <f t="shared" si="671"/>
        <v>62565.429999999993</v>
      </c>
      <c r="S1464" s="39">
        <f t="shared" si="671"/>
        <v>42688.86</v>
      </c>
      <c r="T1464" s="39">
        <f t="shared" si="671"/>
        <v>66382.78</v>
      </c>
      <c r="U1464" s="39">
        <f t="shared" si="671"/>
        <v>61303.21</v>
      </c>
      <c r="V1464" s="39">
        <f t="shared" si="671"/>
        <v>102281.22</v>
      </c>
      <c r="W1464" s="39">
        <f t="shared" si="671"/>
        <v>119833.83</v>
      </c>
      <c r="X1464" s="39">
        <f t="shared" si="671"/>
        <v>50898.06</v>
      </c>
      <c r="Y1464" s="39">
        <f t="shared" si="671"/>
        <v>0</v>
      </c>
      <c r="Z1464" s="39">
        <f t="shared" si="671"/>
        <v>707738.56</v>
      </c>
      <c r="AA1464" s="39">
        <f t="shared" si="671"/>
        <v>66261.439999999944</v>
      </c>
      <c r="AB1464" s="40">
        <f>Z1464/D1464</f>
        <v>0.91439090439276494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3">B1465+B1464</f>
        <v>774000</v>
      </c>
      <c r="C1466" s="39">
        <f t="shared" si="673"/>
        <v>0</v>
      </c>
      <c r="D1466" s="39">
        <f t="shared" si="673"/>
        <v>774000</v>
      </c>
      <c r="E1466" s="39">
        <f t="shared" si="673"/>
        <v>154788.66</v>
      </c>
      <c r="F1466" s="39">
        <f t="shared" si="673"/>
        <v>152250.79999999999</v>
      </c>
      <c r="G1466" s="39">
        <f t="shared" si="673"/>
        <v>229967.21</v>
      </c>
      <c r="H1466" s="39">
        <f t="shared" si="673"/>
        <v>170731.89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30398.190000000002</v>
      </c>
      <c r="O1466" s="39">
        <f t="shared" si="673"/>
        <v>68663.75</v>
      </c>
      <c r="P1466" s="39">
        <f t="shared" si="673"/>
        <v>55726.720000000001</v>
      </c>
      <c r="Q1466" s="39">
        <f t="shared" si="673"/>
        <v>46996.51</v>
      </c>
      <c r="R1466" s="39">
        <f t="shared" si="673"/>
        <v>62565.429999999993</v>
      </c>
      <c r="S1466" s="39">
        <f t="shared" si="673"/>
        <v>42688.86</v>
      </c>
      <c r="T1466" s="39">
        <f t="shared" si="673"/>
        <v>66382.78</v>
      </c>
      <c r="U1466" s="39">
        <f t="shared" si="673"/>
        <v>61303.21</v>
      </c>
      <c r="V1466" s="39">
        <f t="shared" si="673"/>
        <v>102281.22</v>
      </c>
      <c r="W1466" s="39">
        <f t="shared" si="673"/>
        <v>119833.83</v>
      </c>
      <c r="X1466" s="39">
        <f t="shared" si="673"/>
        <v>50898.06</v>
      </c>
      <c r="Y1466" s="39">
        <f t="shared" si="673"/>
        <v>0</v>
      </c>
      <c r="Z1466" s="39">
        <f t="shared" si="673"/>
        <v>707738.56</v>
      </c>
      <c r="AA1466" s="39">
        <f t="shared" si="673"/>
        <v>66261.439999999944</v>
      </c>
      <c r="AB1466" s="40">
        <f>Z1466/D1466</f>
        <v>0.91439090439276494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918000</v>
      </c>
      <c r="C1471" s="31">
        <f>[1]consoCURRENT!F34076</f>
        <v>0</v>
      </c>
      <c r="D1471" s="31">
        <f>[1]consoCURRENT!G34076</f>
        <v>918000</v>
      </c>
      <c r="E1471" s="31">
        <f>[1]consoCURRENT!H34076</f>
        <v>175195.61</v>
      </c>
      <c r="F1471" s="31">
        <f>[1]consoCURRENT!I34076</f>
        <v>266778.74</v>
      </c>
      <c r="G1471" s="31">
        <f>[1]consoCURRENT!J34076</f>
        <v>322908.67</v>
      </c>
      <c r="H1471" s="31">
        <f>[1]consoCURRENT!K34076</f>
        <v>88460.37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12846.82</v>
      </c>
      <c r="O1471" s="31">
        <f>[1]consoCURRENT!R34076</f>
        <v>49902.89</v>
      </c>
      <c r="P1471" s="31">
        <f>[1]consoCURRENT!S34076</f>
        <v>112445.9</v>
      </c>
      <c r="Q1471" s="31">
        <f>[1]consoCURRENT!T34076</f>
        <v>182758.06</v>
      </c>
      <c r="R1471" s="31">
        <f>[1]consoCURRENT!U34076</f>
        <v>45626.04</v>
      </c>
      <c r="S1471" s="31">
        <f>[1]consoCURRENT!V34076</f>
        <v>38394.639999999999</v>
      </c>
      <c r="T1471" s="31">
        <f>[1]consoCURRENT!W34076</f>
        <v>109959.94</v>
      </c>
      <c r="U1471" s="31">
        <f>[1]consoCURRENT!X34076</f>
        <v>111369.73</v>
      </c>
      <c r="V1471" s="31">
        <f>[1]consoCURRENT!Y34076</f>
        <v>101579</v>
      </c>
      <c r="W1471" s="31">
        <f>[1]consoCURRENT!Z34076</f>
        <v>48616.9</v>
      </c>
      <c r="X1471" s="31">
        <f>[1]consoCURRENT!AA34076</f>
        <v>39843.47</v>
      </c>
      <c r="Y1471" s="31">
        <f>[1]consoCURRENT!AB34076</f>
        <v>0</v>
      </c>
      <c r="Z1471" s="31">
        <f t="shared" ref="Z1471:Z1473" si="674">SUM(M1471:Y1471)</f>
        <v>853343.39</v>
      </c>
      <c r="AA1471" s="31">
        <f>D1471-Z1471</f>
        <v>64656.609999999986</v>
      </c>
      <c r="AB1471" s="37">
        <f>Z1471/D1471</f>
        <v>0.92956796296296296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5">SUM(B1470:B1473)</f>
        <v>918000</v>
      </c>
      <c r="C1474" s="39">
        <f t="shared" si="675"/>
        <v>0</v>
      </c>
      <c r="D1474" s="39">
        <f t="shared" si="675"/>
        <v>918000</v>
      </c>
      <c r="E1474" s="39">
        <f t="shared" si="675"/>
        <v>175195.61</v>
      </c>
      <c r="F1474" s="39">
        <f t="shared" si="675"/>
        <v>266778.74</v>
      </c>
      <c r="G1474" s="39">
        <f t="shared" si="675"/>
        <v>322908.67</v>
      </c>
      <c r="H1474" s="39">
        <f t="shared" si="675"/>
        <v>88460.37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12846.82</v>
      </c>
      <c r="O1474" s="39">
        <f t="shared" si="675"/>
        <v>49902.89</v>
      </c>
      <c r="P1474" s="39">
        <f t="shared" si="675"/>
        <v>112445.9</v>
      </c>
      <c r="Q1474" s="39">
        <f t="shared" si="675"/>
        <v>182758.06</v>
      </c>
      <c r="R1474" s="39">
        <f t="shared" si="675"/>
        <v>45626.04</v>
      </c>
      <c r="S1474" s="39">
        <f t="shared" si="675"/>
        <v>38394.639999999999</v>
      </c>
      <c r="T1474" s="39">
        <f t="shared" si="675"/>
        <v>109959.94</v>
      </c>
      <c r="U1474" s="39">
        <f t="shared" si="675"/>
        <v>111369.73</v>
      </c>
      <c r="V1474" s="39">
        <f t="shared" si="675"/>
        <v>101579</v>
      </c>
      <c r="W1474" s="39">
        <f t="shared" si="675"/>
        <v>48616.9</v>
      </c>
      <c r="X1474" s="39">
        <f t="shared" si="675"/>
        <v>39843.47</v>
      </c>
      <c r="Y1474" s="39">
        <f t="shared" si="675"/>
        <v>0</v>
      </c>
      <c r="Z1474" s="39">
        <f t="shared" si="675"/>
        <v>853343.39</v>
      </c>
      <c r="AA1474" s="39">
        <f t="shared" si="675"/>
        <v>64656.609999999986</v>
      </c>
      <c r="AB1474" s="40">
        <f>Z1474/D1474</f>
        <v>0.92956796296296296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7">B1475+B1474</f>
        <v>918000</v>
      </c>
      <c r="C1476" s="39">
        <f t="shared" si="677"/>
        <v>0</v>
      </c>
      <c r="D1476" s="39">
        <f t="shared" si="677"/>
        <v>918000</v>
      </c>
      <c r="E1476" s="39">
        <f t="shared" si="677"/>
        <v>175195.61</v>
      </c>
      <c r="F1476" s="39">
        <f t="shared" si="677"/>
        <v>266778.74</v>
      </c>
      <c r="G1476" s="39">
        <f t="shared" si="677"/>
        <v>322908.67</v>
      </c>
      <c r="H1476" s="39">
        <f t="shared" si="677"/>
        <v>88460.37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12846.82</v>
      </c>
      <c r="O1476" s="39">
        <f t="shared" si="677"/>
        <v>49902.89</v>
      </c>
      <c r="P1476" s="39">
        <f t="shared" si="677"/>
        <v>112445.9</v>
      </c>
      <c r="Q1476" s="39">
        <f t="shared" si="677"/>
        <v>182758.06</v>
      </c>
      <c r="R1476" s="39">
        <f t="shared" si="677"/>
        <v>45626.04</v>
      </c>
      <c r="S1476" s="39">
        <f t="shared" si="677"/>
        <v>38394.639999999999</v>
      </c>
      <c r="T1476" s="39">
        <f t="shared" si="677"/>
        <v>109959.94</v>
      </c>
      <c r="U1476" s="39">
        <f t="shared" si="677"/>
        <v>111369.73</v>
      </c>
      <c r="V1476" s="39">
        <f t="shared" si="677"/>
        <v>101579</v>
      </c>
      <c r="W1476" s="39">
        <f t="shared" si="677"/>
        <v>48616.9</v>
      </c>
      <c r="X1476" s="39">
        <f t="shared" si="677"/>
        <v>39843.47</v>
      </c>
      <c r="Y1476" s="39">
        <f t="shared" si="677"/>
        <v>0</v>
      </c>
      <c r="Z1476" s="39">
        <f t="shared" si="677"/>
        <v>853343.39</v>
      </c>
      <c r="AA1476" s="39">
        <f t="shared" si="677"/>
        <v>64656.609999999986</v>
      </c>
      <c r="AB1476" s="40">
        <f>Z1476/D1476</f>
        <v>0.92956796296296296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946000</v>
      </c>
      <c r="C1481" s="31">
        <f>[1]consoCURRENT!F34289</f>
        <v>0</v>
      </c>
      <c r="D1481" s="31">
        <f>[1]consoCURRENT!G34289</f>
        <v>946000</v>
      </c>
      <c r="E1481" s="31">
        <f>[1]consoCURRENT!H34289</f>
        <v>237000</v>
      </c>
      <c r="F1481" s="31">
        <f>[1]consoCURRENT!I34289</f>
        <v>282069.33999999997</v>
      </c>
      <c r="G1481" s="31">
        <f>[1]consoCURRENT!J34289</f>
        <v>314837.55</v>
      </c>
      <c r="H1481" s="31">
        <f>[1]consoCURRENT!K34289</f>
        <v>66350.94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19987.96</v>
      </c>
      <c r="O1481" s="31">
        <f>[1]consoCURRENT!R34289</f>
        <v>126240.46</v>
      </c>
      <c r="P1481" s="31">
        <f>[1]consoCURRENT!S34289</f>
        <v>90771.579999999987</v>
      </c>
      <c r="Q1481" s="31">
        <f>[1]consoCURRENT!T34289</f>
        <v>67430.61</v>
      </c>
      <c r="R1481" s="31">
        <f>[1]consoCURRENT!U34289</f>
        <v>69244.09</v>
      </c>
      <c r="S1481" s="31">
        <f>[1]consoCURRENT!V34289</f>
        <v>145394.64000000001</v>
      </c>
      <c r="T1481" s="31">
        <f>[1]consoCURRENT!W34289</f>
        <v>56756</v>
      </c>
      <c r="U1481" s="31">
        <f>[1]consoCURRENT!X34289</f>
        <v>44299</v>
      </c>
      <c r="V1481" s="31">
        <f>[1]consoCURRENT!Y34289</f>
        <v>213782.55000000002</v>
      </c>
      <c r="W1481" s="31">
        <f>[1]consoCURRENT!Z34289</f>
        <v>20411.75</v>
      </c>
      <c r="X1481" s="31">
        <f>[1]consoCURRENT!AA34289</f>
        <v>45939.19</v>
      </c>
      <c r="Y1481" s="31">
        <f>[1]consoCURRENT!AB34289</f>
        <v>0</v>
      </c>
      <c r="Z1481" s="31">
        <f t="shared" ref="Z1481:Z1483" si="678">SUM(M1481:Y1481)</f>
        <v>900257.83000000007</v>
      </c>
      <c r="AA1481" s="31">
        <f>D1481-Z1481</f>
        <v>45742.169999999925</v>
      </c>
      <c r="AB1481" s="37">
        <f>Z1481/D1481</f>
        <v>0.9516467547568711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79">SUM(B1480:B1483)</f>
        <v>946000</v>
      </c>
      <c r="C1484" s="39">
        <f t="shared" si="679"/>
        <v>0</v>
      </c>
      <c r="D1484" s="39">
        <f t="shared" si="679"/>
        <v>946000</v>
      </c>
      <c r="E1484" s="39">
        <f t="shared" si="679"/>
        <v>237000</v>
      </c>
      <c r="F1484" s="39">
        <f t="shared" si="679"/>
        <v>282069.33999999997</v>
      </c>
      <c r="G1484" s="39">
        <f t="shared" si="679"/>
        <v>314837.55</v>
      </c>
      <c r="H1484" s="39">
        <f t="shared" si="679"/>
        <v>66350.94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19987.96</v>
      </c>
      <c r="O1484" s="39">
        <f t="shared" si="679"/>
        <v>126240.46</v>
      </c>
      <c r="P1484" s="39">
        <f t="shared" si="679"/>
        <v>90771.579999999987</v>
      </c>
      <c r="Q1484" s="39">
        <f t="shared" si="679"/>
        <v>67430.61</v>
      </c>
      <c r="R1484" s="39">
        <f t="shared" si="679"/>
        <v>69244.09</v>
      </c>
      <c r="S1484" s="39">
        <f t="shared" si="679"/>
        <v>145394.64000000001</v>
      </c>
      <c r="T1484" s="39">
        <f t="shared" si="679"/>
        <v>56756</v>
      </c>
      <c r="U1484" s="39">
        <f t="shared" si="679"/>
        <v>44299</v>
      </c>
      <c r="V1484" s="39">
        <f t="shared" si="679"/>
        <v>213782.55000000002</v>
      </c>
      <c r="W1484" s="39">
        <f t="shared" si="679"/>
        <v>20411.75</v>
      </c>
      <c r="X1484" s="39">
        <f t="shared" si="679"/>
        <v>45939.19</v>
      </c>
      <c r="Y1484" s="39">
        <f t="shared" si="679"/>
        <v>0</v>
      </c>
      <c r="Z1484" s="39">
        <f t="shared" si="679"/>
        <v>900257.83000000007</v>
      </c>
      <c r="AA1484" s="39">
        <f t="shared" si="679"/>
        <v>45742.169999999925</v>
      </c>
      <c r="AB1484" s="40">
        <f>Z1484/D1484</f>
        <v>0.9516467547568711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1">B1485+B1484</f>
        <v>946000</v>
      </c>
      <c r="C1486" s="39">
        <f t="shared" si="681"/>
        <v>0</v>
      </c>
      <c r="D1486" s="39">
        <f t="shared" si="681"/>
        <v>946000</v>
      </c>
      <c r="E1486" s="39">
        <f t="shared" si="681"/>
        <v>237000</v>
      </c>
      <c r="F1486" s="39">
        <f t="shared" si="681"/>
        <v>282069.33999999997</v>
      </c>
      <c r="G1486" s="39">
        <f t="shared" si="681"/>
        <v>314837.55</v>
      </c>
      <c r="H1486" s="39">
        <f t="shared" si="681"/>
        <v>66350.94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19987.96</v>
      </c>
      <c r="O1486" s="39">
        <f t="shared" si="681"/>
        <v>126240.46</v>
      </c>
      <c r="P1486" s="39">
        <f t="shared" si="681"/>
        <v>90771.579999999987</v>
      </c>
      <c r="Q1486" s="39">
        <f t="shared" si="681"/>
        <v>67430.61</v>
      </c>
      <c r="R1486" s="39">
        <f t="shared" si="681"/>
        <v>69244.09</v>
      </c>
      <c r="S1486" s="39">
        <f t="shared" si="681"/>
        <v>145394.64000000001</v>
      </c>
      <c r="T1486" s="39">
        <f t="shared" si="681"/>
        <v>56756</v>
      </c>
      <c r="U1486" s="39">
        <f t="shared" si="681"/>
        <v>44299</v>
      </c>
      <c r="V1486" s="39">
        <f t="shared" si="681"/>
        <v>213782.55000000002</v>
      </c>
      <c r="W1486" s="39">
        <f t="shared" si="681"/>
        <v>20411.75</v>
      </c>
      <c r="X1486" s="39">
        <f t="shared" si="681"/>
        <v>45939.19</v>
      </c>
      <c r="Y1486" s="39">
        <f t="shared" si="681"/>
        <v>0</v>
      </c>
      <c r="Z1486" s="39">
        <f t="shared" si="681"/>
        <v>900257.83000000007</v>
      </c>
      <c r="AA1486" s="39">
        <f t="shared" si="681"/>
        <v>45742.169999999925</v>
      </c>
      <c r="AB1486" s="40">
        <f>Z1486/D1486</f>
        <v>0.9516467547568711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883000</v>
      </c>
      <c r="C1491" s="31">
        <f>[1]consoCURRENT!F34502</f>
        <v>0</v>
      </c>
      <c r="D1491" s="31">
        <f>[1]consoCURRENT!G34502</f>
        <v>883000</v>
      </c>
      <c r="E1491" s="31">
        <f>[1]consoCURRENT!H34502</f>
        <v>115896.04000000001</v>
      </c>
      <c r="F1491" s="31">
        <f>[1]consoCURRENT!I34502</f>
        <v>349314.70999999996</v>
      </c>
      <c r="G1491" s="31">
        <f>[1]consoCURRENT!J34502</f>
        <v>189561.9</v>
      </c>
      <c r="H1491" s="31">
        <f>[1]consoCURRENT!K34502</f>
        <v>138432.99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51111.44</v>
      </c>
      <c r="P1491" s="31">
        <f>[1]consoCURRENT!S34502</f>
        <v>64784.6</v>
      </c>
      <c r="Q1491" s="31">
        <f>[1]consoCURRENT!T34502</f>
        <v>125932</v>
      </c>
      <c r="R1491" s="31">
        <f>[1]consoCURRENT!U34502</f>
        <v>143854.75</v>
      </c>
      <c r="S1491" s="31">
        <f>[1]consoCURRENT!V34502</f>
        <v>79527.959999999992</v>
      </c>
      <c r="T1491" s="31">
        <f>[1]consoCURRENT!W34502</f>
        <v>58507.46</v>
      </c>
      <c r="U1491" s="31">
        <f>[1]consoCURRENT!X34502</f>
        <v>54704.29</v>
      </c>
      <c r="V1491" s="31">
        <f>[1]consoCURRENT!Y34502</f>
        <v>76350.149999999994</v>
      </c>
      <c r="W1491" s="31">
        <f>[1]consoCURRENT!Z34502</f>
        <v>69037.240000000005</v>
      </c>
      <c r="X1491" s="31">
        <f>[1]consoCURRENT!AA34502</f>
        <v>69395.75</v>
      </c>
      <c r="Y1491" s="31">
        <f>[1]consoCURRENT!AB34502</f>
        <v>0</v>
      </c>
      <c r="Z1491" s="31">
        <f t="shared" ref="Z1491:Z1493" si="682">SUM(M1491:Y1491)</f>
        <v>793205.64</v>
      </c>
      <c r="AA1491" s="31">
        <f>D1491-Z1491</f>
        <v>89794.359999999986</v>
      </c>
      <c r="AB1491" s="37">
        <f>Z1491/D1491</f>
        <v>0.89830763306908268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3">SUM(B1490:B1493)</f>
        <v>883000</v>
      </c>
      <c r="C1494" s="39">
        <f t="shared" si="683"/>
        <v>0</v>
      </c>
      <c r="D1494" s="39">
        <f t="shared" si="683"/>
        <v>883000</v>
      </c>
      <c r="E1494" s="39">
        <f t="shared" si="683"/>
        <v>115896.04000000001</v>
      </c>
      <c r="F1494" s="39">
        <f t="shared" si="683"/>
        <v>349314.70999999996</v>
      </c>
      <c r="G1494" s="39">
        <f t="shared" si="683"/>
        <v>189561.9</v>
      </c>
      <c r="H1494" s="39">
        <f t="shared" si="683"/>
        <v>138432.99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51111.44</v>
      </c>
      <c r="P1494" s="39">
        <f t="shared" si="683"/>
        <v>64784.6</v>
      </c>
      <c r="Q1494" s="39">
        <f t="shared" si="683"/>
        <v>125932</v>
      </c>
      <c r="R1494" s="39">
        <f t="shared" si="683"/>
        <v>143854.75</v>
      </c>
      <c r="S1494" s="39">
        <f t="shared" si="683"/>
        <v>79527.959999999992</v>
      </c>
      <c r="T1494" s="39">
        <f t="shared" si="683"/>
        <v>58507.46</v>
      </c>
      <c r="U1494" s="39">
        <f t="shared" si="683"/>
        <v>54704.29</v>
      </c>
      <c r="V1494" s="39">
        <f t="shared" si="683"/>
        <v>76350.149999999994</v>
      </c>
      <c r="W1494" s="39">
        <f t="shared" si="683"/>
        <v>69037.240000000005</v>
      </c>
      <c r="X1494" s="39">
        <f t="shared" si="683"/>
        <v>69395.75</v>
      </c>
      <c r="Y1494" s="39">
        <f t="shared" si="683"/>
        <v>0</v>
      </c>
      <c r="Z1494" s="39">
        <f t="shared" si="683"/>
        <v>793205.64</v>
      </c>
      <c r="AA1494" s="39">
        <f t="shared" si="683"/>
        <v>89794.359999999986</v>
      </c>
      <c r="AB1494" s="40">
        <f>Z1494/D1494</f>
        <v>0.89830763306908268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5">B1495+B1494</f>
        <v>883000</v>
      </c>
      <c r="C1496" s="39">
        <f t="shared" si="685"/>
        <v>0</v>
      </c>
      <c r="D1496" s="39">
        <f t="shared" si="685"/>
        <v>883000</v>
      </c>
      <c r="E1496" s="39">
        <f t="shared" si="685"/>
        <v>115896.04000000001</v>
      </c>
      <c r="F1496" s="39">
        <f t="shared" si="685"/>
        <v>349314.70999999996</v>
      </c>
      <c r="G1496" s="39">
        <f t="shared" si="685"/>
        <v>189561.9</v>
      </c>
      <c r="H1496" s="39">
        <f t="shared" si="685"/>
        <v>138432.99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51111.44</v>
      </c>
      <c r="P1496" s="39">
        <f t="shared" si="685"/>
        <v>64784.6</v>
      </c>
      <c r="Q1496" s="39">
        <f t="shared" si="685"/>
        <v>125932</v>
      </c>
      <c r="R1496" s="39">
        <f t="shared" si="685"/>
        <v>143854.75</v>
      </c>
      <c r="S1496" s="39">
        <f t="shared" si="685"/>
        <v>79527.959999999992</v>
      </c>
      <c r="T1496" s="39">
        <f t="shared" si="685"/>
        <v>58507.46</v>
      </c>
      <c r="U1496" s="39">
        <f t="shared" si="685"/>
        <v>54704.29</v>
      </c>
      <c r="V1496" s="39">
        <f t="shared" si="685"/>
        <v>76350.149999999994</v>
      </c>
      <c r="W1496" s="39">
        <f t="shared" si="685"/>
        <v>69037.240000000005</v>
      </c>
      <c r="X1496" s="39">
        <f t="shared" si="685"/>
        <v>69395.75</v>
      </c>
      <c r="Y1496" s="39">
        <f t="shared" si="685"/>
        <v>0</v>
      </c>
      <c r="Z1496" s="39">
        <f t="shared" si="685"/>
        <v>793205.64</v>
      </c>
      <c r="AA1496" s="39">
        <f t="shared" si="685"/>
        <v>89794.359999999986</v>
      </c>
      <c r="AB1496" s="40">
        <f>Z1496/D1496</f>
        <v>0.89830763306908268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1095000</v>
      </c>
      <c r="C1501" s="31">
        <f>[1]consoCURRENT!F34715</f>
        <v>0</v>
      </c>
      <c r="D1501" s="31">
        <f>[1]consoCURRENT!G34715</f>
        <v>1095000</v>
      </c>
      <c r="E1501" s="31">
        <f>[1]consoCURRENT!H34715</f>
        <v>119119.32</v>
      </c>
      <c r="F1501" s="31">
        <f>[1]consoCURRENT!I34715</f>
        <v>272691.21999999997</v>
      </c>
      <c r="G1501" s="31">
        <f>[1]consoCURRENT!J34715</f>
        <v>261311.38</v>
      </c>
      <c r="H1501" s="31">
        <f>[1]consoCURRENT!K34715</f>
        <v>70800.2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119119.32</v>
      </c>
      <c r="P1501" s="31">
        <f>[1]consoCURRENT!S34715</f>
        <v>0</v>
      </c>
      <c r="Q1501" s="31">
        <f>[1]consoCURRENT!T34715</f>
        <v>50911.24</v>
      </c>
      <c r="R1501" s="31">
        <f>[1]consoCURRENT!U34715</f>
        <v>3245.5</v>
      </c>
      <c r="S1501" s="31">
        <f>[1]consoCURRENT!V34715</f>
        <v>218534.47999999998</v>
      </c>
      <c r="T1501" s="31">
        <f>[1]consoCURRENT!W34715</f>
        <v>127059.51</v>
      </c>
      <c r="U1501" s="31">
        <f>[1]consoCURRENT!X34715</f>
        <v>48530</v>
      </c>
      <c r="V1501" s="31">
        <f>[1]consoCURRENT!Y34715</f>
        <v>85721.87</v>
      </c>
      <c r="W1501" s="31">
        <f>[1]consoCURRENT!Z34715</f>
        <v>3000</v>
      </c>
      <c r="X1501" s="31">
        <f>[1]consoCURRENT!AA34715</f>
        <v>67800.2</v>
      </c>
      <c r="Y1501" s="31">
        <f>[1]consoCURRENT!AB34715</f>
        <v>0</v>
      </c>
      <c r="Z1501" s="31">
        <f t="shared" ref="Z1501:Z1503" si="686">SUM(M1501:Y1501)</f>
        <v>723922.12</v>
      </c>
      <c r="AA1501" s="31">
        <f>D1501-Z1501</f>
        <v>371077.88</v>
      </c>
      <c r="AB1501" s="37">
        <f>Z1501/D1501</f>
        <v>0.66111609132420091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7">SUM(B1500:B1503)</f>
        <v>1095000</v>
      </c>
      <c r="C1504" s="39">
        <f t="shared" si="687"/>
        <v>0</v>
      </c>
      <c r="D1504" s="39">
        <f t="shared" si="687"/>
        <v>1095000</v>
      </c>
      <c r="E1504" s="39">
        <f t="shared" si="687"/>
        <v>119119.32</v>
      </c>
      <c r="F1504" s="39">
        <f t="shared" si="687"/>
        <v>272691.21999999997</v>
      </c>
      <c r="G1504" s="39">
        <f t="shared" si="687"/>
        <v>261311.38</v>
      </c>
      <c r="H1504" s="39">
        <f t="shared" si="687"/>
        <v>70800.2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0</v>
      </c>
      <c r="O1504" s="39">
        <f t="shared" si="687"/>
        <v>119119.32</v>
      </c>
      <c r="P1504" s="39">
        <f t="shared" si="687"/>
        <v>0</v>
      </c>
      <c r="Q1504" s="39">
        <f t="shared" si="687"/>
        <v>50911.24</v>
      </c>
      <c r="R1504" s="39">
        <f t="shared" si="687"/>
        <v>3245.5</v>
      </c>
      <c r="S1504" s="39">
        <f t="shared" si="687"/>
        <v>218534.47999999998</v>
      </c>
      <c r="T1504" s="39">
        <f t="shared" si="687"/>
        <v>127059.51</v>
      </c>
      <c r="U1504" s="39">
        <f t="shared" si="687"/>
        <v>48530</v>
      </c>
      <c r="V1504" s="39">
        <f t="shared" si="687"/>
        <v>85721.87</v>
      </c>
      <c r="W1504" s="39">
        <f t="shared" si="687"/>
        <v>3000</v>
      </c>
      <c r="X1504" s="39">
        <f t="shared" si="687"/>
        <v>67800.2</v>
      </c>
      <c r="Y1504" s="39">
        <f t="shared" si="687"/>
        <v>0</v>
      </c>
      <c r="Z1504" s="39">
        <f t="shared" si="687"/>
        <v>723922.12</v>
      </c>
      <c r="AA1504" s="39">
        <f t="shared" si="687"/>
        <v>371077.88</v>
      </c>
      <c r="AB1504" s="40">
        <f>Z1504/D1504</f>
        <v>0.66111609132420091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89">B1505+B1504</f>
        <v>1095000</v>
      </c>
      <c r="C1506" s="39">
        <f t="shared" si="689"/>
        <v>0</v>
      </c>
      <c r="D1506" s="39">
        <f t="shared" si="689"/>
        <v>1095000</v>
      </c>
      <c r="E1506" s="39">
        <f t="shared" si="689"/>
        <v>119119.32</v>
      </c>
      <c r="F1506" s="39">
        <f t="shared" si="689"/>
        <v>272691.21999999997</v>
      </c>
      <c r="G1506" s="39">
        <f t="shared" si="689"/>
        <v>261311.38</v>
      </c>
      <c r="H1506" s="39">
        <f t="shared" si="689"/>
        <v>70800.2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0</v>
      </c>
      <c r="O1506" s="39">
        <f t="shared" si="689"/>
        <v>119119.32</v>
      </c>
      <c r="P1506" s="39">
        <f t="shared" si="689"/>
        <v>0</v>
      </c>
      <c r="Q1506" s="39">
        <f t="shared" si="689"/>
        <v>50911.24</v>
      </c>
      <c r="R1506" s="39">
        <f t="shared" si="689"/>
        <v>3245.5</v>
      </c>
      <c r="S1506" s="39">
        <f t="shared" si="689"/>
        <v>218534.47999999998</v>
      </c>
      <c r="T1506" s="39">
        <f t="shared" si="689"/>
        <v>127059.51</v>
      </c>
      <c r="U1506" s="39">
        <f t="shared" si="689"/>
        <v>48530</v>
      </c>
      <c r="V1506" s="39">
        <f t="shared" si="689"/>
        <v>85721.87</v>
      </c>
      <c r="W1506" s="39">
        <f t="shared" si="689"/>
        <v>3000</v>
      </c>
      <c r="X1506" s="39">
        <f t="shared" si="689"/>
        <v>67800.2</v>
      </c>
      <c r="Y1506" s="39">
        <f t="shared" si="689"/>
        <v>0</v>
      </c>
      <c r="Z1506" s="39">
        <f t="shared" si="689"/>
        <v>723922.12</v>
      </c>
      <c r="AA1506" s="39">
        <f t="shared" si="689"/>
        <v>371077.88</v>
      </c>
      <c r="AB1506" s="40">
        <f>Z1506/D1506</f>
        <v>0.66111609132420091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808000</v>
      </c>
      <c r="C1511" s="31">
        <f>[1]consoCURRENT!F34928</f>
        <v>0</v>
      </c>
      <c r="D1511" s="31">
        <f>[1]consoCURRENT!G34928</f>
        <v>808000</v>
      </c>
      <c r="E1511" s="31">
        <f>[1]consoCURRENT!H34928</f>
        <v>114053.62000000001</v>
      </c>
      <c r="F1511" s="31">
        <f>[1]consoCURRENT!I34928</f>
        <v>352196.19</v>
      </c>
      <c r="G1511" s="31">
        <f>[1]consoCURRENT!J34928</f>
        <v>234658.56</v>
      </c>
      <c r="H1511" s="31">
        <f>[1]consoCURRENT!K34928</f>
        <v>50154.31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31403.33</v>
      </c>
      <c r="O1511" s="31">
        <f>[1]consoCURRENT!R34928</f>
        <v>28500.91</v>
      </c>
      <c r="P1511" s="31">
        <f>[1]consoCURRENT!S34928</f>
        <v>54149.380000000005</v>
      </c>
      <c r="Q1511" s="31">
        <f>[1]consoCURRENT!T34928</f>
        <v>95943.89</v>
      </c>
      <c r="R1511" s="31">
        <f>[1]consoCURRENT!U34928</f>
        <v>54293.24</v>
      </c>
      <c r="S1511" s="31">
        <f>[1]consoCURRENT!V34928</f>
        <v>201959.06</v>
      </c>
      <c r="T1511" s="31">
        <f>[1]consoCURRENT!W34928</f>
        <v>53798.99</v>
      </c>
      <c r="U1511" s="31">
        <f>[1]consoCURRENT!X34928</f>
        <v>52519.37</v>
      </c>
      <c r="V1511" s="31">
        <f>[1]consoCURRENT!Y34928</f>
        <v>128340.2</v>
      </c>
      <c r="W1511" s="31">
        <f>[1]consoCURRENT!Z34928</f>
        <v>29400</v>
      </c>
      <c r="X1511" s="31">
        <f>[1]consoCURRENT!AA34928</f>
        <v>20754.309999999998</v>
      </c>
      <c r="Y1511" s="31">
        <f>[1]consoCURRENT!AB34928</f>
        <v>0</v>
      </c>
      <c r="Z1511" s="31">
        <f t="shared" ref="Z1511:Z1513" si="690">SUM(M1511:Y1511)</f>
        <v>751062.67999999993</v>
      </c>
      <c r="AA1511" s="31">
        <f>D1511-Z1511</f>
        <v>56937.320000000065</v>
      </c>
      <c r="AB1511" s="37">
        <f>Z1511/D1511</f>
        <v>0.92953301980198011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1">SUM(B1510:B1513)</f>
        <v>808000</v>
      </c>
      <c r="C1514" s="39">
        <f t="shared" si="691"/>
        <v>0</v>
      </c>
      <c r="D1514" s="39">
        <f t="shared" si="691"/>
        <v>808000</v>
      </c>
      <c r="E1514" s="39">
        <f t="shared" si="691"/>
        <v>114053.62000000001</v>
      </c>
      <c r="F1514" s="39">
        <f t="shared" si="691"/>
        <v>352196.19</v>
      </c>
      <c r="G1514" s="39">
        <f t="shared" si="691"/>
        <v>234658.56</v>
      </c>
      <c r="H1514" s="39">
        <f t="shared" si="691"/>
        <v>50154.31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31403.33</v>
      </c>
      <c r="O1514" s="39">
        <f t="shared" si="691"/>
        <v>28500.91</v>
      </c>
      <c r="P1514" s="39">
        <f t="shared" si="691"/>
        <v>54149.380000000005</v>
      </c>
      <c r="Q1514" s="39">
        <f t="shared" si="691"/>
        <v>95943.89</v>
      </c>
      <c r="R1514" s="39">
        <f t="shared" si="691"/>
        <v>54293.24</v>
      </c>
      <c r="S1514" s="39">
        <f t="shared" si="691"/>
        <v>201959.06</v>
      </c>
      <c r="T1514" s="39">
        <f t="shared" si="691"/>
        <v>53798.99</v>
      </c>
      <c r="U1514" s="39">
        <f t="shared" si="691"/>
        <v>52519.37</v>
      </c>
      <c r="V1514" s="39">
        <f t="shared" si="691"/>
        <v>128340.2</v>
      </c>
      <c r="W1514" s="39">
        <f t="shared" si="691"/>
        <v>29400</v>
      </c>
      <c r="X1514" s="39">
        <f t="shared" si="691"/>
        <v>20754.309999999998</v>
      </c>
      <c r="Y1514" s="39">
        <f t="shared" si="691"/>
        <v>0</v>
      </c>
      <c r="Z1514" s="39">
        <f t="shared" si="691"/>
        <v>751062.67999999993</v>
      </c>
      <c r="AA1514" s="39">
        <f t="shared" si="691"/>
        <v>56937.320000000065</v>
      </c>
      <c r="AB1514" s="40">
        <f>Z1514/D1514</f>
        <v>0.92953301980198011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3">B1515+B1514</f>
        <v>808000</v>
      </c>
      <c r="C1516" s="39">
        <f t="shared" si="693"/>
        <v>0</v>
      </c>
      <c r="D1516" s="39">
        <f t="shared" si="693"/>
        <v>808000</v>
      </c>
      <c r="E1516" s="39">
        <f t="shared" si="693"/>
        <v>114053.62000000001</v>
      </c>
      <c r="F1516" s="39">
        <f t="shared" si="693"/>
        <v>352196.19</v>
      </c>
      <c r="G1516" s="39">
        <f t="shared" si="693"/>
        <v>234658.56</v>
      </c>
      <c r="H1516" s="39">
        <f t="shared" si="693"/>
        <v>50154.31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31403.33</v>
      </c>
      <c r="O1516" s="39">
        <f t="shared" si="693"/>
        <v>28500.91</v>
      </c>
      <c r="P1516" s="39">
        <f t="shared" si="693"/>
        <v>54149.380000000005</v>
      </c>
      <c r="Q1516" s="39">
        <f t="shared" si="693"/>
        <v>95943.89</v>
      </c>
      <c r="R1516" s="39">
        <f t="shared" si="693"/>
        <v>54293.24</v>
      </c>
      <c r="S1516" s="39">
        <f t="shared" si="693"/>
        <v>201959.06</v>
      </c>
      <c r="T1516" s="39">
        <f t="shared" si="693"/>
        <v>53798.99</v>
      </c>
      <c r="U1516" s="39">
        <f t="shared" si="693"/>
        <v>52519.37</v>
      </c>
      <c r="V1516" s="39">
        <f t="shared" si="693"/>
        <v>128340.2</v>
      </c>
      <c r="W1516" s="39">
        <f t="shared" si="693"/>
        <v>29400</v>
      </c>
      <c r="X1516" s="39">
        <f t="shared" si="693"/>
        <v>20754.309999999998</v>
      </c>
      <c r="Y1516" s="39">
        <f t="shared" si="693"/>
        <v>0</v>
      </c>
      <c r="Z1516" s="39">
        <f t="shared" si="693"/>
        <v>751062.67999999993</v>
      </c>
      <c r="AA1516" s="39">
        <f t="shared" si="693"/>
        <v>56937.320000000065</v>
      </c>
      <c r="AB1516" s="40">
        <f>Z1516/D1516</f>
        <v>0.92953301980198011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1016000</v>
      </c>
      <c r="C1521" s="31">
        <f>[1]consoCURRENT!F35141</f>
        <v>0</v>
      </c>
      <c r="D1521" s="31">
        <f>[1]consoCURRENT!G35141</f>
        <v>1016000</v>
      </c>
      <c r="E1521" s="31">
        <f>[1]consoCURRENT!H35141</f>
        <v>218203.58</v>
      </c>
      <c r="F1521" s="31">
        <f>[1]consoCURRENT!I35141</f>
        <v>677352.3</v>
      </c>
      <c r="G1521" s="31">
        <f>[1]consoCURRENT!J35141</f>
        <v>16794.52</v>
      </c>
      <c r="H1521" s="31">
        <f>[1]consoCURRENT!K35141</f>
        <v>103649.60000000001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94209.99</v>
      </c>
      <c r="P1521" s="31">
        <f>[1]consoCURRENT!S35141</f>
        <v>123993.59</v>
      </c>
      <c r="Q1521" s="31">
        <f>[1]consoCURRENT!T35141</f>
        <v>97869.39</v>
      </c>
      <c r="R1521" s="31">
        <f>[1]consoCURRENT!U35141</f>
        <v>198713.35</v>
      </c>
      <c r="S1521" s="31">
        <f>[1]consoCURRENT!V35141</f>
        <v>380769.56</v>
      </c>
      <c r="T1521" s="31">
        <f>[1]consoCURRENT!W35141</f>
        <v>0</v>
      </c>
      <c r="U1521" s="31">
        <f>[1]consoCURRENT!X35141</f>
        <v>171.51999999999998</v>
      </c>
      <c r="V1521" s="31">
        <f>[1]consoCURRENT!Y35141</f>
        <v>16623</v>
      </c>
      <c r="W1521" s="31">
        <f>[1]consoCURRENT!Z35141</f>
        <v>8000</v>
      </c>
      <c r="X1521" s="31">
        <f>[1]consoCURRENT!AA35141</f>
        <v>95649.600000000006</v>
      </c>
      <c r="Y1521" s="31">
        <f>[1]consoCURRENT!AB35141</f>
        <v>0</v>
      </c>
      <c r="Z1521" s="31">
        <f t="shared" ref="Z1521:Z1523" si="694">SUM(M1521:Y1521)</f>
        <v>1016000.0000000001</v>
      </c>
      <c r="AA1521" s="31">
        <f>D1521-Z1521</f>
        <v>0</v>
      </c>
      <c r="AB1521" s="37">
        <f>Z1521/D1521</f>
        <v>1.0000000000000002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5">SUM(B1520:B1523)</f>
        <v>1016000</v>
      </c>
      <c r="C1524" s="39">
        <f t="shared" si="695"/>
        <v>0</v>
      </c>
      <c r="D1524" s="39">
        <f t="shared" si="695"/>
        <v>1016000</v>
      </c>
      <c r="E1524" s="39">
        <f t="shared" si="695"/>
        <v>218203.58</v>
      </c>
      <c r="F1524" s="39">
        <f t="shared" si="695"/>
        <v>677352.3</v>
      </c>
      <c r="G1524" s="39">
        <f t="shared" si="695"/>
        <v>16794.52</v>
      </c>
      <c r="H1524" s="39">
        <f t="shared" si="695"/>
        <v>103649.60000000001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0</v>
      </c>
      <c r="O1524" s="39">
        <f t="shared" si="695"/>
        <v>94209.99</v>
      </c>
      <c r="P1524" s="39">
        <f t="shared" si="695"/>
        <v>123993.59</v>
      </c>
      <c r="Q1524" s="39">
        <f t="shared" si="695"/>
        <v>97869.39</v>
      </c>
      <c r="R1524" s="39">
        <f t="shared" si="695"/>
        <v>198713.35</v>
      </c>
      <c r="S1524" s="39">
        <f t="shared" si="695"/>
        <v>380769.56</v>
      </c>
      <c r="T1524" s="39">
        <f t="shared" si="695"/>
        <v>0</v>
      </c>
      <c r="U1524" s="39">
        <f t="shared" si="695"/>
        <v>171.51999999999998</v>
      </c>
      <c r="V1524" s="39">
        <f t="shared" si="695"/>
        <v>16623</v>
      </c>
      <c r="W1524" s="39">
        <f t="shared" si="695"/>
        <v>8000</v>
      </c>
      <c r="X1524" s="39">
        <f t="shared" si="695"/>
        <v>95649.600000000006</v>
      </c>
      <c r="Y1524" s="39">
        <f t="shared" si="695"/>
        <v>0</v>
      </c>
      <c r="Z1524" s="39">
        <f t="shared" si="695"/>
        <v>1016000.0000000001</v>
      </c>
      <c r="AA1524" s="39">
        <f t="shared" si="695"/>
        <v>0</v>
      </c>
      <c r="AB1524" s="40">
        <f>Z1524/D1524</f>
        <v>1.0000000000000002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7">B1525+B1524</f>
        <v>1016000</v>
      </c>
      <c r="C1526" s="39">
        <f t="shared" si="697"/>
        <v>0</v>
      </c>
      <c r="D1526" s="39">
        <f t="shared" si="697"/>
        <v>1016000</v>
      </c>
      <c r="E1526" s="39">
        <f t="shared" si="697"/>
        <v>218203.58</v>
      </c>
      <c r="F1526" s="39">
        <f t="shared" si="697"/>
        <v>677352.3</v>
      </c>
      <c r="G1526" s="39">
        <f t="shared" si="697"/>
        <v>16794.52</v>
      </c>
      <c r="H1526" s="39">
        <f t="shared" si="697"/>
        <v>103649.60000000001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0</v>
      </c>
      <c r="O1526" s="39">
        <f t="shared" si="697"/>
        <v>94209.99</v>
      </c>
      <c r="P1526" s="39">
        <f t="shared" si="697"/>
        <v>123993.59</v>
      </c>
      <c r="Q1526" s="39">
        <f t="shared" si="697"/>
        <v>97869.39</v>
      </c>
      <c r="R1526" s="39">
        <f t="shared" si="697"/>
        <v>198713.35</v>
      </c>
      <c r="S1526" s="39">
        <f t="shared" si="697"/>
        <v>380769.56</v>
      </c>
      <c r="T1526" s="39">
        <f t="shared" si="697"/>
        <v>0</v>
      </c>
      <c r="U1526" s="39">
        <f t="shared" si="697"/>
        <v>171.51999999999998</v>
      </c>
      <c r="V1526" s="39">
        <f t="shared" si="697"/>
        <v>16623</v>
      </c>
      <c r="W1526" s="39">
        <f t="shared" si="697"/>
        <v>8000</v>
      </c>
      <c r="X1526" s="39">
        <f t="shared" si="697"/>
        <v>95649.600000000006</v>
      </c>
      <c r="Y1526" s="39">
        <f t="shared" si="697"/>
        <v>0</v>
      </c>
      <c r="Z1526" s="39">
        <f t="shared" si="697"/>
        <v>1016000.0000000001</v>
      </c>
      <c r="AA1526" s="39">
        <f t="shared" si="697"/>
        <v>0</v>
      </c>
      <c r="AB1526" s="40">
        <f>Z1526/D1526</f>
        <v>1.0000000000000002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988000</v>
      </c>
      <c r="C1531" s="31">
        <f>[1]consoCURRENT!F35354</f>
        <v>0</v>
      </c>
      <c r="D1531" s="31">
        <f>[1]consoCURRENT!G35354</f>
        <v>988000</v>
      </c>
      <c r="E1531" s="31">
        <f>[1]consoCURRENT!H35354</f>
        <v>106200.01000000001</v>
      </c>
      <c r="F1531" s="31">
        <f>[1]consoCURRENT!I35354</f>
        <v>305324.34999999998</v>
      </c>
      <c r="G1531" s="31">
        <f>[1]consoCURRENT!J35354</f>
        <v>171808.34</v>
      </c>
      <c r="H1531" s="31">
        <f>[1]consoCURRENT!K35354</f>
        <v>265549.73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52055.01</v>
      </c>
      <c r="P1531" s="31">
        <f>[1]consoCURRENT!S35354</f>
        <v>54145.000000000007</v>
      </c>
      <c r="Q1531" s="31">
        <f>[1]consoCURRENT!T35354</f>
        <v>32670.07</v>
      </c>
      <c r="R1531" s="31">
        <f>[1]consoCURRENT!U35354</f>
        <v>46073.340000000026</v>
      </c>
      <c r="S1531" s="31">
        <f>[1]consoCURRENT!V35354</f>
        <v>226580.94000000003</v>
      </c>
      <c r="T1531" s="31">
        <f>[1]consoCURRENT!W35354</f>
        <v>31686</v>
      </c>
      <c r="U1531" s="31">
        <f>[1]consoCURRENT!X35354</f>
        <v>85245.34</v>
      </c>
      <c r="V1531" s="31">
        <f>[1]consoCURRENT!Y35354</f>
        <v>54877</v>
      </c>
      <c r="W1531" s="31">
        <f>[1]consoCURRENT!Z35354</f>
        <v>21118.73</v>
      </c>
      <c r="X1531" s="31">
        <f>[1]consoCURRENT!AA35354</f>
        <v>244431</v>
      </c>
      <c r="Y1531" s="31">
        <f>[1]consoCURRENT!AB35354</f>
        <v>0</v>
      </c>
      <c r="Z1531" s="31">
        <f t="shared" ref="Z1531:Z1533" si="698">SUM(M1531:Y1531)</f>
        <v>848882.43</v>
      </c>
      <c r="AA1531" s="31">
        <f>D1531-Z1531</f>
        <v>139117.56999999995</v>
      </c>
      <c r="AB1531" s="37">
        <f>Z1531/D1531</f>
        <v>0.85919274291497982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699">SUM(B1530:B1533)</f>
        <v>988000</v>
      </c>
      <c r="C1534" s="39">
        <f t="shared" si="699"/>
        <v>0</v>
      </c>
      <c r="D1534" s="39">
        <f t="shared" si="699"/>
        <v>988000</v>
      </c>
      <c r="E1534" s="39">
        <f t="shared" si="699"/>
        <v>106200.01000000001</v>
      </c>
      <c r="F1534" s="39">
        <f t="shared" si="699"/>
        <v>305324.34999999998</v>
      </c>
      <c r="G1534" s="39">
        <f t="shared" si="699"/>
        <v>171808.34</v>
      </c>
      <c r="H1534" s="39">
        <f t="shared" si="699"/>
        <v>265549.73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52055.01</v>
      </c>
      <c r="P1534" s="39">
        <f t="shared" si="699"/>
        <v>54145.000000000007</v>
      </c>
      <c r="Q1534" s="39">
        <f t="shared" si="699"/>
        <v>32670.07</v>
      </c>
      <c r="R1534" s="39">
        <f t="shared" si="699"/>
        <v>46073.340000000026</v>
      </c>
      <c r="S1534" s="39">
        <f t="shared" si="699"/>
        <v>226580.94000000003</v>
      </c>
      <c r="T1534" s="39">
        <f t="shared" si="699"/>
        <v>31686</v>
      </c>
      <c r="U1534" s="39">
        <f t="shared" si="699"/>
        <v>85245.34</v>
      </c>
      <c r="V1534" s="39">
        <f t="shared" si="699"/>
        <v>54877</v>
      </c>
      <c r="W1534" s="39">
        <f t="shared" si="699"/>
        <v>21118.73</v>
      </c>
      <c r="X1534" s="39">
        <f t="shared" si="699"/>
        <v>244431</v>
      </c>
      <c r="Y1534" s="39">
        <f t="shared" si="699"/>
        <v>0</v>
      </c>
      <c r="Z1534" s="39">
        <f t="shared" si="699"/>
        <v>848882.43</v>
      </c>
      <c r="AA1534" s="39">
        <f t="shared" si="699"/>
        <v>139117.56999999995</v>
      </c>
      <c r="AB1534" s="40">
        <f>Z1534/D1534</f>
        <v>0.85919274291497982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1">B1535+B1534</f>
        <v>988000</v>
      </c>
      <c r="C1536" s="39">
        <f t="shared" si="701"/>
        <v>0</v>
      </c>
      <c r="D1536" s="39">
        <f t="shared" si="701"/>
        <v>988000</v>
      </c>
      <c r="E1536" s="39">
        <f t="shared" si="701"/>
        <v>106200.01000000001</v>
      </c>
      <c r="F1536" s="39">
        <f t="shared" si="701"/>
        <v>305324.34999999998</v>
      </c>
      <c r="G1536" s="39">
        <f t="shared" si="701"/>
        <v>171808.34</v>
      </c>
      <c r="H1536" s="39">
        <f t="shared" si="701"/>
        <v>265549.73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52055.01</v>
      </c>
      <c r="P1536" s="39">
        <f t="shared" si="701"/>
        <v>54145.000000000007</v>
      </c>
      <c r="Q1536" s="39">
        <f t="shared" si="701"/>
        <v>32670.07</v>
      </c>
      <c r="R1536" s="39">
        <f t="shared" si="701"/>
        <v>46073.340000000026</v>
      </c>
      <c r="S1536" s="39">
        <f t="shared" si="701"/>
        <v>226580.94000000003</v>
      </c>
      <c r="T1536" s="39">
        <f t="shared" si="701"/>
        <v>31686</v>
      </c>
      <c r="U1536" s="39">
        <f t="shared" si="701"/>
        <v>85245.34</v>
      </c>
      <c r="V1536" s="39">
        <f t="shared" si="701"/>
        <v>54877</v>
      </c>
      <c r="W1536" s="39">
        <f t="shared" si="701"/>
        <v>21118.73</v>
      </c>
      <c r="X1536" s="39">
        <f t="shared" si="701"/>
        <v>244431</v>
      </c>
      <c r="Y1536" s="39">
        <f t="shared" si="701"/>
        <v>0</v>
      </c>
      <c r="Z1536" s="39">
        <f t="shared" si="701"/>
        <v>848882.43</v>
      </c>
      <c r="AA1536" s="39">
        <f t="shared" si="701"/>
        <v>139117.56999999995</v>
      </c>
      <c r="AB1536" s="40">
        <f>Z1536/D1536</f>
        <v>0.85919274291497982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1231000</v>
      </c>
      <c r="C1541" s="31">
        <f>[1]consoCURRENT!F35567</f>
        <v>0</v>
      </c>
      <c r="D1541" s="31">
        <f>[1]consoCURRENT!G35567</f>
        <v>1231000</v>
      </c>
      <c r="E1541" s="31">
        <f>[1]consoCURRENT!H35567</f>
        <v>72441.859999999986</v>
      </c>
      <c r="F1541" s="31">
        <f>[1]consoCURRENT!I35567</f>
        <v>500950.39000000007</v>
      </c>
      <c r="G1541" s="31">
        <f>[1]consoCURRENT!J35567</f>
        <v>162843.01999999999</v>
      </c>
      <c r="H1541" s="31">
        <f>[1]consoCURRENT!K35567</f>
        <v>210440.95999999999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48755.28</v>
      </c>
      <c r="P1541" s="31">
        <f>[1]consoCURRENT!S35567</f>
        <v>23686.58</v>
      </c>
      <c r="Q1541" s="31">
        <f>[1]consoCURRENT!T35567</f>
        <v>19894.29</v>
      </c>
      <c r="R1541" s="31">
        <f>[1]consoCURRENT!U35567</f>
        <v>385124.29000000004</v>
      </c>
      <c r="S1541" s="31">
        <f>[1]consoCURRENT!V35567</f>
        <v>95931.81</v>
      </c>
      <c r="T1541" s="31">
        <f>[1]consoCURRENT!W35567</f>
        <v>98933.93</v>
      </c>
      <c r="U1541" s="31">
        <f>[1]consoCURRENT!X35567</f>
        <v>47284.57</v>
      </c>
      <c r="V1541" s="31">
        <f>[1]consoCURRENT!Y35567</f>
        <v>16624.52</v>
      </c>
      <c r="W1541" s="31">
        <f>[1]consoCURRENT!Z35567</f>
        <v>136010.96000000002</v>
      </c>
      <c r="X1541" s="31">
        <f>[1]consoCURRENT!AA35567</f>
        <v>74430</v>
      </c>
      <c r="Y1541" s="31">
        <f>[1]consoCURRENT!AB35567</f>
        <v>0</v>
      </c>
      <c r="Z1541" s="31">
        <f t="shared" ref="Z1541:Z1543" si="702">SUM(M1541:Y1541)</f>
        <v>946676.23</v>
      </c>
      <c r="AA1541" s="31">
        <f>D1541-Z1541</f>
        <v>284323.77</v>
      </c>
      <c r="AB1541" s="37">
        <f>Z1541/D1541</f>
        <v>0.76903024370430539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3">SUM(B1540:B1543)</f>
        <v>1231000</v>
      </c>
      <c r="C1544" s="39">
        <f t="shared" si="703"/>
        <v>0</v>
      </c>
      <c r="D1544" s="39">
        <f t="shared" si="703"/>
        <v>1231000</v>
      </c>
      <c r="E1544" s="39">
        <f t="shared" si="703"/>
        <v>72441.859999999986</v>
      </c>
      <c r="F1544" s="39">
        <f t="shared" si="703"/>
        <v>500950.39000000007</v>
      </c>
      <c r="G1544" s="39">
        <f t="shared" si="703"/>
        <v>162843.01999999999</v>
      </c>
      <c r="H1544" s="39">
        <f t="shared" si="703"/>
        <v>210440.95999999999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0</v>
      </c>
      <c r="O1544" s="39">
        <f t="shared" si="703"/>
        <v>48755.28</v>
      </c>
      <c r="P1544" s="39">
        <f t="shared" si="703"/>
        <v>23686.58</v>
      </c>
      <c r="Q1544" s="39">
        <f t="shared" si="703"/>
        <v>19894.29</v>
      </c>
      <c r="R1544" s="39">
        <f t="shared" si="703"/>
        <v>385124.29000000004</v>
      </c>
      <c r="S1544" s="39">
        <f t="shared" si="703"/>
        <v>95931.81</v>
      </c>
      <c r="T1544" s="39">
        <f t="shared" si="703"/>
        <v>98933.93</v>
      </c>
      <c r="U1544" s="39">
        <f t="shared" si="703"/>
        <v>47284.57</v>
      </c>
      <c r="V1544" s="39">
        <f t="shared" si="703"/>
        <v>16624.52</v>
      </c>
      <c r="W1544" s="39">
        <f t="shared" si="703"/>
        <v>136010.96000000002</v>
      </c>
      <c r="X1544" s="39">
        <f t="shared" si="703"/>
        <v>74430</v>
      </c>
      <c r="Y1544" s="39">
        <f t="shared" si="703"/>
        <v>0</v>
      </c>
      <c r="Z1544" s="39">
        <f t="shared" si="703"/>
        <v>946676.23</v>
      </c>
      <c r="AA1544" s="39">
        <f t="shared" si="703"/>
        <v>284323.77</v>
      </c>
      <c r="AB1544" s="40">
        <f>Z1544/D1544</f>
        <v>0.76903024370430539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5">B1545+B1544</f>
        <v>1231000</v>
      </c>
      <c r="C1546" s="39">
        <f t="shared" si="705"/>
        <v>0</v>
      </c>
      <c r="D1546" s="39">
        <f t="shared" si="705"/>
        <v>1231000</v>
      </c>
      <c r="E1546" s="39">
        <f t="shared" si="705"/>
        <v>72441.859999999986</v>
      </c>
      <c r="F1546" s="39">
        <f t="shared" si="705"/>
        <v>500950.39000000007</v>
      </c>
      <c r="G1546" s="39">
        <f t="shared" si="705"/>
        <v>162843.01999999999</v>
      </c>
      <c r="H1546" s="39">
        <f t="shared" si="705"/>
        <v>210440.95999999999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0</v>
      </c>
      <c r="O1546" s="39">
        <f t="shared" si="705"/>
        <v>48755.28</v>
      </c>
      <c r="P1546" s="39">
        <f t="shared" si="705"/>
        <v>23686.58</v>
      </c>
      <c r="Q1546" s="39">
        <f t="shared" si="705"/>
        <v>19894.29</v>
      </c>
      <c r="R1546" s="39">
        <f t="shared" si="705"/>
        <v>385124.29000000004</v>
      </c>
      <c r="S1546" s="39">
        <f t="shared" si="705"/>
        <v>95931.81</v>
      </c>
      <c r="T1546" s="39">
        <f t="shared" si="705"/>
        <v>98933.93</v>
      </c>
      <c r="U1546" s="39">
        <f t="shared" si="705"/>
        <v>47284.57</v>
      </c>
      <c r="V1546" s="39">
        <f t="shared" si="705"/>
        <v>16624.52</v>
      </c>
      <c r="W1546" s="39">
        <f t="shared" si="705"/>
        <v>136010.96000000002</v>
      </c>
      <c r="X1546" s="39">
        <f t="shared" si="705"/>
        <v>74430</v>
      </c>
      <c r="Y1546" s="39">
        <f t="shared" si="705"/>
        <v>0</v>
      </c>
      <c r="Z1546" s="39">
        <f t="shared" si="705"/>
        <v>946676.23</v>
      </c>
      <c r="AA1546" s="39">
        <f t="shared" si="705"/>
        <v>284323.77</v>
      </c>
      <c r="AB1546" s="40">
        <f>Z1546/D1546</f>
        <v>0.76903024370430539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06">C1560</f>
        <v>0</v>
      </c>
      <c r="D1550" s="31">
        <f t="shared" si="706"/>
        <v>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</row>
    <row r="1551" spans="1:29" s="33" customFormat="1" ht="18" customHeight="1" x14ac:dyDescent="0.2">
      <c r="A1551" s="36" t="s">
        <v>35</v>
      </c>
      <c r="B1551" s="31">
        <f t="shared" ref="B1551:Y1553" si="707">B1561</f>
        <v>3495988000</v>
      </c>
      <c r="C1551" s="31">
        <f t="shared" si="707"/>
        <v>-3.2596290111541748E-9</v>
      </c>
      <c r="D1551" s="31">
        <f t="shared" si="707"/>
        <v>3495988000</v>
      </c>
      <c r="E1551" s="31">
        <f t="shared" si="707"/>
        <v>290293362.74000001</v>
      </c>
      <c r="F1551" s="31">
        <f t="shared" si="707"/>
        <v>152061374.59</v>
      </c>
      <c r="G1551" s="31">
        <f t="shared" si="707"/>
        <v>907186833.50000012</v>
      </c>
      <c r="H1551" s="31">
        <f t="shared" si="707"/>
        <v>768452350.85000002</v>
      </c>
      <c r="I1551" s="31">
        <f t="shared" si="707"/>
        <v>282403036.30000001</v>
      </c>
      <c r="J1551" s="31">
        <f t="shared" si="707"/>
        <v>138123582.53999999</v>
      </c>
      <c r="K1551" s="31">
        <f t="shared" si="707"/>
        <v>839428049.81000018</v>
      </c>
      <c r="L1551" s="31">
        <f t="shared" si="707"/>
        <v>762021428.88</v>
      </c>
      <c r="M1551" s="31">
        <f t="shared" si="707"/>
        <v>2021976097.5299997</v>
      </c>
      <c r="N1551" s="31">
        <f t="shared" si="707"/>
        <v>1673470.4100000001</v>
      </c>
      <c r="O1551" s="31">
        <f t="shared" si="707"/>
        <v>2763270.14</v>
      </c>
      <c r="P1551" s="31">
        <f t="shared" si="707"/>
        <v>3453585.8899999997</v>
      </c>
      <c r="Q1551" s="31">
        <f t="shared" si="707"/>
        <v>7344261.4900000002</v>
      </c>
      <c r="R1551" s="31">
        <f t="shared" si="707"/>
        <v>2615998.85</v>
      </c>
      <c r="S1551" s="31">
        <f t="shared" si="707"/>
        <v>3977531.71</v>
      </c>
      <c r="T1551" s="31">
        <f t="shared" si="707"/>
        <v>16018511.790000001</v>
      </c>
      <c r="U1551" s="31">
        <f t="shared" si="707"/>
        <v>3384917.7600000002</v>
      </c>
      <c r="V1551" s="31">
        <f t="shared" si="707"/>
        <v>48355354.140000001</v>
      </c>
      <c r="W1551" s="31">
        <f t="shared" si="707"/>
        <v>2871445.51</v>
      </c>
      <c r="X1551" s="31">
        <f t="shared" si="707"/>
        <v>3559476.46</v>
      </c>
      <c r="Y1551" s="31">
        <f t="shared" si="707"/>
        <v>0</v>
      </c>
      <c r="Z1551" s="31">
        <f t="shared" ref="Z1551:Z1553" si="708">SUM(M1551:Y1551)</f>
        <v>2117993921.6800001</v>
      </c>
      <c r="AA1551" s="31">
        <f>D1551-Z1551</f>
        <v>1377994078.3199999</v>
      </c>
      <c r="AB1551" s="37">
        <f>Z1551/D1551</f>
        <v>0.60583558115188041</v>
      </c>
      <c r="AC1551" s="32"/>
    </row>
    <row r="1552" spans="1:29" s="33" customFormat="1" ht="18" customHeight="1" x14ac:dyDescent="0.2">
      <c r="A1552" s="36" t="s">
        <v>36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 t="shared" si="707"/>
        <v>0</v>
      </c>
      <c r="C1553" s="31">
        <f t="shared" si="707"/>
        <v>0</v>
      </c>
      <c r="D1553" s="31">
        <f t="shared" si="707"/>
        <v>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9">SUM(B1550:B1553)</f>
        <v>3495988000</v>
      </c>
      <c r="C1554" s="39">
        <f t="shared" si="709"/>
        <v>-3.2596290111541748E-9</v>
      </c>
      <c r="D1554" s="39">
        <f t="shared" si="709"/>
        <v>3495988000</v>
      </c>
      <c r="E1554" s="39">
        <f t="shared" si="709"/>
        <v>290293362.74000001</v>
      </c>
      <c r="F1554" s="39">
        <f t="shared" si="709"/>
        <v>152061374.59</v>
      </c>
      <c r="G1554" s="39">
        <f t="shared" si="709"/>
        <v>907186833.50000012</v>
      </c>
      <c r="H1554" s="39">
        <f t="shared" si="709"/>
        <v>768452350.85000002</v>
      </c>
      <c r="I1554" s="39">
        <f t="shared" si="709"/>
        <v>282403036.30000001</v>
      </c>
      <c r="J1554" s="39">
        <f t="shared" si="709"/>
        <v>138123582.53999999</v>
      </c>
      <c r="K1554" s="39">
        <f t="shared" si="709"/>
        <v>839428049.81000018</v>
      </c>
      <c r="L1554" s="39">
        <f t="shared" si="709"/>
        <v>762021428.88</v>
      </c>
      <c r="M1554" s="39">
        <f t="shared" si="709"/>
        <v>2021976097.5299997</v>
      </c>
      <c r="N1554" s="39">
        <f t="shared" si="709"/>
        <v>1673470.4100000001</v>
      </c>
      <c r="O1554" s="39">
        <f t="shared" si="709"/>
        <v>2763270.14</v>
      </c>
      <c r="P1554" s="39">
        <f t="shared" si="709"/>
        <v>3453585.8899999997</v>
      </c>
      <c r="Q1554" s="39">
        <f t="shared" si="709"/>
        <v>7344261.4900000002</v>
      </c>
      <c r="R1554" s="39">
        <f t="shared" si="709"/>
        <v>2615998.85</v>
      </c>
      <c r="S1554" s="39">
        <f t="shared" si="709"/>
        <v>3977531.71</v>
      </c>
      <c r="T1554" s="39">
        <f t="shared" si="709"/>
        <v>16018511.790000001</v>
      </c>
      <c r="U1554" s="39">
        <f t="shared" si="709"/>
        <v>3384917.7600000002</v>
      </c>
      <c r="V1554" s="39">
        <f t="shared" si="709"/>
        <v>48355354.140000001</v>
      </c>
      <c r="W1554" s="39">
        <f t="shared" si="709"/>
        <v>2871445.51</v>
      </c>
      <c r="X1554" s="39">
        <f t="shared" si="709"/>
        <v>3559476.46</v>
      </c>
      <c r="Y1554" s="39">
        <f t="shared" si="709"/>
        <v>0</v>
      </c>
      <c r="Z1554" s="39">
        <f t="shared" si="709"/>
        <v>2117993921.6800001</v>
      </c>
      <c r="AA1554" s="39">
        <f t="shared" si="709"/>
        <v>1377994078.3199999</v>
      </c>
      <c r="AB1554" s="40">
        <f>Z1554/D1554</f>
        <v>0.60583558115188041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2">B1555+B1554</f>
        <v>3495988000</v>
      </c>
      <c r="C1556" s="39">
        <f t="shared" si="712"/>
        <v>-3.2596290111541748E-9</v>
      </c>
      <c r="D1556" s="39">
        <f t="shared" si="712"/>
        <v>3495988000</v>
      </c>
      <c r="E1556" s="39">
        <f t="shared" si="712"/>
        <v>290293362.74000001</v>
      </c>
      <c r="F1556" s="39">
        <f t="shared" si="712"/>
        <v>152061374.59</v>
      </c>
      <c r="G1556" s="39">
        <f t="shared" si="712"/>
        <v>907186833.50000012</v>
      </c>
      <c r="H1556" s="39">
        <f t="shared" si="712"/>
        <v>768452350.85000002</v>
      </c>
      <c r="I1556" s="39">
        <f t="shared" si="712"/>
        <v>282403036.30000001</v>
      </c>
      <c r="J1556" s="39">
        <f t="shared" si="712"/>
        <v>138123582.53999999</v>
      </c>
      <c r="K1556" s="39">
        <f t="shared" si="712"/>
        <v>839428049.81000018</v>
      </c>
      <c r="L1556" s="39">
        <f t="shared" si="712"/>
        <v>762021428.88</v>
      </c>
      <c r="M1556" s="39">
        <f t="shared" si="712"/>
        <v>2021976097.5299997</v>
      </c>
      <c r="N1556" s="39">
        <f t="shared" si="712"/>
        <v>1673470.4100000001</v>
      </c>
      <c r="O1556" s="39">
        <f t="shared" si="712"/>
        <v>2763270.14</v>
      </c>
      <c r="P1556" s="39">
        <f t="shared" si="712"/>
        <v>3453585.8899999997</v>
      </c>
      <c r="Q1556" s="39">
        <f t="shared" si="712"/>
        <v>7344261.4900000002</v>
      </c>
      <c r="R1556" s="39">
        <f t="shared" si="712"/>
        <v>2615998.85</v>
      </c>
      <c r="S1556" s="39">
        <f t="shared" si="712"/>
        <v>3977531.71</v>
      </c>
      <c r="T1556" s="39">
        <f t="shared" si="712"/>
        <v>16018511.790000001</v>
      </c>
      <c r="U1556" s="39">
        <f t="shared" si="712"/>
        <v>3384917.7600000002</v>
      </c>
      <c r="V1556" s="39">
        <f t="shared" si="712"/>
        <v>48355354.140000001</v>
      </c>
      <c r="W1556" s="39">
        <f t="shared" si="712"/>
        <v>2871445.51</v>
      </c>
      <c r="X1556" s="39">
        <f t="shared" si="712"/>
        <v>3559476.46</v>
      </c>
      <c r="Y1556" s="39">
        <f t="shared" si="712"/>
        <v>0</v>
      </c>
      <c r="Z1556" s="39">
        <f t="shared" si="712"/>
        <v>2117993921.6800001</v>
      </c>
      <c r="AA1556" s="39">
        <f t="shared" si="712"/>
        <v>1377994078.3199999</v>
      </c>
      <c r="AB1556" s="40">
        <f>Z1556/D1556</f>
        <v>0.60583558115188041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13">C1570+C1580+C1590+C1600+C1610</f>
        <v>0</v>
      </c>
      <c r="D1560" s="31">
        <f t="shared" si="713"/>
        <v>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Q1565" si="714">B1571+B1581+B1591+B1601+B1611</f>
        <v>3495988000</v>
      </c>
      <c r="C1561" s="31">
        <f t="shared" si="714"/>
        <v>-3.2596290111541748E-9</v>
      </c>
      <c r="D1561" s="31">
        <f t="shared" si="714"/>
        <v>3495988000</v>
      </c>
      <c r="E1561" s="31">
        <f t="shared" si="714"/>
        <v>290293362.74000001</v>
      </c>
      <c r="F1561" s="31">
        <f t="shared" si="714"/>
        <v>152061374.59</v>
      </c>
      <c r="G1561" s="31">
        <f t="shared" si="714"/>
        <v>907186833.50000012</v>
      </c>
      <c r="H1561" s="31">
        <f t="shared" si="714"/>
        <v>768452350.85000002</v>
      </c>
      <c r="I1561" s="31">
        <f t="shared" si="714"/>
        <v>282403036.30000001</v>
      </c>
      <c r="J1561" s="31">
        <f t="shared" si="714"/>
        <v>138123582.53999999</v>
      </c>
      <c r="K1561" s="31">
        <f t="shared" si="714"/>
        <v>839428049.81000018</v>
      </c>
      <c r="L1561" s="31">
        <f t="shared" si="714"/>
        <v>762021428.88</v>
      </c>
      <c r="M1561" s="31">
        <f t="shared" si="714"/>
        <v>2021976097.5299997</v>
      </c>
      <c r="N1561" s="31">
        <f t="shared" si="714"/>
        <v>1673470.4100000001</v>
      </c>
      <c r="O1561" s="31">
        <f t="shared" si="714"/>
        <v>2763270.14</v>
      </c>
      <c r="P1561" s="31">
        <f t="shared" si="714"/>
        <v>3453585.8899999997</v>
      </c>
      <c r="Q1561" s="31">
        <f t="shared" si="714"/>
        <v>7344261.4900000002</v>
      </c>
      <c r="R1561" s="31">
        <f t="shared" si="713"/>
        <v>2615998.85</v>
      </c>
      <c r="S1561" s="31">
        <f t="shared" si="713"/>
        <v>3977531.71</v>
      </c>
      <c r="T1561" s="31">
        <f t="shared" si="713"/>
        <v>16018511.790000001</v>
      </c>
      <c r="U1561" s="31">
        <f t="shared" si="713"/>
        <v>3384917.7600000002</v>
      </c>
      <c r="V1561" s="31">
        <f t="shared" si="713"/>
        <v>48355354.140000001</v>
      </c>
      <c r="W1561" s="31">
        <f t="shared" si="713"/>
        <v>2871445.51</v>
      </c>
      <c r="X1561" s="31">
        <f t="shared" si="713"/>
        <v>3559476.46</v>
      </c>
      <c r="Y1561" s="31">
        <f t="shared" si="713"/>
        <v>0</v>
      </c>
      <c r="Z1561" s="31">
        <f t="shared" ref="Z1561:Z1563" si="715">SUM(M1561:Y1561)</f>
        <v>2117993921.6800001</v>
      </c>
      <c r="AA1561" s="31">
        <f>D1561-Z1561</f>
        <v>1377994078.3199999</v>
      </c>
      <c r="AB1561" s="37">
        <f>Z1561/D1561</f>
        <v>0.60583558115188041</v>
      </c>
      <c r="AC1561" s="32"/>
    </row>
    <row r="1562" spans="1:29" s="33" customFormat="1" ht="18" customHeight="1" x14ac:dyDescent="0.2">
      <c r="A1562" s="36" t="s">
        <v>36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4"/>
        <v>0</v>
      </c>
      <c r="C1563" s="31">
        <f t="shared" si="713"/>
        <v>0</v>
      </c>
      <c r="D1563" s="31">
        <f t="shared" si="713"/>
        <v>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6">SUM(B1560:B1563)</f>
        <v>3495988000</v>
      </c>
      <c r="C1564" s="39">
        <f t="shared" si="716"/>
        <v>-3.2596290111541748E-9</v>
      </c>
      <c r="D1564" s="39">
        <f t="shared" si="716"/>
        <v>3495988000</v>
      </c>
      <c r="E1564" s="39">
        <f t="shared" si="716"/>
        <v>290293362.74000001</v>
      </c>
      <c r="F1564" s="39">
        <f t="shared" si="716"/>
        <v>152061374.59</v>
      </c>
      <c r="G1564" s="39">
        <f t="shared" si="716"/>
        <v>907186833.50000012</v>
      </c>
      <c r="H1564" s="39">
        <f t="shared" si="716"/>
        <v>768452350.85000002</v>
      </c>
      <c r="I1564" s="39">
        <f t="shared" si="716"/>
        <v>282403036.30000001</v>
      </c>
      <c r="J1564" s="39">
        <f t="shared" si="716"/>
        <v>138123582.53999999</v>
      </c>
      <c r="K1564" s="39">
        <f t="shared" si="716"/>
        <v>839428049.81000018</v>
      </c>
      <c r="L1564" s="39">
        <f t="shared" si="716"/>
        <v>762021428.88</v>
      </c>
      <c r="M1564" s="39">
        <f t="shared" si="716"/>
        <v>2021976097.5299997</v>
      </c>
      <c r="N1564" s="39">
        <f t="shared" si="716"/>
        <v>1673470.4100000001</v>
      </c>
      <c r="O1564" s="39">
        <f t="shared" si="716"/>
        <v>2763270.14</v>
      </c>
      <c r="P1564" s="39">
        <f t="shared" si="716"/>
        <v>3453585.8899999997</v>
      </c>
      <c r="Q1564" s="39">
        <f t="shared" si="716"/>
        <v>7344261.4900000002</v>
      </c>
      <c r="R1564" s="39">
        <f t="shared" si="716"/>
        <v>2615998.85</v>
      </c>
      <c r="S1564" s="39">
        <f t="shared" si="716"/>
        <v>3977531.71</v>
      </c>
      <c r="T1564" s="39">
        <f t="shared" si="716"/>
        <v>16018511.790000001</v>
      </c>
      <c r="U1564" s="39">
        <f t="shared" si="716"/>
        <v>3384917.7600000002</v>
      </c>
      <c r="V1564" s="39">
        <f t="shared" si="716"/>
        <v>48355354.140000001</v>
      </c>
      <c r="W1564" s="39">
        <f t="shared" si="716"/>
        <v>2871445.51</v>
      </c>
      <c r="X1564" s="39">
        <f t="shared" si="716"/>
        <v>3559476.46</v>
      </c>
      <c r="Y1564" s="39">
        <f t="shared" si="716"/>
        <v>0</v>
      </c>
      <c r="Z1564" s="39">
        <f t="shared" si="716"/>
        <v>2117993921.6800001</v>
      </c>
      <c r="AA1564" s="39">
        <f t="shared" si="716"/>
        <v>1377994078.3199999</v>
      </c>
      <c r="AB1564" s="40">
        <f>Z1564/D1564</f>
        <v>0.60583558115188041</v>
      </c>
      <c r="AC1564" s="32"/>
    </row>
    <row r="1565" spans="1:29" s="33" customFormat="1" ht="18" customHeight="1" x14ac:dyDescent="0.25">
      <c r="A1565" s="41" t="s">
        <v>39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8">B1565+B1564</f>
        <v>3495988000</v>
      </c>
      <c r="C1566" s="39">
        <f t="shared" si="718"/>
        <v>-3.2596290111541748E-9</v>
      </c>
      <c r="D1566" s="39">
        <f t="shared" si="718"/>
        <v>3495988000</v>
      </c>
      <c r="E1566" s="39">
        <f t="shared" si="718"/>
        <v>290293362.74000001</v>
      </c>
      <c r="F1566" s="39">
        <f t="shared" si="718"/>
        <v>152061374.59</v>
      </c>
      <c r="G1566" s="39">
        <f t="shared" si="718"/>
        <v>907186833.50000012</v>
      </c>
      <c r="H1566" s="39">
        <f t="shared" si="718"/>
        <v>768452350.85000002</v>
      </c>
      <c r="I1566" s="39">
        <f t="shared" si="718"/>
        <v>282403036.30000001</v>
      </c>
      <c r="J1566" s="39">
        <f t="shared" si="718"/>
        <v>138123582.53999999</v>
      </c>
      <c r="K1566" s="39">
        <f t="shared" si="718"/>
        <v>839428049.81000018</v>
      </c>
      <c r="L1566" s="39">
        <f t="shared" si="718"/>
        <v>762021428.88</v>
      </c>
      <c r="M1566" s="39">
        <f t="shared" si="718"/>
        <v>2021976097.5299997</v>
      </c>
      <c r="N1566" s="39">
        <f t="shared" si="718"/>
        <v>1673470.4100000001</v>
      </c>
      <c r="O1566" s="39">
        <f t="shared" si="718"/>
        <v>2763270.14</v>
      </c>
      <c r="P1566" s="39">
        <f t="shared" si="718"/>
        <v>3453585.8899999997</v>
      </c>
      <c r="Q1566" s="39">
        <f t="shared" si="718"/>
        <v>7344261.4900000002</v>
      </c>
      <c r="R1566" s="39">
        <f t="shared" si="718"/>
        <v>2615998.85</v>
      </c>
      <c r="S1566" s="39">
        <f t="shared" si="718"/>
        <v>3977531.71</v>
      </c>
      <c r="T1566" s="39">
        <f t="shared" si="718"/>
        <v>16018511.790000001</v>
      </c>
      <c r="U1566" s="39">
        <f t="shared" si="718"/>
        <v>3384917.7600000002</v>
      </c>
      <c r="V1566" s="39">
        <f t="shared" si="718"/>
        <v>48355354.140000001</v>
      </c>
      <c r="W1566" s="39">
        <f t="shared" si="718"/>
        <v>2871445.51</v>
      </c>
      <c r="X1566" s="39">
        <f t="shared" si="718"/>
        <v>3559476.46</v>
      </c>
      <c r="Y1566" s="39">
        <f t="shared" si="718"/>
        <v>0</v>
      </c>
      <c r="Z1566" s="39">
        <f t="shared" si="718"/>
        <v>2117993921.6800001</v>
      </c>
      <c r="AA1566" s="39">
        <f t="shared" si="718"/>
        <v>1377994078.3199999</v>
      </c>
      <c r="AB1566" s="40">
        <f>Z1566/D1566</f>
        <v>0.60583558115188041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>[1]consoCURRENT!E36206</f>
        <v>1897150000</v>
      </c>
      <c r="C1571" s="31">
        <f>[1]consoCURRENT!F36206</f>
        <v>0</v>
      </c>
      <c r="D1571" s="31">
        <f>[1]consoCURRENT!G36206</f>
        <v>1897149999.9999998</v>
      </c>
      <c r="E1571" s="31">
        <f>[1]consoCURRENT!H36206</f>
        <v>210354328.02000004</v>
      </c>
      <c r="F1571" s="31">
        <f>[1]consoCURRENT!I36206</f>
        <v>145221557.69</v>
      </c>
      <c r="G1571" s="31">
        <f>[1]consoCURRENT!J36206</f>
        <v>681871568.12000012</v>
      </c>
      <c r="H1571" s="31">
        <f>[1]consoCURRENT!K36206</f>
        <v>524093425.32999998</v>
      </c>
      <c r="I1571" s="31">
        <f>[1]consoCURRENT!L36206</f>
        <v>208228840.27000001</v>
      </c>
      <c r="J1571" s="31">
        <f>[1]consoCURRENT!M36206</f>
        <v>135177647.59999999</v>
      </c>
      <c r="K1571" s="31">
        <f>[1]consoCURRENT!N36206</f>
        <v>663727020.24000013</v>
      </c>
      <c r="L1571" s="31">
        <f>[1]consoCURRENT!O36206</f>
        <v>519606827.21999991</v>
      </c>
      <c r="M1571" s="31">
        <f>[1]consoCURRENT!P36206</f>
        <v>1526740335.3299999</v>
      </c>
      <c r="N1571" s="31">
        <f>[1]consoCURRENT!Q36206</f>
        <v>315342.13</v>
      </c>
      <c r="O1571" s="31">
        <f>[1]consoCURRENT!R36206</f>
        <v>406882.24</v>
      </c>
      <c r="P1571" s="31">
        <f>[1]consoCURRENT!S36206</f>
        <v>1403263.38</v>
      </c>
      <c r="Q1571" s="31">
        <f>[1]consoCURRENT!T36206</f>
        <v>6196088.1200000001</v>
      </c>
      <c r="R1571" s="31">
        <f>[1]consoCURRENT!U36206</f>
        <v>1612549.54</v>
      </c>
      <c r="S1571" s="31">
        <f>[1]consoCURRENT!V36206</f>
        <v>2235272.4300000002</v>
      </c>
      <c r="T1571" s="31">
        <f>[1]consoCURRENT!W36206</f>
        <v>14230776.310000001</v>
      </c>
      <c r="U1571" s="31">
        <f>[1]consoCURRENT!X36206</f>
        <v>1421882.08</v>
      </c>
      <c r="V1571" s="31">
        <f>[1]consoCURRENT!Y36206</f>
        <v>2491889.4900000002</v>
      </c>
      <c r="W1571" s="31">
        <f>[1]consoCURRENT!Z36206</f>
        <v>2077779.63</v>
      </c>
      <c r="X1571" s="31">
        <f>[1]consoCURRENT!AA36206</f>
        <v>2408818.48</v>
      </c>
      <c r="Y1571" s="31">
        <f>[1]consoCURRENT!AB36206</f>
        <v>0</v>
      </c>
      <c r="Z1571" s="31">
        <f t="shared" ref="Z1571:Z1573" si="719">SUM(M1571:Y1571)</f>
        <v>1561540879.1600001</v>
      </c>
      <c r="AA1571" s="31">
        <f>D1571-Z1571</f>
        <v>335609120.83999968</v>
      </c>
      <c r="AB1571" s="37">
        <f>Z1571/D1571</f>
        <v>0.82309826801254526</v>
      </c>
      <c r="AC1571" s="32"/>
    </row>
    <row r="1572" spans="1:2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0">SUM(B1570:B1573)</f>
        <v>1897150000</v>
      </c>
      <c r="C1574" s="39">
        <f t="shared" si="720"/>
        <v>0</v>
      </c>
      <c r="D1574" s="39">
        <f t="shared" si="720"/>
        <v>1897149999.9999998</v>
      </c>
      <c r="E1574" s="39">
        <f t="shared" si="720"/>
        <v>210354328.02000004</v>
      </c>
      <c r="F1574" s="39">
        <f t="shared" si="720"/>
        <v>145221557.69</v>
      </c>
      <c r="G1574" s="39">
        <f t="shared" si="720"/>
        <v>681871568.12000012</v>
      </c>
      <c r="H1574" s="39">
        <f t="shared" si="720"/>
        <v>524093425.32999998</v>
      </c>
      <c r="I1574" s="39">
        <f t="shared" si="720"/>
        <v>208228840.27000001</v>
      </c>
      <c r="J1574" s="39">
        <f t="shared" si="720"/>
        <v>135177647.59999999</v>
      </c>
      <c r="K1574" s="39">
        <f t="shared" si="720"/>
        <v>663727020.24000013</v>
      </c>
      <c r="L1574" s="39">
        <f t="shared" si="720"/>
        <v>519606827.21999991</v>
      </c>
      <c r="M1574" s="39">
        <f t="shared" si="720"/>
        <v>1526740335.3299999</v>
      </c>
      <c r="N1574" s="39">
        <f t="shared" si="720"/>
        <v>315342.13</v>
      </c>
      <c r="O1574" s="39">
        <f t="shared" si="720"/>
        <v>406882.24</v>
      </c>
      <c r="P1574" s="39">
        <f t="shared" si="720"/>
        <v>1403263.38</v>
      </c>
      <c r="Q1574" s="39">
        <f t="shared" si="720"/>
        <v>6196088.1200000001</v>
      </c>
      <c r="R1574" s="39">
        <f t="shared" si="720"/>
        <v>1612549.54</v>
      </c>
      <c r="S1574" s="39">
        <f t="shared" si="720"/>
        <v>2235272.4300000002</v>
      </c>
      <c r="T1574" s="39">
        <f t="shared" si="720"/>
        <v>14230776.310000001</v>
      </c>
      <c r="U1574" s="39">
        <f t="shared" si="720"/>
        <v>1421882.08</v>
      </c>
      <c r="V1574" s="39">
        <f t="shared" si="720"/>
        <v>2491889.4900000002</v>
      </c>
      <c r="W1574" s="39">
        <f t="shared" si="720"/>
        <v>2077779.63</v>
      </c>
      <c r="X1574" s="39">
        <f t="shared" si="720"/>
        <v>2408818.48</v>
      </c>
      <c r="Y1574" s="39">
        <f t="shared" si="720"/>
        <v>0</v>
      </c>
      <c r="Z1574" s="39">
        <f t="shared" si="720"/>
        <v>1561540879.1600001</v>
      </c>
      <c r="AA1574" s="39">
        <f t="shared" si="720"/>
        <v>335609120.83999968</v>
      </c>
      <c r="AB1574" s="40">
        <f>Z1574/D1574</f>
        <v>0.82309826801254526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2">B1575+B1574</f>
        <v>1897150000</v>
      </c>
      <c r="C1576" s="39">
        <f t="shared" si="722"/>
        <v>0</v>
      </c>
      <c r="D1576" s="39">
        <f t="shared" si="722"/>
        <v>1897149999.9999998</v>
      </c>
      <c r="E1576" s="39">
        <f t="shared" si="722"/>
        <v>210354328.02000004</v>
      </c>
      <c r="F1576" s="39">
        <f t="shared" si="722"/>
        <v>145221557.69</v>
      </c>
      <c r="G1576" s="39">
        <f t="shared" si="722"/>
        <v>681871568.12000012</v>
      </c>
      <c r="H1576" s="39">
        <f t="shared" si="722"/>
        <v>524093425.32999998</v>
      </c>
      <c r="I1576" s="39">
        <f t="shared" si="722"/>
        <v>208228840.27000001</v>
      </c>
      <c r="J1576" s="39">
        <f t="shared" si="722"/>
        <v>135177647.59999999</v>
      </c>
      <c r="K1576" s="39">
        <f t="shared" si="722"/>
        <v>663727020.24000013</v>
      </c>
      <c r="L1576" s="39">
        <f t="shared" si="722"/>
        <v>519606827.21999991</v>
      </c>
      <c r="M1576" s="39">
        <f t="shared" si="722"/>
        <v>1526740335.3299999</v>
      </c>
      <c r="N1576" s="39">
        <f t="shared" si="722"/>
        <v>315342.13</v>
      </c>
      <c r="O1576" s="39">
        <f t="shared" si="722"/>
        <v>406882.24</v>
      </c>
      <c r="P1576" s="39">
        <f t="shared" si="722"/>
        <v>1403263.38</v>
      </c>
      <c r="Q1576" s="39">
        <f t="shared" si="722"/>
        <v>6196088.1200000001</v>
      </c>
      <c r="R1576" s="39">
        <f t="shared" si="722"/>
        <v>1612549.54</v>
      </c>
      <c r="S1576" s="39">
        <f t="shared" si="722"/>
        <v>2235272.4300000002</v>
      </c>
      <c r="T1576" s="39">
        <f t="shared" si="722"/>
        <v>14230776.310000001</v>
      </c>
      <c r="U1576" s="39">
        <f t="shared" si="722"/>
        <v>1421882.08</v>
      </c>
      <c r="V1576" s="39">
        <f t="shared" si="722"/>
        <v>2491889.4900000002</v>
      </c>
      <c r="W1576" s="39">
        <f t="shared" si="722"/>
        <v>2077779.63</v>
      </c>
      <c r="X1576" s="39">
        <f t="shared" si="722"/>
        <v>2408818.48</v>
      </c>
      <c r="Y1576" s="39">
        <f t="shared" si="722"/>
        <v>0</v>
      </c>
      <c r="Z1576" s="39">
        <f t="shared" si="722"/>
        <v>1561540879.1600001</v>
      </c>
      <c r="AA1576" s="39">
        <f t="shared" si="722"/>
        <v>335609120.83999968</v>
      </c>
      <c r="AB1576" s="40">
        <f>Z1576/D1576</f>
        <v>0.82309826801254526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46645000</v>
      </c>
      <c r="C1581" s="31">
        <f>[1]consoCURRENT!F36419</f>
        <v>-3.2596290111541748E-9</v>
      </c>
      <c r="D1581" s="31">
        <f>[1]consoCURRENT!G36419</f>
        <v>46645000</v>
      </c>
      <c r="E1581" s="31">
        <f>[1]consoCURRENT!H36419</f>
        <v>11743307.759999998</v>
      </c>
      <c r="F1581" s="31">
        <f>[1]consoCURRENT!I36419</f>
        <v>6175453.8599999994</v>
      </c>
      <c r="G1581" s="31">
        <f>[1]consoCURRENT!J36419</f>
        <v>10764253.060000001</v>
      </c>
      <c r="H1581" s="31">
        <f>[1]consoCURRENT!K36419</f>
        <v>3554040.7500000005</v>
      </c>
      <c r="I1581" s="31">
        <f>[1]consoCURRENT!L36419</f>
        <v>7612946.3999999994</v>
      </c>
      <c r="J1581" s="31">
        <f>[1]consoCURRENT!M36419</f>
        <v>2281494.9399999995</v>
      </c>
      <c r="K1581" s="31">
        <f>[1]consoCURRENT!N36419</f>
        <v>6392445.209999999</v>
      </c>
      <c r="L1581" s="31">
        <f>[1]consoCURRENT!O36419</f>
        <v>1644500.2900000003</v>
      </c>
      <c r="M1581" s="31">
        <f>[1]consoCURRENT!P36419</f>
        <v>17931386.840000004</v>
      </c>
      <c r="N1581" s="31">
        <f>[1]consoCURRENT!Q36419</f>
        <v>1071342.28</v>
      </c>
      <c r="O1581" s="31">
        <f>[1]consoCURRENT!R36419</f>
        <v>1966000.2500000002</v>
      </c>
      <c r="P1581" s="31">
        <f>[1]consoCURRENT!S36419</f>
        <v>1093018.83</v>
      </c>
      <c r="Q1581" s="31">
        <f>[1]consoCURRENT!T36419</f>
        <v>1148173.3699999999</v>
      </c>
      <c r="R1581" s="31">
        <f>[1]consoCURRENT!U36419</f>
        <v>1003526.27</v>
      </c>
      <c r="S1581" s="31">
        <f>[1]consoCURRENT!V36419</f>
        <v>1742259.28</v>
      </c>
      <c r="T1581" s="31">
        <f>[1]consoCURRENT!W36419</f>
        <v>1787658.52</v>
      </c>
      <c r="U1581" s="31">
        <f>[1]consoCURRENT!X36419</f>
        <v>1306295.6800000002</v>
      </c>
      <c r="V1581" s="31">
        <f>[1]consoCURRENT!Y36419</f>
        <v>1277853.6499999999</v>
      </c>
      <c r="W1581" s="31">
        <f>[1]consoCURRENT!Z36419</f>
        <v>793665.88000000012</v>
      </c>
      <c r="X1581" s="31">
        <f>[1]consoCURRENT!AA36419</f>
        <v>1115874.58</v>
      </c>
      <c r="Y1581" s="31">
        <f>[1]consoCURRENT!AB36419</f>
        <v>0</v>
      </c>
      <c r="Z1581" s="31">
        <f t="shared" ref="Z1581:Z1583" si="723">SUM(M1581:Y1581)</f>
        <v>32237055.43</v>
      </c>
      <c r="AA1581" s="31">
        <f>D1581-Z1581</f>
        <v>14407944.57</v>
      </c>
      <c r="AB1581" s="37">
        <f>Z1581/D1581</f>
        <v>0.69111491971272376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4">SUM(B1580:B1583)</f>
        <v>46645000</v>
      </c>
      <c r="C1584" s="39">
        <f t="shared" si="724"/>
        <v>-3.2596290111541748E-9</v>
      </c>
      <c r="D1584" s="39">
        <f t="shared" si="724"/>
        <v>46645000</v>
      </c>
      <c r="E1584" s="39">
        <f t="shared" si="724"/>
        <v>11743307.759999998</v>
      </c>
      <c r="F1584" s="39">
        <f t="shared" si="724"/>
        <v>6175453.8599999994</v>
      </c>
      <c r="G1584" s="39">
        <f t="shared" si="724"/>
        <v>10764253.060000001</v>
      </c>
      <c r="H1584" s="39">
        <f t="shared" si="724"/>
        <v>3554040.7500000005</v>
      </c>
      <c r="I1584" s="39">
        <f t="shared" si="724"/>
        <v>7612946.3999999994</v>
      </c>
      <c r="J1584" s="39">
        <f t="shared" si="724"/>
        <v>2281494.9399999995</v>
      </c>
      <c r="K1584" s="39">
        <f t="shared" si="724"/>
        <v>6392445.209999999</v>
      </c>
      <c r="L1584" s="39">
        <f t="shared" si="724"/>
        <v>1644500.2900000003</v>
      </c>
      <c r="M1584" s="39">
        <f t="shared" si="724"/>
        <v>17931386.840000004</v>
      </c>
      <c r="N1584" s="39">
        <f t="shared" si="724"/>
        <v>1071342.28</v>
      </c>
      <c r="O1584" s="39">
        <f t="shared" si="724"/>
        <v>1966000.2500000002</v>
      </c>
      <c r="P1584" s="39">
        <f t="shared" si="724"/>
        <v>1093018.83</v>
      </c>
      <c r="Q1584" s="39">
        <f t="shared" si="724"/>
        <v>1148173.3699999999</v>
      </c>
      <c r="R1584" s="39">
        <f t="shared" si="724"/>
        <v>1003526.27</v>
      </c>
      <c r="S1584" s="39">
        <f t="shared" si="724"/>
        <v>1742259.28</v>
      </c>
      <c r="T1584" s="39">
        <f t="shared" si="724"/>
        <v>1787658.52</v>
      </c>
      <c r="U1584" s="39">
        <f t="shared" si="724"/>
        <v>1306295.6800000002</v>
      </c>
      <c r="V1584" s="39">
        <f t="shared" si="724"/>
        <v>1277853.6499999999</v>
      </c>
      <c r="W1584" s="39">
        <f t="shared" si="724"/>
        <v>793665.88000000012</v>
      </c>
      <c r="X1584" s="39">
        <f t="shared" si="724"/>
        <v>1115874.58</v>
      </c>
      <c r="Y1584" s="39">
        <f t="shared" si="724"/>
        <v>0</v>
      </c>
      <c r="Z1584" s="39">
        <f t="shared" si="724"/>
        <v>32237055.43</v>
      </c>
      <c r="AA1584" s="39">
        <f t="shared" si="724"/>
        <v>14407944.57</v>
      </c>
      <c r="AB1584" s="40">
        <f>Z1584/D1584</f>
        <v>0.69111491971272376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6">B1585+B1584</f>
        <v>46645000</v>
      </c>
      <c r="C1586" s="39">
        <f t="shared" si="726"/>
        <v>-3.2596290111541748E-9</v>
      </c>
      <c r="D1586" s="39">
        <f t="shared" si="726"/>
        <v>46645000</v>
      </c>
      <c r="E1586" s="39">
        <f t="shared" si="726"/>
        <v>11743307.759999998</v>
      </c>
      <c r="F1586" s="39">
        <f t="shared" si="726"/>
        <v>6175453.8599999994</v>
      </c>
      <c r="G1586" s="39">
        <f t="shared" si="726"/>
        <v>10764253.060000001</v>
      </c>
      <c r="H1586" s="39">
        <f t="shared" si="726"/>
        <v>3554040.7500000005</v>
      </c>
      <c r="I1586" s="39">
        <f t="shared" si="726"/>
        <v>7612946.3999999994</v>
      </c>
      <c r="J1586" s="39">
        <f t="shared" si="726"/>
        <v>2281494.9399999995</v>
      </c>
      <c r="K1586" s="39">
        <f t="shared" si="726"/>
        <v>6392445.209999999</v>
      </c>
      <c r="L1586" s="39">
        <f t="shared" si="726"/>
        <v>1644500.2900000003</v>
      </c>
      <c r="M1586" s="39">
        <f t="shared" si="726"/>
        <v>17931386.840000004</v>
      </c>
      <c r="N1586" s="39">
        <f t="shared" si="726"/>
        <v>1071342.28</v>
      </c>
      <c r="O1586" s="39">
        <f t="shared" si="726"/>
        <v>1966000.2500000002</v>
      </c>
      <c r="P1586" s="39">
        <f t="shared" si="726"/>
        <v>1093018.83</v>
      </c>
      <c r="Q1586" s="39">
        <f t="shared" si="726"/>
        <v>1148173.3699999999</v>
      </c>
      <c r="R1586" s="39">
        <f t="shared" si="726"/>
        <v>1003526.27</v>
      </c>
      <c r="S1586" s="39">
        <f t="shared" si="726"/>
        <v>1742259.28</v>
      </c>
      <c r="T1586" s="39">
        <f t="shared" si="726"/>
        <v>1787658.52</v>
      </c>
      <c r="U1586" s="39">
        <f t="shared" si="726"/>
        <v>1306295.6800000002</v>
      </c>
      <c r="V1586" s="39">
        <f t="shared" si="726"/>
        <v>1277853.6499999999</v>
      </c>
      <c r="W1586" s="39">
        <f t="shared" si="726"/>
        <v>793665.88000000012</v>
      </c>
      <c r="X1586" s="39">
        <f t="shared" si="726"/>
        <v>1115874.58</v>
      </c>
      <c r="Y1586" s="39">
        <f t="shared" si="726"/>
        <v>0</v>
      </c>
      <c r="Z1586" s="39">
        <f t="shared" si="726"/>
        <v>32237055.43</v>
      </c>
      <c r="AA1586" s="39">
        <f t="shared" si="726"/>
        <v>14407944.57</v>
      </c>
      <c r="AB1586" s="40">
        <f>Z1586/D1586</f>
        <v>0.69111491971272376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24341090</v>
      </c>
      <c r="F1591" s="31">
        <f>[1]consoCURRENT!I36632</f>
        <v>645000</v>
      </c>
      <c r="G1591" s="31">
        <f>[1]consoCURRENT!J36632</f>
        <v>148318087.47000003</v>
      </c>
      <c r="H1591" s="31">
        <f>[1]consoCURRENT!K36632</f>
        <v>176860169.14000002</v>
      </c>
      <c r="I1591" s="31">
        <f>[1]consoCURRENT!L36632</f>
        <v>24341090</v>
      </c>
      <c r="J1591" s="31">
        <f>[1]consoCURRENT!M36632</f>
        <v>645000</v>
      </c>
      <c r="K1591" s="31">
        <f>[1]consoCURRENT!N36632</f>
        <v>103757087.47</v>
      </c>
      <c r="L1591" s="31">
        <f>[1]consoCURRENT!O36632</f>
        <v>176860169.14000002</v>
      </c>
      <c r="M1591" s="31">
        <f>[1]consoCURRENT!P36632</f>
        <v>305603346.61000001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44561000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350164346.61000001</v>
      </c>
      <c r="AA1591" s="31">
        <f>D1591-Z1591</f>
        <v>899835653.38999999</v>
      </c>
      <c r="AB1591" s="37">
        <f>Z1591/D1591</f>
        <v>0.28013147728800003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24341090</v>
      </c>
      <c r="F1594" s="39">
        <f t="shared" si="728"/>
        <v>645000</v>
      </c>
      <c r="G1594" s="39">
        <f t="shared" si="728"/>
        <v>148318087.47000003</v>
      </c>
      <c r="H1594" s="39">
        <f t="shared" si="728"/>
        <v>176860169.14000002</v>
      </c>
      <c r="I1594" s="39">
        <f t="shared" si="728"/>
        <v>24341090</v>
      </c>
      <c r="J1594" s="39">
        <f t="shared" si="728"/>
        <v>645000</v>
      </c>
      <c r="K1594" s="39">
        <f t="shared" si="728"/>
        <v>103757087.47</v>
      </c>
      <c r="L1594" s="39">
        <f t="shared" si="728"/>
        <v>176860169.14000002</v>
      </c>
      <c r="M1594" s="39">
        <f t="shared" si="728"/>
        <v>305603346.61000001</v>
      </c>
      <c r="N1594" s="39">
        <f t="shared" si="728"/>
        <v>0</v>
      </c>
      <c r="O1594" s="39">
        <f t="shared" si="728"/>
        <v>0</v>
      </c>
      <c r="P1594" s="39">
        <f t="shared" si="728"/>
        <v>0</v>
      </c>
      <c r="Q1594" s="39">
        <f t="shared" si="728"/>
        <v>0</v>
      </c>
      <c r="R1594" s="39">
        <f t="shared" si="728"/>
        <v>0</v>
      </c>
      <c r="S1594" s="39">
        <f t="shared" si="728"/>
        <v>0</v>
      </c>
      <c r="T1594" s="39">
        <f t="shared" si="728"/>
        <v>0</v>
      </c>
      <c r="U1594" s="39">
        <f t="shared" si="728"/>
        <v>0</v>
      </c>
      <c r="V1594" s="39">
        <f t="shared" si="728"/>
        <v>44561000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350164346.61000001</v>
      </c>
      <c r="AA1594" s="39">
        <f t="shared" si="728"/>
        <v>899835653.38999999</v>
      </c>
      <c r="AB1594" s="40">
        <f>Z1594/D1594</f>
        <v>0.28013147728800003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24341090</v>
      </c>
      <c r="F1596" s="39">
        <f t="shared" si="730"/>
        <v>645000</v>
      </c>
      <c r="G1596" s="39">
        <f t="shared" si="730"/>
        <v>148318087.47000003</v>
      </c>
      <c r="H1596" s="39">
        <f t="shared" si="730"/>
        <v>176860169.14000002</v>
      </c>
      <c r="I1596" s="39">
        <f t="shared" si="730"/>
        <v>24341090</v>
      </c>
      <c r="J1596" s="39">
        <f t="shared" si="730"/>
        <v>645000</v>
      </c>
      <c r="K1596" s="39">
        <f t="shared" si="730"/>
        <v>103757087.47</v>
      </c>
      <c r="L1596" s="39">
        <f t="shared" si="730"/>
        <v>176860169.14000002</v>
      </c>
      <c r="M1596" s="39">
        <f t="shared" si="730"/>
        <v>305603346.61000001</v>
      </c>
      <c r="N1596" s="39">
        <f t="shared" si="730"/>
        <v>0</v>
      </c>
      <c r="O1596" s="39">
        <f t="shared" si="730"/>
        <v>0</v>
      </c>
      <c r="P1596" s="39">
        <f t="shared" si="730"/>
        <v>0</v>
      </c>
      <c r="Q1596" s="39">
        <f t="shared" si="730"/>
        <v>0</v>
      </c>
      <c r="R1596" s="39">
        <f t="shared" si="730"/>
        <v>0</v>
      </c>
      <c r="S1596" s="39">
        <f t="shared" si="730"/>
        <v>0</v>
      </c>
      <c r="T1596" s="39">
        <f t="shared" si="730"/>
        <v>0</v>
      </c>
      <c r="U1596" s="39">
        <f t="shared" si="730"/>
        <v>0</v>
      </c>
      <c r="V1596" s="39">
        <f t="shared" si="730"/>
        <v>44561000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350164346.61000001</v>
      </c>
      <c r="AA1596" s="39">
        <f t="shared" si="730"/>
        <v>899835653.38999999</v>
      </c>
      <c r="AB1596" s="40">
        <f>Z1596/D1596</f>
        <v>0.28013147728800003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/>
      <c r="AC1601" s="32"/>
    </row>
    <row r="1602" spans="1:29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0</v>
      </c>
      <c r="AB1603" s="37" t="e">
        <f>Z1603/D1603</f>
        <v>#DIV/0!</v>
      </c>
      <c r="AC1603" s="32"/>
    </row>
    <row r="1604" spans="1:29" s="33" customFormat="1" ht="18" hidden="1" customHeight="1" x14ac:dyDescent="0.25">
      <c r="A1604" s="38" t="s">
        <v>38</v>
      </c>
      <c r="B1604" s="39">
        <f t="shared" ref="B1604:AA1604" si="732">SUM(B1600:B1603)</f>
        <v>0</v>
      </c>
      <c r="C1604" s="39">
        <f t="shared" si="732"/>
        <v>0</v>
      </c>
      <c r="D1604" s="39">
        <f t="shared" si="732"/>
        <v>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0</v>
      </c>
      <c r="AB1604" s="40" t="e">
        <f>Z1604/D1604</f>
        <v>#DIV/0!</v>
      </c>
      <c r="AC1604" s="32"/>
    </row>
    <row r="1605" spans="1:29" s="33" customFormat="1" ht="18" hidden="1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/>
      <c r="AC1605" s="32"/>
    </row>
    <row r="1606" spans="1:29" s="33" customFormat="1" ht="18" hidden="1" customHeight="1" x14ac:dyDescent="0.25">
      <c r="A1606" s="38" t="s">
        <v>40</v>
      </c>
      <c r="B1606" s="39">
        <f t="shared" ref="B1606:AA1606" si="734">B1605+B1604</f>
        <v>0</v>
      </c>
      <c r="C1606" s="39">
        <f t="shared" si="734"/>
        <v>0</v>
      </c>
      <c r="D1606" s="39">
        <f t="shared" si="734"/>
        <v>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0</v>
      </c>
      <c r="AB1606" s="40" t="e">
        <f>Z1606/D1606</f>
        <v>#DIV/0!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59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">
      <c r="A1611" s="36" t="s">
        <v>35</v>
      </c>
      <c r="B1611" s="31">
        <f t="shared" ref="B1611:Q1615" si="736">B1621+B1631</f>
        <v>302193000</v>
      </c>
      <c r="C1611" s="31">
        <f t="shared" si="736"/>
        <v>0</v>
      </c>
      <c r="D1611" s="31">
        <f t="shared" si="736"/>
        <v>302193000</v>
      </c>
      <c r="E1611" s="31">
        <f t="shared" si="736"/>
        <v>43854636.960000001</v>
      </c>
      <c r="F1611" s="31">
        <f t="shared" si="736"/>
        <v>19363.040000000008</v>
      </c>
      <c r="G1611" s="31">
        <f t="shared" si="736"/>
        <v>66232924.849999994</v>
      </c>
      <c r="H1611" s="31">
        <f t="shared" si="736"/>
        <v>63944715.629999995</v>
      </c>
      <c r="I1611" s="31">
        <f t="shared" si="736"/>
        <v>42220159.630000003</v>
      </c>
      <c r="J1611" s="31">
        <f t="shared" si="736"/>
        <v>19440</v>
      </c>
      <c r="K1611" s="31">
        <f t="shared" si="736"/>
        <v>65551496.890000001</v>
      </c>
      <c r="L1611" s="31">
        <f t="shared" si="736"/>
        <v>63909932.229999989</v>
      </c>
      <c r="M1611" s="31">
        <f t="shared" si="736"/>
        <v>171701028.75</v>
      </c>
      <c r="N1611" s="31">
        <f t="shared" si="736"/>
        <v>286786</v>
      </c>
      <c r="O1611" s="31">
        <f t="shared" si="736"/>
        <v>390387.64999999997</v>
      </c>
      <c r="P1611" s="31">
        <f t="shared" si="736"/>
        <v>957303.67999999993</v>
      </c>
      <c r="Q1611" s="31">
        <f t="shared" si="736"/>
        <v>0</v>
      </c>
      <c r="R1611" s="31">
        <f t="shared" si="735"/>
        <v>-76.959999999999994</v>
      </c>
      <c r="S1611" s="31">
        <f t="shared" si="735"/>
        <v>0</v>
      </c>
      <c r="T1611" s="31">
        <f t="shared" si="735"/>
        <v>76.959999999999994</v>
      </c>
      <c r="U1611" s="31">
        <f t="shared" si="735"/>
        <v>656740</v>
      </c>
      <c r="V1611" s="31">
        <f t="shared" si="735"/>
        <v>24611</v>
      </c>
      <c r="W1611" s="31">
        <f t="shared" si="735"/>
        <v>0</v>
      </c>
      <c r="X1611" s="31">
        <f t="shared" si="735"/>
        <v>34783.4</v>
      </c>
      <c r="Y1611" s="31">
        <f t="shared" si="735"/>
        <v>0</v>
      </c>
      <c r="Z1611" s="31">
        <f t="shared" ref="Z1611:Z1613" si="737">SUM(M1611:Y1611)</f>
        <v>174051640.48000002</v>
      </c>
      <c r="AA1611" s="31">
        <f>D1611-Z1611</f>
        <v>128141359.51999998</v>
      </c>
      <c r="AB1611" s="37">
        <f>Z1611/D1611</f>
        <v>0.57596185378218567</v>
      </c>
      <c r="AC1611" s="32"/>
    </row>
    <row r="1612" spans="1:29" s="33" customFormat="1" ht="18" customHeight="1" x14ac:dyDescent="0.2">
      <c r="A1612" s="36" t="s">
        <v>36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37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38">SUM(B1610:B1613)</f>
        <v>302193000</v>
      </c>
      <c r="C1614" s="39">
        <f t="shared" si="738"/>
        <v>0</v>
      </c>
      <c r="D1614" s="39">
        <f t="shared" si="738"/>
        <v>302193000</v>
      </c>
      <c r="E1614" s="39">
        <f t="shared" si="738"/>
        <v>43854636.960000001</v>
      </c>
      <c r="F1614" s="39">
        <f t="shared" si="738"/>
        <v>19363.040000000008</v>
      </c>
      <c r="G1614" s="39">
        <f t="shared" si="738"/>
        <v>66232924.849999994</v>
      </c>
      <c r="H1614" s="39">
        <f t="shared" si="738"/>
        <v>63944715.629999995</v>
      </c>
      <c r="I1614" s="39">
        <f t="shared" si="738"/>
        <v>42220159.630000003</v>
      </c>
      <c r="J1614" s="39">
        <f t="shared" si="738"/>
        <v>19440</v>
      </c>
      <c r="K1614" s="39">
        <f t="shared" si="738"/>
        <v>65551496.890000001</v>
      </c>
      <c r="L1614" s="39">
        <f t="shared" si="738"/>
        <v>63909932.229999989</v>
      </c>
      <c r="M1614" s="39">
        <f t="shared" si="738"/>
        <v>171701028.75</v>
      </c>
      <c r="N1614" s="39">
        <f t="shared" si="738"/>
        <v>286786</v>
      </c>
      <c r="O1614" s="39">
        <f t="shared" si="738"/>
        <v>390387.64999999997</v>
      </c>
      <c r="P1614" s="39">
        <f t="shared" si="738"/>
        <v>957303.67999999993</v>
      </c>
      <c r="Q1614" s="39">
        <f t="shared" si="738"/>
        <v>0</v>
      </c>
      <c r="R1614" s="39">
        <f t="shared" si="738"/>
        <v>-76.959999999999994</v>
      </c>
      <c r="S1614" s="39">
        <f t="shared" si="738"/>
        <v>0</v>
      </c>
      <c r="T1614" s="39">
        <f t="shared" si="738"/>
        <v>76.959999999999994</v>
      </c>
      <c r="U1614" s="39">
        <f t="shared" si="738"/>
        <v>656740</v>
      </c>
      <c r="V1614" s="39">
        <f t="shared" si="738"/>
        <v>24611</v>
      </c>
      <c r="W1614" s="39">
        <f t="shared" si="738"/>
        <v>0</v>
      </c>
      <c r="X1614" s="39">
        <f t="shared" si="738"/>
        <v>34783.4</v>
      </c>
      <c r="Y1614" s="39">
        <f t="shared" si="738"/>
        <v>0</v>
      </c>
      <c r="Z1614" s="39">
        <f t="shared" si="738"/>
        <v>174051640.48000002</v>
      </c>
      <c r="AA1614" s="39">
        <f t="shared" si="738"/>
        <v>128141359.51999998</v>
      </c>
      <c r="AB1614" s="40">
        <f>Z1614/D1614</f>
        <v>0.57596185378218567</v>
      </c>
      <c r="AC1614" s="32"/>
    </row>
    <row r="1615" spans="1:29" s="33" customFormat="1" ht="18" customHeight="1" x14ac:dyDescent="0.25">
      <c r="A1615" s="41" t="s">
        <v>39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0">B1615+B1614</f>
        <v>302193000</v>
      </c>
      <c r="C1616" s="39">
        <f t="shared" si="740"/>
        <v>0</v>
      </c>
      <c r="D1616" s="39">
        <f t="shared" si="740"/>
        <v>302193000</v>
      </c>
      <c r="E1616" s="39">
        <f t="shared" si="740"/>
        <v>43854636.960000001</v>
      </c>
      <c r="F1616" s="39">
        <f t="shared" si="740"/>
        <v>19363.040000000008</v>
      </c>
      <c r="G1616" s="39">
        <f t="shared" si="740"/>
        <v>66232924.849999994</v>
      </c>
      <c r="H1616" s="39">
        <f t="shared" si="740"/>
        <v>63944715.629999995</v>
      </c>
      <c r="I1616" s="39">
        <f t="shared" si="740"/>
        <v>42220159.630000003</v>
      </c>
      <c r="J1616" s="39">
        <f t="shared" si="740"/>
        <v>19440</v>
      </c>
      <c r="K1616" s="39">
        <f t="shared" si="740"/>
        <v>65551496.890000001</v>
      </c>
      <c r="L1616" s="39">
        <f t="shared" si="740"/>
        <v>63909932.229999989</v>
      </c>
      <c r="M1616" s="39">
        <f t="shared" si="740"/>
        <v>171701028.75</v>
      </c>
      <c r="N1616" s="39">
        <f t="shared" si="740"/>
        <v>286786</v>
      </c>
      <c r="O1616" s="39">
        <f t="shared" si="740"/>
        <v>390387.64999999997</v>
      </c>
      <c r="P1616" s="39">
        <f t="shared" si="740"/>
        <v>957303.67999999993</v>
      </c>
      <c r="Q1616" s="39">
        <f t="shared" si="740"/>
        <v>0</v>
      </c>
      <c r="R1616" s="39">
        <f t="shared" si="740"/>
        <v>-76.959999999999994</v>
      </c>
      <c r="S1616" s="39">
        <f t="shared" si="740"/>
        <v>0</v>
      </c>
      <c r="T1616" s="39">
        <f t="shared" si="740"/>
        <v>76.959999999999994</v>
      </c>
      <c r="U1616" s="39">
        <f t="shared" si="740"/>
        <v>656740</v>
      </c>
      <c r="V1616" s="39">
        <f t="shared" si="740"/>
        <v>24611</v>
      </c>
      <c r="W1616" s="39">
        <f t="shared" si="740"/>
        <v>0</v>
      </c>
      <c r="X1616" s="39">
        <f t="shared" si="740"/>
        <v>34783.4</v>
      </c>
      <c r="Y1616" s="39">
        <f t="shared" si="740"/>
        <v>0</v>
      </c>
      <c r="Z1616" s="39">
        <f t="shared" si="740"/>
        <v>174051640.48000002</v>
      </c>
      <c r="AA1616" s="39">
        <f t="shared" si="740"/>
        <v>128141359.51999998</v>
      </c>
      <c r="AB1616" s="40">
        <f>Z1616/D1616</f>
        <v>0.57596185378218567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>[1]consoCURRENT!E37058</f>
        <v>302193000</v>
      </c>
      <c r="C1621" s="31">
        <f>[1]consoCURRENT!F37058</f>
        <v>0</v>
      </c>
      <c r="D1621" s="31">
        <f>[1]consoCURRENT!G37058</f>
        <v>302193000</v>
      </c>
      <c r="E1621" s="31">
        <f>[1]consoCURRENT!H37058</f>
        <v>43854636.960000001</v>
      </c>
      <c r="F1621" s="31">
        <f>[1]consoCURRENT!I37058</f>
        <v>19363.040000000008</v>
      </c>
      <c r="G1621" s="31">
        <f>[1]consoCURRENT!J37058</f>
        <v>66232924.849999994</v>
      </c>
      <c r="H1621" s="31">
        <f>[1]consoCURRENT!K37058</f>
        <v>63944715.629999995</v>
      </c>
      <c r="I1621" s="31">
        <f>[1]consoCURRENT!L37058</f>
        <v>42220159.630000003</v>
      </c>
      <c r="J1621" s="31">
        <f>[1]consoCURRENT!M37058</f>
        <v>19440</v>
      </c>
      <c r="K1621" s="31">
        <f>[1]consoCURRENT!N37058</f>
        <v>65551496.890000001</v>
      </c>
      <c r="L1621" s="31">
        <f>[1]consoCURRENT!O37058</f>
        <v>63909932.229999989</v>
      </c>
      <c r="M1621" s="31">
        <f>[1]consoCURRENT!P37058</f>
        <v>171701028.75</v>
      </c>
      <c r="N1621" s="31">
        <f>[1]consoCURRENT!Q37058</f>
        <v>286786</v>
      </c>
      <c r="O1621" s="31">
        <f>[1]consoCURRENT!R37058</f>
        <v>390387.64999999997</v>
      </c>
      <c r="P1621" s="31">
        <f>[1]consoCURRENT!S37058</f>
        <v>957303.67999999993</v>
      </c>
      <c r="Q1621" s="31">
        <f>[1]consoCURRENT!T37058</f>
        <v>0</v>
      </c>
      <c r="R1621" s="31">
        <f>[1]consoCURRENT!U37058</f>
        <v>-76.959999999999994</v>
      </c>
      <c r="S1621" s="31">
        <f>[1]consoCURRENT!V37058</f>
        <v>0</v>
      </c>
      <c r="T1621" s="31">
        <f>[1]consoCURRENT!W37058</f>
        <v>76.959999999999994</v>
      </c>
      <c r="U1621" s="31">
        <f>[1]consoCURRENT!X37058</f>
        <v>656740</v>
      </c>
      <c r="V1621" s="31">
        <f>[1]consoCURRENT!Y37058</f>
        <v>24611</v>
      </c>
      <c r="W1621" s="31">
        <f>[1]consoCURRENT!Z37058</f>
        <v>0</v>
      </c>
      <c r="X1621" s="31">
        <f>[1]consoCURRENT!AA37058</f>
        <v>34783.4</v>
      </c>
      <c r="Y1621" s="31">
        <f>[1]consoCURRENT!AB37058</f>
        <v>0</v>
      </c>
      <c r="Z1621" s="31">
        <f t="shared" ref="Z1621:Z1623" si="741">SUM(M1621:Y1621)</f>
        <v>174051640.48000002</v>
      </c>
      <c r="AA1621" s="31">
        <f>D1621-Z1621</f>
        <v>128141359.51999998</v>
      </c>
      <c r="AB1621" s="37">
        <f>Z1621/D1621</f>
        <v>0.57596185378218567</v>
      </c>
      <c r="AC1621" s="32"/>
    </row>
    <row r="1622" spans="1:2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2">SUM(B1620:B1623)</f>
        <v>302193000</v>
      </c>
      <c r="C1624" s="39">
        <f t="shared" si="742"/>
        <v>0</v>
      </c>
      <c r="D1624" s="39">
        <f t="shared" si="742"/>
        <v>302193000</v>
      </c>
      <c r="E1624" s="39">
        <f t="shared" si="742"/>
        <v>43854636.960000001</v>
      </c>
      <c r="F1624" s="39">
        <f t="shared" si="742"/>
        <v>19363.040000000008</v>
      </c>
      <c r="G1624" s="39">
        <f t="shared" si="742"/>
        <v>66232924.849999994</v>
      </c>
      <c r="H1624" s="39">
        <f t="shared" si="742"/>
        <v>63944715.629999995</v>
      </c>
      <c r="I1624" s="39">
        <f t="shared" si="742"/>
        <v>42220159.630000003</v>
      </c>
      <c r="J1624" s="39">
        <f t="shared" si="742"/>
        <v>19440</v>
      </c>
      <c r="K1624" s="39">
        <f t="shared" si="742"/>
        <v>65551496.890000001</v>
      </c>
      <c r="L1624" s="39">
        <f t="shared" si="742"/>
        <v>63909932.229999989</v>
      </c>
      <c r="M1624" s="39">
        <f t="shared" si="742"/>
        <v>171701028.75</v>
      </c>
      <c r="N1624" s="39">
        <f t="shared" si="742"/>
        <v>286786</v>
      </c>
      <c r="O1624" s="39">
        <f t="shared" si="742"/>
        <v>390387.64999999997</v>
      </c>
      <c r="P1624" s="39">
        <f t="shared" si="742"/>
        <v>957303.67999999993</v>
      </c>
      <c r="Q1624" s="39">
        <f t="shared" si="742"/>
        <v>0</v>
      </c>
      <c r="R1624" s="39">
        <f t="shared" si="742"/>
        <v>-76.959999999999994</v>
      </c>
      <c r="S1624" s="39">
        <f t="shared" si="742"/>
        <v>0</v>
      </c>
      <c r="T1624" s="39">
        <f t="shared" si="742"/>
        <v>76.959999999999994</v>
      </c>
      <c r="U1624" s="39">
        <f t="shared" si="742"/>
        <v>656740</v>
      </c>
      <c r="V1624" s="39">
        <f t="shared" si="742"/>
        <v>24611</v>
      </c>
      <c r="W1624" s="39">
        <f t="shared" si="742"/>
        <v>0</v>
      </c>
      <c r="X1624" s="39">
        <f t="shared" si="742"/>
        <v>34783.4</v>
      </c>
      <c r="Y1624" s="39">
        <f t="shared" si="742"/>
        <v>0</v>
      </c>
      <c r="Z1624" s="39">
        <f t="shared" si="742"/>
        <v>174051640.48000002</v>
      </c>
      <c r="AA1624" s="39">
        <f t="shared" si="742"/>
        <v>128141359.51999998</v>
      </c>
      <c r="AB1624" s="40">
        <f>Z1624/D1624</f>
        <v>0.57596185378218567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4">B1625+B1624</f>
        <v>302193000</v>
      </c>
      <c r="C1626" s="39">
        <f t="shared" si="744"/>
        <v>0</v>
      </c>
      <c r="D1626" s="39">
        <f t="shared" si="744"/>
        <v>302193000</v>
      </c>
      <c r="E1626" s="39">
        <f t="shared" si="744"/>
        <v>43854636.960000001</v>
      </c>
      <c r="F1626" s="39">
        <f t="shared" si="744"/>
        <v>19363.040000000008</v>
      </c>
      <c r="G1626" s="39">
        <f t="shared" si="744"/>
        <v>66232924.849999994</v>
      </c>
      <c r="H1626" s="39">
        <f t="shared" si="744"/>
        <v>63944715.629999995</v>
      </c>
      <c r="I1626" s="39">
        <f t="shared" si="744"/>
        <v>42220159.630000003</v>
      </c>
      <c r="J1626" s="39">
        <f t="shared" si="744"/>
        <v>19440</v>
      </c>
      <c r="K1626" s="39">
        <f t="shared" si="744"/>
        <v>65551496.890000001</v>
      </c>
      <c r="L1626" s="39">
        <f t="shared" si="744"/>
        <v>63909932.229999989</v>
      </c>
      <c r="M1626" s="39">
        <f t="shared" si="744"/>
        <v>171701028.75</v>
      </c>
      <c r="N1626" s="39">
        <f t="shared" si="744"/>
        <v>286786</v>
      </c>
      <c r="O1626" s="39">
        <f t="shared" si="744"/>
        <v>390387.64999999997</v>
      </c>
      <c r="P1626" s="39">
        <f t="shared" si="744"/>
        <v>957303.67999999993</v>
      </c>
      <c r="Q1626" s="39">
        <f t="shared" si="744"/>
        <v>0</v>
      </c>
      <c r="R1626" s="39">
        <f t="shared" si="744"/>
        <v>-76.959999999999994</v>
      </c>
      <c r="S1626" s="39">
        <f t="shared" si="744"/>
        <v>0</v>
      </c>
      <c r="T1626" s="39">
        <f t="shared" si="744"/>
        <v>76.959999999999994</v>
      </c>
      <c r="U1626" s="39">
        <f t="shared" si="744"/>
        <v>656740</v>
      </c>
      <c r="V1626" s="39">
        <f t="shared" si="744"/>
        <v>24611</v>
      </c>
      <c r="W1626" s="39">
        <f t="shared" si="744"/>
        <v>0</v>
      </c>
      <c r="X1626" s="39">
        <f t="shared" si="744"/>
        <v>34783.4</v>
      </c>
      <c r="Y1626" s="39">
        <f t="shared" si="744"/>
        <v>0</v>
      </c>
      <c r="Z1626" s="39">
        <f t="shared" si="744"/>
        <v>174051640.48000002</v>
      </c>
      <c r="AA1626" s="39">
        <f t="shared" si="744"/>
        <v>128141359.51999998</v>
      </c>
      <c r="AB1626" s="40">
        <f>Z1626/D1626</f>
        <v>0.57596185378218567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6">SUM(B1630:B1633)</f>
        <v>0</v>
      </c>
      <c r="C1634" s="39">
        <f t="shared" si="746"/>
        <v>0</v>
      </c>
      <c r="D1634" s="39">
        <f t="shared" si="746"/>
        <v>0</v>
      </c>
      <c r="E1634" s="39">
        <f t="shared" si="746"/>
        <v>0</v>
      </c>
      <c r="F1634" s="39">
        <f t="shared" si="746"/>
        <v>0</v>
      </c>
      <c r="G1634" s="39">
        <f t="shared" si="746"/>
        <v>0</v>
      </c>
      <c r="H1634" s="39">
        <f t="shared" si="746"/>
        <v>0</v>
      </c>
      <c r="I1634" s="39">
        <f t="shared" si="746"/>
        <v>0</v>
      </c>
      <c r="J1634" s="39">
        <f t="shared" si="746"/>
        <v>0</v>
      </c>
      <c r="K1634" s="39">
        <f t="shared" si="746"/>
        <v>0</v>
      </c>
      <c r="L1634" s="39">
        <f t="shared" si="746"/>
        <v>0</v>
      </c>
      <c r="M1634" s="39">
        <f t="shared" si="746"/>
        <v>0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0</v>
      </c>
      <c r="U1634" s="39">
        <f t="shared" si="746"/>
        <v>0</v>
      </c>
      <c r="V1634" s="39">
        <f t="shared" si="746"/>
        <v>0</v>
      </c>
      <c r="W1634" s="39">
        <f t="shared" si="746"/>
        <v>0</v>
      </c>
      <c r="X1634" s="39">
        <f t="shared" si="746"/>
        <v>0</v>
      </c>
      <c r="Y1634" s="39">
        <f t="shared" si="746"/>
        <v>0</v>
      </c>
      <c r="Z1634" s="39">
        <f t="shared" si="746"/>
        <v>0</v>
      </c>
      <c r="AA1634" s="39">
        <f t="shared" si="746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8">B1635+B1634</f>
        <v>0</v>
      </c>
      <c r="C1636" s="39">
        <f t="shared" si="748"/>
        <v>0</v>
      </c>
      <c r="D1636" s="39">
        <f t="shared" si="748"/>
        <v>0</v>
      </c>
      <c r="E1636" s="39">
        <f t="shared" si="748"/>
        <v>0</v>
      </c>
      <c r="F1636" s="39">
        <f t="shared" si="748"/>
        <v>0</v>
      </c>
      <c r="G1636" s="39">
        <f t="shared" si="748"/>
        <v>0</v>
      </c>
      <c r="H1636" s="39">
        <f t="shared" si="748"/>
        <v>0</v>
      </c>
      <c r="I1636" s="39">
        <f t="shared" si="748"/>
        <v>0</v>
      </c>
      <c r="J1636" s="39">
        <f t="shared" si="748"/>
        <v>0</v>
      </c>
      <c r="K1636" s="39">
        <f t="shared" si="748"/>
        <v>0</v>
      </c>
      <c r="L1636" s="39">
        <f t="shared" si="748"/>
        <v>0</v>
      </c>
      <c r="M1636" s="39">
        <f t="shared" si="748"/>
        <v>0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0</v>
      </c>
      <c r="U1636" s="39">
        <f t="shared" si="748"/>
        <v>0</v>
      </c>
      <c r="V1636" s="39">
        <f t="shared" si="748"/>
        <v>0</v>
      </c>
      <c r="W1636" s="39">
        <f t="shared" si="748"/>
        <v>0</v>
      </c>
      <c r="X1636" s="39">
        <f t="shared" si="748"/>
        <v>0</v>
      </c>
      <c r="Y1636" s="39">
        <f t="shared" si="748"/>
        <v>0</v>
      </c>
      <c r="Z1636" s="39">
        <f t="shared" si="748"/>
        <v>0</v>
      </c>
      <c r="AA1636" s="39">
        <f t="shared" si="748"/>
        <v>0</v>
      </c>
      <c r="AB1636" s="40" t="e">
        <f>Z1636/D1636</f>
        <v>#DIV/0!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B1650</f>
        <v>20746000</v>
      </c>
      <c r="C1640" s="31">
        <f t="shared" ref="C1640:Y1645" si="749">C1650</f>
        <v>0</v>
      </c>
      <c r="D1640" s="31">
        <f t="shared" si="749"/>
        <v>20746000</v>
      </c>
      <c r="E1640" s="31">
        <f t="shared" si="749"/>
        <v>4281669.6499999994</v>
      </c>
      <c r="F1640" s="31">
        <f t="shared" si="749"/>
        <v>4376339.4799999995</v>
      </c>
      <c r="G1640" s="31">
        <f t="shared" si="749"/>
        <v>4082744.6100000003</v>
      </c>
      <c r="H1640" s="31">
        <f t="shared" si="749"/>
        <v>3779954.91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1112771.6800000002</v>
      </c>
      <c r="O1640" s="31">
        <f t="shared" si="749"/>
        <v>1100466.58</v>
      </c>
      <c r="P1640" s="31">
        <f t="shared" si="749"/>
        <v>2068431.3900000001</v>
      </c>
      <c r="Q1640" s="31">
        <f t="shared" si="749"/>
        <v>1556165.52</v>
      </c>
      <c r="R1640" s="31">
        <f t="shared" si="749"/>
        <v>2488176.4900000002</v>
      </c>
      <c r="S1640" s="31">
        <f t="shared" si="749"/>
        <v>331997.47000000003</v>
      </c>
      <c r="T1640" s="31">
        <f t="shared" si="749"/>
        <v>1301427.6300000001</v>
      </c>
      <c r="U1640" s="31">
        <f t="shared" si="749"/>
        <v>2677518.63</v>
      </c>
      <c r="V1640" s="31">
        <f t="shared" si="749"/>
        <v>103798.34999999999</v>
      </c>
      <c r="W1640" s="31">
        <f t="shared" si="749"/>
        <v>1249681.3900000001</v>
      </c>
      <c r="X1640" s="31">
        <f t="shared" si="749"/>
        <v>2530273.52</v>
      </c>
      <c r="Y1640" s="31">
        <f t="shared" si="749"/>
        <v>0</v>
      </c>
      <c r="Z1640" s="31">
        <f>SUM(M1640:Y1640)</f>
        <v>16520708.65</v>
      </c>
      <c r="AA1640" s="31">
        <f>D1640-Z1640</f>
        <v>4225291.3499999996</v>
      </c>
      <c r="AB1640" s="37">
        <f>Z1640/D1640</f>
        <v>0.7963322399498699</v>
      </c>
      <c r="AC1640" s="32"/>
    </row>
    <row r="1641" spans="1:29" s="33" customFormat="1" ht="18" customHeight="1" x14ac:dyDescent="0.2">
      <c r="A1641" s="36" t="s">
        <v>35</v>
      </c>
      <c r="B1641" s="31">
        <f t="shared" ref="B1641:Q1645" si="750">B1651</f>
        <v>40484000</v>
      </c>
      <c r="C1641" s="31">
        <f t="shared" si="750"/>
        <v>1.6298145055770874E-9</v>
      </c>
      <c r="D1641" s="31">
        <f t="shared" si="750"/>
        <v>40484000</v>
      </c>
      <c r="E1641" s="31">
        <f t="shared" si="750"/>
        <v>5663386.5099999998</v>
      </c>
      <c r="F1641" s="31">
        <f t="shared" si="750"/>
        <v>13980751.449999999</v>
      </c>
      <c r="G1641" s="31">
        <f t="shared" si="750"/>
        <v>8254294.9699999997</v>
      </c>
      <c r="H1641" s="31">
        <f t="shared" si="750"/>
        <v>5262474.79</v>
      </c>
      <c r="I1641" s="31">
        <f t="shared" si="750"/>
        <v>1989292.24</v>
      </c>
      <c r="J1641" s="31">
        <f t="shared" si="750"/>
        <v>2421483.92</v>
      </c>
      <c r="K1641" s="31">
        <f t="shared" si="750"/>
        <v>5465708.2400000002</v>
      </c>
      <c r="L1641" s="31">
        <f t="shared" si="750"/>
        <v>3992237.43</v>
      </c>
      <c r="M1641" s="31">
        <f t="shared" si="750"/>
        <v>13868721.83</v>
      </c>
      <c r="N1641" s="31">
        <f t="shared" si="750"/>
        <v>1287394.2</v>
      </c>
      <c r="O1641" s="31">
        <f t="shared" si="750"/>
        <v>1120976.67</v>
      </c>
      <c r="P1641" s="31">
        <f t="shared" si="750"/>
        <v>1265723.4000000001</v>
      </c>
      <c r="Q1641" s="31">
        <f t="shared" si="750"/>
        <v>3105295.9299999997</v>
      </c>
      <c r="R1641" s="31">
        <f t="shared" si="749"/>
        <v>7512021.3199999994</v>
      </c>
      <c r="S1641" s="31">
        <f t="shared" si="749"/>
        <v>941950.28</v>
      </c>
      <c r="T1641" s="31">
        <f t="shared" si="749"/>
        <v>548517.78</v>
      </c>
      <c r="U1641" s="31">
        <f t="shared" si="749"/>
        <v>385756.60999999993</v>
      </c>
      <c r="V1641" s="31">
        <f t="shared" si="749"/>
        <v>1854312.34</v>
      </c>
      <c r="W1641" s="31">
        <f t="shared" si="749"/>
        <v>542691.92999999993</v>
      </c>
      <c r="X1641" s="31">
        <f t="shared" si="749"/>
        <v>727545.42999999993</v>
      </c>
      <c r="Y1641" s="31">
        <f t="shared" si="749"/>
        <v>0</v>
      </c>
      <c r="Z1641" s="31">
        <f t="shared" ref="Z1641:Z1643" si="751">SUM(M1641:Y1641)</f>
        <v>33160907.719999999</v>
      </c>
      <c r="AA1641" s="31">
        <f>D1641-Z1641</f>
        <v>7323092.2800000012</v>
      </c>
      <c r="AB1641" s="37">
        <f>Z1641/D1641</f>
        <v>0.81911144452129236</v>
      </c>
      <c r="AC1641" s="32"/>
    </row>
    <row r="1642" spans="1:29" s="33" customFormat="1" ht="18" customHeight="1" x14ac:dyDescent="0.2">
      <c r="A1642" s="36" t="s">
        <v>36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2">SUM(B1640:B1643)</f>
        <v>61230000</v>
      </c>
      <c r="C1644" s="39">
        <f t="shared" si="752"/>
        <v>1.6298145055770874E-9</v>
      </c>
      <c r="D1644" s="39">
        <f t="shared" si="752"/>
        <v>61230000</v>
      </c>
      <c r="E1644" s="39">
        <f t="shared" si="752"/>
        <v>9945056.1600000001</v>
      </c>
      <c r="F1644" s="39">
        <f t="shared" si="752"/>
        <v>18357090.93</v>
      </c>
      <c r="G1644" s="39">
        <f t="shared" si="752"/>
        <v>12337039.58</v>
      </c>
      <c r="H1644" s="39">
        <f t="shared" si="752"/>
        <v>9042429.6999999993</v>
      </c>
      <c r="I1644" s="39">
        <f t="shared" si="752"/>
        <v>1989292.24</v>
      </c>
      <c r="J1644" s="39">
        <f t="shared" si="752"/>
        <v>2421483.92</v>
      </c>
      <c r="K1644" s="39">
        <f t="shared" si="752"/>
        <v>5465708.2400000002</v>
      </c>
      <c r="L1644" s="39">
        <f t="shared" si="752"/>
        <v>3992237.43</v>
      </c>
      <c r="M1644" s="39">
        <f t="shared" si="752"/>
        <v>13868721.83</v>
      </c>
      <c r="N1644" s="39">
        <f t="shared" si="752"/>
        <v>2400165.88</v>
      </c>
      <c r="O1644" s="39">
        <f t="shared" si="752"/>
        <v>2221443.25</v>
      </c>
      <c r="P1644" s="39">
        <f t="shared" si="752"/>
        <v>3334154.79</v>
      </c>
      <c r="Q1644" s="39">
        <f t="shared" si="752"/>
        <v>4661461.4499999993</v>
      </c>
      <c r="R1644" s="39">
        <f t="shared" si="752"/>
        <v>10000197.809999999</v>
      </c>
      <c r="S1644" s="39">
        <f t="shared" si="752"/>
        <v>1273947.75</v>
      </c>
      <c r="T1644" s="39">
        <f t="shared" si="752"/>
        <v>1849945.4100000001</v>
      </c>
      <c r="U1644" s="39">
        <f t="shared" si="752"/>
        <v>3063275.2399999998</v>
      </c>
      <c r="V1644" s="39">
        <f t="shared" si="752"/>
        <v>1958110.6900000002</v>
      </c>
      <c r="W1644" s="39">
        <f t="shared" si="752"/>
        <v>1792373.32</v>
      </c>
      <c r="X1644" s="39">
        <f t="shared" si="752"/>
        <v>3257818.95</v>
      </c>
      <c r="Y1644" s="39">
        <f t="shared" si="752"/>
        <v>0</v>
      </c>
      <c r="Z1644" s="39">
        <f t="shared" si="752"/>
        <v>49681616.369999997</v>
      </c>
      <c r="AA1644" s="39">
        <f t="shared" si="752"/>
        <v>11548383.630000001</v>
      </c>
      <c r="AB1644" s="40">
        <f>Z1644/D1644</f>
        <v>0.81139337530622235</v>
      </c>
      <c r="AC1644" s="32"/>
    </row>
    <row r="1645" spans="1:29" s="33" customFormat="1" ht="18" customHeight="1" x14ac:dyDescent="0.25">
      <c r="A1645" s="41" t="s">
        <v>39</v>
      </c>
      <c r="B1645" s="31">
        <f t="shared" si="750"/>
        <v>1718000</v>
      </c>
      <c r="C1645" s="31">
        <f t="shared" si="749"/>
        <v>0</v>
      </c>
      <c r="D1645" s="31">
        <f t="shared" si="749"/>
        <v>1718000</v>
      </c>
      <c r="E1645" s="31">
        <f t="shared" si="749"/>
        <v>341876.82</v>
      </c>
      <c r="F1645" s="31">
        <f t="shared" si="749"/>
        <v>428567.33000000007</v>
      </c>
      <c r="G1645" s="31">
        <f t="shared" si="749"/>
        <v>412581.84</v>
      </c>
      <c r="H1645" s="31">
        <f t="shared" si="749"/>
        <v>265859.65000000002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229010.1</v>
      </c>
      <c r="P1645" s="31">
        <f t="shared" si="749"/>
        <v>112866.72</v>
      </c>
      <c r="Q1645" s="31">
        <f t="shared" si="749"/>
        <v>108296.52</v>
      </c>
      <c r="R1645" s="31">
        <f t="shared" si="749"/>
        <v>179996.33000000002</v>
      </c>
      <c r="S1645" s="31">
        <f t="shared" si="749"/>
        <v>140274.48000000001</v>
      </c>
      <c r="T1645" s="31">
        <f t="shared" si="749"/>
        <v>0</v>
      </c>
      <c r="U1645" s="31">
        <f t="shared" si="749"/>
        <v>143504.88</v>
      </c>
      <c r="V1645" s="31">
        <f t="shared" si="749"/>
        <v>269076.96000000002</v>
      </c>
      <c r="W1645" s="31">
        <f t="shared" si="749"/>
        <v>132039.48000000001</v>
      </c>
      <c r="X1645" s="31">
        <f t="shared" si="749"/>
        <v>133820.17000000001</v>
      </c>
      <c r="Y1645" s="31">
        <f t="shared" si="749"/>
        <v>0</v>
      </c>
      <c r="Z1645" s="31">
        <f t="shared" ref="Z1645" si="753">SUM(M1645:Y1645)</f>
        <v>1448885.64</v>
      </c>
      <c r="AA1645" s="31">
        <f>D1645-Z1645</f>
        <v>269114.3600000001</v>
      </c>
      <c r="AB1645" s="37">
        <f>Z1645/D1645</f>
        <v>0.8433560186263096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4">B1645+B1644</f>
        <v>62948000</v>
      </c>
      <c r="C1646" s="39">
        <f t="shared" si="754"/>
        <v>1.6298145055770874E-9</v>
      </c>
      <c r="D1646" s="39">
        <f t="shared" si="754"/>
        <v>62948000</v>
      </c>
      <c r="E1646" s="39">
        <f t="shared" si="754"/>
        <v>10286932.98</v>
      </c>
      <c r="F1646" s="39">
        <f t="shared" si="754"/>
        <v>18785658.259999998</v>
      </c>
      <c r="G1646" s="39">
        <f t="shared" si="754"/>
        <v>12749621.42</v>
      </c>
      <c r="H1646" s="39">
        <f t="shared" si="754"/>
        <v>9308289.3499999996</v>
      </c>
      <c r="I1646" s="39">
        <f t="shared" si="754"/>
        <v>1989292.24</v>
      </c>
      <c r="J1646" s="39">
        <f t="shared" si="754"/>
        <v>2421483.92</v>
      </c>
      <c r="K1646" s="39">
        <f t="shared" si="754"/>
        <v>5465708.2400000002</v>
      </c>
      <c r="L1646" s="39">
        <f t="shared" si="754"/>
        <v>3992237.43</v>
      </c>
      <c r="M1646" s="39">
        <f t="shared" si="754"/>
        <v>13868721.83</v>
      </c>
      <c r="N1646" s="39">
        <f t="shared" si="754"/>
        <v>2400165.88</v>
      </c>
      <c r="O1646" s="39">
        <f t="shared" si="754"/>
        <v>2450453.35</v>
      </c>
      <c r="P1646" s="39">
        <f t="shared" si="754"/>
        <v>3447021.5100000002</v>
      </c>
      <c r="Q1646" s="39">
        <f t="shared" si="754"/>
        <v>4769757.9699999988</v>
      </c>
      <c r="R1646" s="39">
        <f t="shared" si="754"/>
        <v>10180194.139999999</v>
      </c>
      <c r="S1646" s="39">
        <f t="shared" si="754"/>
        <v>1414222.23</v>
      </c>
      <c r="T1646" s="39">
        <f t="shared" si="754"/>
        <v>1849945.4100000001</v>
      </c>
      <c r="U1646" s="39">
        <f t="shared" si="754"/>
        <v>3206780.1199999996</v>
      </c>
      <c r="V1646" s="39">
        <f t="shared" si="754"/>
        <v>2227187.6500000004</v>
      </c>
      <c r="W1646" s="39">
        <f t="shared" si="754"/>
        <v>1924412.8</v>
      </c>
      <c r="X1646" s="39">
        <f t="shared" si="754"/>
        <v>3391639.12</v>
      </c>
      <c r="Y1646" s="39">
        <f t="shared" si="754"/>
        <v>0</v>
      </c>
      <c r="Z1646" s="39">
        <f t="shared" si="754"/>
        <v>51130502.009999998</v>
      </c>
      <c r="AA1646" s="39">
        <f t="shared" si="754"/>
        <v>11817497.99</v>
      </c>
      <c r="AB1646" s="40">
        <f>Z1646/D1646</f>
        <v>0.81226571153968352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20746000</v>
      </c>
      <c r="C1650" s="31">
        <f t="shared" ref="C1650:Y1655" si="755">C1660</f>
        <v>0</v>
      </c>
      <c r="D1650" s="31">
        <f t="shared" si="755"/>
        <v>20746000</v>
      </c>
      <c r="E1650" s="31">
        <f t="shared" si="755"/>
        <v>4281669.6499999994</v>
      </c>
      <c r="F1650" s="31">
        <f t="shared" si="755"/>
        <v>4376339.4799999995</v>
      </c>
      <c r="G1650" s="31">
        <f t="shared" si="755"/>
        <v>4082744.6100000003</v>
      </c>
      <c r="H1650" s="31">
        <f t="shared" si="755"/>
        <v>3779954.91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1112771.6800000002</v>
      </c>
      <c r="O1650" s="31">
        <f t="shared" si="755"/>
        <v>1100466.58</v>
      </c>
      <c r="P1650" s="31">
        <f t="shared" si="755"/>
        <v>2068431.3900000001</v>
      </c>
      <c r="Q1650" s="31">
        <f t="shared" si="755"/>
        <v>1556165.52</v>
      </c>
      <c r="R1650" s="31">
        <f t="shared" si="755"/>
        <v>2488176.4900000002</v>
      </c>
      <c r="S1650" s="31">
        <f t="shared" si="755"/>
        <v>331997.47000000003</v>
      </c>
      <c r="T1650" s="31">
        <f t="shared" si="755"/>
        <v>1301427.6300000001</v>
      </c>
      <c r="U1650" s="31">
        <f t="shared" si="755"/>
        <v>2677518.63</v>
      </c>
      <c r="V1650" s="31">
        <f t="shared" si="755"/>
        <v>103798.34999999999</v>
      </c>
      <c r="W1650" s="31">
        <f t="shared" si="755"/>
        <v>1249681.3900000001</v>
      </c>
      <c r="X1650" s="31">
        <f t="shared" si="755"/>
        <v>2530273.52</v>
      </c>
      <c r="Y1650" s="31">
        <f t="shared" si="755"/>
        <v>0</v>
      </c>
      <c r="Z1650" s="31">
        <f>SUM(M1650:Y1650)</f>
        <v>16520708.65</v>
      </c>
      <c r="AA1650" s="31">
        <f>D1650-Z1650</f>
        <v>4225291.3499999996</v>
      </c>
      <c r="AB1650" s="37">
        <f>Z1650/D1650</f>
        <v>0.7963322399498699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6">B1661</f>
        <v>40484000</v>
      </c>
      <c r="C1651" s="31">
        <f t="shared" si="756"/>
        <v>1.6298145055770874E-9</v>
      </c>
      <c r="D1651" s="31">
        <f t="shared" si="756"/>
        <v>40484000</v>
      </c>
      <c r="E1651" s="31">
        <f t="shared" si="756"/>
        <v>5663386.5099999998</v>
      </c>
      <c r="F1651" s="31">
        <f t="shared" si="756"/>
        <v>13980751.449999999</v>
      </c>
      <c r="G1651" s="31">
        <f t="shared" si="756"/>
        <v>8254294.9699999997</v>
      </c>
      <c r="H1651" s="31">
        <f t="shared" si="756"/>
        <v>5262474.79</v>
      </c>
      <c r="I1651" s="31">
        <f t="shared" si="756"/>
        <v>1989292.24</v>
      </c>
      <c r="J1651" s="31">
        <f t="shared" si="756"/>
        <v>2421483.92</v>
      </c>
      <c r="K1651" s="31">
        <f t="shared" si="756"/>
        <v>5465708.2400000002</v>
      </c>
      <c r="L1651" s="31">
        <f t="shared" si="756"/>
        <v>3992237.43</v>
      </c>
      <c r="M1651" s="31">
        <f t="shared" si="756"/>
        <v>13868721.83</v>
      </c>
      <c r="N1651" s="31">
        <f t="shared" si="756"/>
        <v>1287394.2</v>
      </c>
      <c r="O1651" s="31">
        <f t="shared" si="756"/>
        <v>1120976.67</v>
      </c>
      <c r="P1651" s="31">
        <f t="shared" si="756"/>
        <v>1265723.4000000001</v>
      </c>
      <c r="Q1651" s="31">
        <f t="shared" si="756"/>
        <v>3105295.9299999997</v>
      </c>
      <c r="R1651" s="31">
        <f t="shared" si="755"/>
        <v>7512021.3199999994</v>
      </c>
      <c r="S1651" s="31">
        <f t="shared" si="755"/>
        <v>941950.28</v>
      </c>
      <c r="T1651" s="31">
        <f t="shared" si="755"/>
        <v>548517.78</v>
      </c>
      <c r="U1651" s="31">
        <f t="shared" si="755"/>
        <v>385756.60999999993</v>
      </c>
      <c r="V1651" s="31">
        <f t="shared" si="755"/>
        <v>1854312.34</v>
      </c>
      <c r="W1651" s="31">
        <f t="shared" si="755"/>
        <v>542691.92999999993</v>
      </c>
      <c r="X1651" s="31">
        <f t="shared" si="755"/>
        <v>727545.42999999993</v>
      </c>
      <c r="Y1651" s="31">
        <f t="shared" si="755"/>
        <v>0</v>
      </c>
      <c r="Z1651" s="31">
        <f t="shared" ref="Z1651:Z1653" si="757">SUM(M1651:Y1651)</f>
        <v>33160907.719999999</v>
      </c>
      <c r="AA1651" s="31">
        <f>D1651-Z1651</f>
        <v>7323092.2800000012</v>
      </c>
      <c r="AB1651" s="37">
        <f>Z1651/D1651</f>
        <v>0.81911144452129236</v>
      </c>
      <c r="AC1651" s="32"/>
    </row>
    <row r="1652" spans="1:29" s="33" customFormat="1" ht="18" customHeight="1" x14ac:dyDescent="0.2">
      <c r="A1652" s="36" t="s">
        <v>36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8">SUM(B1650:B1653)</f>
        <v>61230000</v>
      </c>
      <c r="C1654" s="39">
        <f t="shared" si="758"/>
        <v>1.6298145055770874E-9</v>
      </c>
      <c r="D1654" s="39">
        <f t="shared" si="758"/>
        <v>61230000</v>
      </c>
      <c r="E1654" s="39">
        <f t="shared" si="758"/>
        <v>9945056.1600000001</v>
      </c>
      <c r="F1654" s="39">
        <f t="shared" si="758"/>
        <v>18357090.93</v>
      </c>
      <c r="G1654" s="39">
        <f t="shared" si="758"/>
        <v>12337039.58</v>
      </c>
      <c r="H1654" s="39">
        <f t="shared" si="758"/>
        <v>9042429.6999999993</v>
      </c>
      <c r="I1654" s="39">
        <f t="shared" si="758"/>
        <v>1989292.24</v>
      </c>
      <c r="J1654" s="39">
        <f t="shared" si="758"/>
        <v>2421483.92</v>
      </c>
      <c r="K1654" s="39">
        <f t="shared" si="758"/>
        <v>5465708.2400000002</v>
      </c>
      <c r="L1654" s="39">
        <f t="shared" si="758"/>
        <v>3992237.43</v>
      </c>
      <c r="M1654" s="39">
        <f t="shared" si="758"/>
        <v>13868721.83</v>
      </c>
      <c r="N1654" s="39">
        <f t="shared" si="758"/>
        <v>2400165.88</v>
      </c>
      <c r="O1654" s="39">
        <f t="shared" si="758"/>
        <v>2221443.25</v>
      </c>
      <c r="P1654" s="39">
        <f t="shared" si="758"/>
        <v>3334154.79</v>
      </c>
      <c r="Q1654" s="39">
        <f t="shared" si="758"/>
        <v>4661461.4499999993</v>
      </c>
      <c r="R1654" s="39">
        <f t="shared" si="758"/>
        <v>10000197.809999999</v>
      </c>
      <c r="S1654" s="39">
        <f t="shared" si="758"/>
        <v>1273947.75</v>
      </c>
      <c r="T1654" s="39">
        <f t="shared" si="758"/>
        <v>1849945.4100000001</v>
      </c>
      <c r="U1654" s="39">
        <f t="shared" si="758"/>
        <v>3063275.2399999998</v>
      </c>
      <c r="V1654" s="39">
        <f t="shared" si="758"/>
        <v>1958110.6900000002</v>
      </c>
      <c r="W1654" s="39">
        <f t="shared" si="758"/>
        <v>1792373.32</v>
      </c>
      <c r="X1654" s="39">
        <f t="shared" si="758"/>
        <v>3257818.95</v>
      </c>
      <c r="Y1654" s="39">
        <f t="shared" si="758"/>
        <v>0</v>
      </c>
      <c r="Z1654" s="39">
        <f t="shared" si="758"/>
        <v>49681616.369999997</v>
      </c>
      <c r="AA1654" s="39">
        <f t="shared" si="758"/>
        <v>11548383.630000001</v>
      </c>
      <c r="AB1654" s="40">
        <f>Z1654/D1654</f>
        <v>0.81139337530622235</v>
      </c>
      <c r="AC1654" s="32"/>
    </row>
    <row r="1655" spans="1:29" s="33" customFormat="1" ht="18" customHeight="1" x14ac:dyDescent="0.25">
      <c r="A1655" s="41" t="s">
        <v>39</v>
      </c>
      <c r="B1655" s="31">
        <f t="shared" si="756"/>
        <v>1718000</v>
      </c>
      <c r="C1655" s="31">
        <f t="shared" si="755"/>
        <v>0</v>
      </c>
      <c r="D1655" s="31">
        <f t="shared" si="755"/>
        <v>1718000</v>
      </c>
      <c r="E1655" s="31">
        <f t="shared" si="755"/>
        <v>341876.82</v>
      </c>
      <c r="F1655" s="31">
        <f t="shared" si="755"/>
        <v>428567.33000000007</v>
      </c>
      <c r="G1655" s="31">
        <f t="shared" si="755"/>
        <v>412581.84</v>
      </c>
      <c r="H1655" s="31">
        <f t="shared" si="755"/>
        <v>265859.65000000002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229010.1</v>
      </c>
      <c r="P1655" s="31">
        <f t="shared" si="755"/>
        <v>112866.72</v>
      </c>
      <c r="Q1655" s="31">
        <f t="shared" si="755"/>
        <v>108296.52</v>
      </c>
      <c r="R1655" s="31">
        <f t="shared" si="755"/>
        <v>179996.33000000002</v>
      </c>
      <c r="S1655" s="31">
        <f t="shared" si="755"/>
        <v>140274.48000000001</v>
      </c>
      <c r="T1655" s="31">
        <f t="shared" si="755"/>
        <v>0</v>
      </c>
      <c r="U1655" s="31">
        <f t="shared" si="755"/>
        <v>143504.88</v>
      </c>
      <c r="V1655" s="31">
        <f t="shared" si="755"/>
        <v>269076.96000000002</v>
      </c>
      <c r="W1655" s="31">
        <f t="shared" si="755"/>
        <v>132039.48000000001</v>
      </c>
      <c r="X1655" s="31">
        <f t="shared" si="755"/>
        <v>133820.17000000001</v>
      </c>
      <c r="Y1655" s="31">
        <f t="shared" si="755"/>
        <v>0</v>
      </c>
      <c r="Z1655" s="31">
        <f t="shared" ref="Z1655" si="759">SUM(M1655:Y1655)</f>
        <v>1448885.64</v>
      </c>
      <c r="AA1655" s="31">
        <f>D1655-Z1655</f>
        <v>269114.3600000001</v>
      </c>
      <c r="AB1655" s="37">
        <f>Z1655/D1655</f>
        <v>0.8433560186263096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0">B1655+B1654</f>
        <v>62948000</v>
      </c>
      <c r="C1656" s="39">
        <f t="shared" si="760"/>
        <v>1.6298145055770874E-9</v>
      </c>
      <c r="D1656" s="39">
        <f t="shared" si="760"/>
        <v>62948000</v>
      </c>
      <c r="E1656" s="39">
        <f t="shared" si="760"/>
        <v>10286932.98</v>
      </c>
      <c r="F1656" s="39">
        <f t="shared" si="760"/>
        <v>18785658.259999998</v>
      </c>
      <c r="G1656" s="39">
        <f t="shared" si="760"/>
        <v>12749621.42</v>
      </c>
      <c r="H1656" s="39">
        <f t="shared" si="760"/>
        <v>9308289.3499999996</v>
      </c>
      <c r="I1656" s="39">
        <f t="shared" si="760"/>
        <v>1989292.24</v>
      </c>
      <c r="J1656" s="39">
        <f t="shared" si="760"/>
        <v>2421483.92</v>
      </c>
      <c r="K1656" s="39">
        <f t="shared" si="760"/>
        <v>5465708.2400000002</v>
      </c>
      <c r="L1656" s="39">
        <f t="shared" si="760"/>
        <v>3992237.43</v>
      </c>
      <c r="M1656" s="39">
        <f t="shared" si="760"/>
        <v>13868721.83</v>
      </c>
      <c r="N1656" s="39">
        <f t="shared" si="760"/>
        <v>2400165.88</v>
      </c>
      <c r="O1656" s="39">
        <f t="shared" si="760"/>
        <v>2450453.35</v>
      </c>
      <c r="P1656" s="39">
        <f t="shared" si="760"/>
        <v>3447021.5100000002</v>
      </c>
      <c r="Q1656" s="39">
        <f t="shared" si="760"/>
        <v>4769757.9699999988</v>
      </c>
      <c r="R1656" s="39">
        <f t="shared" si="760"/>
        <v>10180194.139999999</v>
      </c>
      <c r="S1656" s="39">
        <f t="shared" si="760"/>
        <v>1414222.23</v>
      </c>
      <c r="T1656" s="39">
        <f t="shared" si="760"/>
        <v>1849945.4100000001</v>
      </c>
      <c r="U1656" s="39">
        <f t="shared" si="760"/>
        <v>3206780.1199999996</v>
      </c>
      <c r="V1656" s="39">
        <f t="shared" si="760"/>
        <v>2227187.6500000004</v>
      </c>
      <c r="W1656" s="39">
        <f t="shared" si="760"/>
        <v>1924412.8</v>
      </c>
      <c r="X1656" s="39">
        <f t="shared" si="760"/>
        <v>3391639.12</v>
      </c>
      <c r="Y1656" s="39">
        <f t="shared" si="760"/>
        <v>0</v>
      </c>
      <c r="Z1656" s="39">
        <f t="shared" si="760"/>
        <v>51130502.009999998</v>
      </c>
      <c r="AA1656" s="39">
        <f t="shared" si="760"/>
        <v>11817497.99</v>
      </c>
      <c r="AB1656" s="40">
        <f>Z1656/D1656</f>
        <v>0.81226571153968352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[1]consoCURRENT!E37587</f>
        <v>20746000</v>
      </c>
      <c r="C1660" s="31">
        <f>[1]consoCURRENT!F37587</f>
        <v>0</v>
      </c>
      <c r="D1660" s="31">
        <f>[1]consoCURRENT!G37587</f>
        <v>20746000</v>
      </c>
      <c r="E1660" s="31">
        <f>[1]consoCURRENT!H37587</f>
        <v>4281669.6499999994</v>
      </c>
      <c r="F1660" s="31">
        <f>[1]consoCURRENT!I37587</f>
        <v>4376339.4799999995</v>
      </c>
      <c r="G1660" s="31">
        <f>[1]consoCURRENT!J37587</f>
        <v>4082744.6100000003</v>
      </c>
      <c r="H1660" s="31">
        <f>[1]consoCURRENT!K37587</f>
        <v>3779954.91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1112771.6800000002</v>
      </c>
      <c r="O1660" s="31">
        <f>[1]consoCURRENT!R37587</f>
        <v>1100466.58</v>
      </c>
      <c r="P1660" s="31">
        <f>[1]consoCURRENT!S37587</f>
        <v>2068431.3900000001</v>
      </c>
      <c r="Q1660" s="31">
        <f>[1]consoCURRENT!T37587</f>
        <v>1556165.52</v>
      </c>
      <c r="R1660" s="31">
        <f>[1]consoCURRENT!U37587</f>
        <v>2488176.4900000002</v>
      </c>
      <c r="S1660" s="31">
        <f>[1]consoCURRENT!V37587</f>
        <v>331997.47000000003</v>
      </c>
      <c r="T1660" s="31">
        <f>[1]consoCURRENT!W37587</f>
        <v>1301427.6300000001</v>
      </c>
      <c r="U1660" s="31">
        <f>[1]consoCURRENT!X37587</f>
        <v>2677518.63</v>
      </c>
      <c r="V1660" s="31">
        <f>[1]consoCURRENT!Y37587</f>
        <v>103798.34999999999</v>
      </c>
      <c r="W1660" s="31">
        <f>[1]consoCURRENT!Z37587</f>
        <v>1249681.3900000001</v>
      </c>
      <c r="X1660" s="31">
        <f>[1]consoCURRENT!AA37587</f>
        <v>2530273.52</v>
      </c>
      <c r="Y1660" s="31">
        <f>[1]consoCURRENT!AB37587</f>
        <v>0</v>
      </c>
      <c r="Z1660" s="31">
        <f>SUM(M1660:Y1660)</f>
        <v>16520708.65</v>
      </c>
      <c r="AA1660" s="31">
        <f>D1660-Z1660</f>
        <v>4225291.3499999996</v>
      </c>
      <c r="AB1660" s="37">
        <f>Z1660/D1660</f>
        <v>0.7963322399498699</v>
      </c>
      <c r="AC1660" s="32"/>
    </row>
    <row r="1661" spans="1:29" s="33" customFormat="1" ht="18" customHeight="1" x14ac:dyDescent="0.2">
      <c r="A1661" s="36" t="s">
        <v>35</v>
      </c>
      <c r="B1661" s="31">
        <f>[1]consoCURRENT!E37700</f>
        <v>40484000</v>
      </c>
      <c r="C1661" s="31">
        <f>[1]consoCURRENT!F37700</f>
        <v>1.6298145055770874E-9</v>
      </c>
      <c r="D1661" s="31">
        <f>[1]consoCURRENT!G37700</f>
        <v>40484000</v>
      </c>
      <c r="E1661" s="31">
        <f>[1]consoCURRENT!H37700</f>
        <v>5663386.5099999998</v>
      </c>
      <c r="F1661" s="31">
        <f>[1]consoCURRENT!I37700</f>
        <v>13980751.449999999</v>
      </c>
      <c r="G1661" s="31">
        <f>[1]consoCURRENT!J37700</f>
        <v>8254294.9699999997</v>
      </c>
      <c r="H1661" s="31">
        <f>[1]consoCURRENT!K37700</f>
        <v>5262474.79</v>
      </c>
      <c r="I1661" s="31">
        <f>[1]consoCURRENT!L37700</f>
        <v>1989292.24</v>
      </c>
      <c r="J1661" s="31">
        <f>[1]consoCURRENT!M37700</f>
        <v>2421483.92</v>
      </c>
      <c r="K1661" s="31">
        <f>[1]consoCURRENT!N37700</f>
        <v>5465708.2400000002</v>
      </c>
      <c r="L1661" s="31">
        <f>[1]consoCURRENT!O37700</f>
        <v>3992237.43</v>
      </c>
      <c r="M1661" s="31">
        <f>[1]consoCURRENT!P37700</f>
        <v>13868721.83</v>
      </c>
      <c r="N1661" s="31">
        <f>[1]consoCURRENT!Q37700</f>
        <v>1287394.2</v>
      </c>
      <c r="O1661" s="31">
        <f>[1]consoCURRENT!R37700</f>
        <v>1120976.67</v>
      </c>
      <c r="P1661" s="31">
        <f>[1]consoCURRENT!S37700</f>
        <v>1265723.4000000001</v>
      </c>
      <c r="Q1661" s="31">
        <f>[1]consoCURRENT!T37700</f>
        <v>3105295.9299999997</v>
      </c>
      <c r="R1661" s="31">
        <f>[1]consoCURRENT!U37700</f>
        <v>7512021.3199999994</v>
      </c>
      <c r="S1661" s="31">
        <f>[1]consoCURRENT!V37700</f>
        <v>941950.28</v>
      </c>
      <c r="T1661" s="31">
        <f>[1]consoCURRENT!W37700</f>
        <v>548517.78</v>
      </c>
      <c r="U1661" s="31">
        <f>[1]consoCURRENT!X37700</f>
        <v>385756.60999999993</v>
      </c>
      <c r="V1661" s="31">
        <f>[1]consoCURRENT!Y37700</f>
        <v>1854312.34</v>
      </c>
      <c r="W1661" s="31">
        <f>[1]consoCURRENT!Z37700</f>
        <v>542691.92999999993</v>
      </c>
      <c r="X1661" s="31">
        <f>[1]consoCURRENT!AA37700</f>
        <v>727545.42999999993</v>
      </c>
      <c r="Y1661" s="31">
        <f>[1]consoCURRENT!AB37700</f>
        <v>0</v>
      </c>
      <c r="Z1661" s="31">
        <f t="shared" ref="Z1661:Z1663" si="761">SUM(M1661:Y1661)</f>
        <v>33160907.719999999</v>
      </c>
      <c r="AA1661" s="31">
        <f>D1661-Z1661</f>
        <v>7323092.2800000012</v>
      </c>
      <c r="AB1661" s="37">
        <f>Z1661/D1661</f>
        <v>0.81911144452129236</v>
      </c>
      <c r="AC1661" s="32"/>
    </row>
    <row r="1662" spans="1:2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2">SUM(B1660:B1663)</f>
        <v>61230000</v>
      </c>
      <c r="C1664" s="39">
        <f t="shared" si="762"/>
        <v>1.6298145055770874E-9</v>
      </c>
      <c r="D1664" s="39">
        <f t="shared" si="762"/>
        <v>61230000</v>
      </c>
      <c r="E1664" s="39">
        <f t="shared" si="762"/>
        <v>9945056.1600000001</v>
      </c>
      <c r="F1664" s="39">
        <f t="shared" si="762"/>
        <v>18357090.93</v>
      </c>
      <c r="G1664" s="39">
        <f t="shared" si="762"/>
        <v>12337039.58</v>
      </c>
      <c r="H1664" s="39">
        <f t="shared" si="762"/>
        <v>9042429.6999999993</v>
      </c>
      <c r="I1664" s="39">
        <f t="shared" si="762"/>
        <v>1989292.24</v>
      </c>
      <c r="J1664" s="39">
        <f t="shared" si="762"/>
        <v>2421483.92</v>
      </c>
      <c r="K1664" s="39">
        <f t="shared" si="762"/>
        <v>5465708.2400000002</v>
      </c>
      <c r="L1664" s="39">
        <f t="shared" si="762"/>
        <v>3992237.43</v>
      </c>
      <c r="M1664" s="39">
        <f t="shared" si="762"/>
        <v>13868721.83</v>
      </c>
      <c r="N1664" s="39">
        <f t="shared" si="762"/>
        <v>2400165.88</v>
      </c>
      <c r="O1664" s="39">
        <f t="shared" si="762"/>
        <v>2221443.25</v>
      </c>
      <c r="P1664" s="39">
        <f t="shared" si="762"/>
        <v>3334154.79</v>
      </c>
      <c r="Q1664" s="39">
        <f t="shared" si="762"/>
        <v>4661461.4499999993</v>
      </c>
      <c r="R1664" s="39">
        <f t="shared" si="762"/>
        <v>10000197.809999999</v>
      </c>
      <c r="S1664" s="39">
        <f t="shared" si="762"/>
        <v>1273947.75</v>
      </c>
      <c r="T1664" s="39">
        <f t="shared" si="762"/>
        <v>1849945.4100000001</v>
      </c>
      <c r="U1664" s="39">
        <f t="shared" si="762"/>
        <v>3063275.2399999998</v>
      </c>
      <c r="V1664" s="39">
        <f t="shared" si="762"/>
        <v>1958110.6900000002</v>
      </c>
      <c r="W1664" s="39">
        <f t="shared" si="762"/>
        <v>1792373.32</v>
      </c>
      <c r="X1664" s="39">
        <f t="shared" si="762"/>
        <v>3257818.95</v>
      </c>
      <c r="Y1664" s="39">
        <f t="shared" si="762"/>
        <v>0</v>
      </c>
      <c r="Z1664" s="39">
        <f t="shared" si="762"/>
        <v>49681616.369999997</v>
      </c>
      <c r="AA1664" s="39">
        <f t="shared" si="762"/>
        <v>11548383.630000001</v>
      </c>
      <c r="AB1664" s="40">
        <f>Z1664/D1664</f>
        <v>0.81139337530622235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1718000</v>
      </c>
      <c r="C1665" s="31">
        <f>[1]consoCURRENT!F37739</f>
        <v>0</v>
      </c>
      <c r="D1665" s="31">
        <f>[1]consoCURRENT!G37739</f>
        <v>1718000</v>
      </c>
      <c r="E1665" s="31">
        <f>[1]consoCURRENT!H37739</f>
        <v>341876.82</v>
      </c>
      <c r="F1665" s="31">
        <f>[1]consoCURRENT!I37739</f>
        <v>428567.33000000007</v>
      </c>
      <c r="G1665" s="31">
        <f>[1]consoCURRENT!J37739</f>
        <v>412581.84</v>
      </c>
      <c r="H1665" s="31">
        <f>[1]consoCURRENT!K37739</f>
        <v>265859.65000000002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229010.1</v>
      </c>
      <c r="P1665" s="31">
        <f>[1]consoCURRENT!S37739</f>
        <v>112866.72</v>
      </c>
      <c r="Q1665" s="31">
        <f>[1]consoCURRENT!T37739</f>
        <v>108296.52</v>
      </c>
      <c r="R1665" s="31">
        <f>[1]consoCURRENT!U37739</f>
        <v>179996.33000000002</v>
      </c>
      <c r="S1665" s="31">
        <f>[1]consoCURRENT!V37739</f>
        <v>140274.48000000001</v>
      </c>
      <c r="T1665" s="31">
        <f>[1]consoCURRENT!W37739</f>
        <v>0</v>
      </c>
      <c r="U1665" s="31">
        <f>[1]consoCURRENT!X37739</f>
        <v>143504.88</v>
      </c>
      <c r="V1665" s="31">
        <f>[1]consoCURRENT!Y37739</f>
        <v>269076.96000000002</v>
      </c>
      <c r="W1665" s="31">
        <f>[1]consoCURRENT!Z37739</f>
        <v>132039.48000000001</v>
      </c>
      <c r="X1665" s="31">
        <f>[1]consoCURRENT!AA37739</f>
        <v>133820.17000000001</v>
      </c>
      <c r="Y1665" s="31">
        <f>[1]consoCURRENT!AB37739</f>
        <v>0</v>
      </c>
      <c r="Z1665" s="31">
        <f t="shared" ref="Z1665" si="763">SUM(M1665:Y1665)</f>
        <v>1448885.64</v>
      </c>
      <c r="AA1665" s="31">
        <f>D1665-Z1665</f>
        <v>269114.3600000001</v>
      </c>
      <c r="AB1665" s="37">
        <f>Z1665/D1665</f>
        <v>0.8433560186263096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4">B1665+B1664</f>
        <v>62948000</v>
      </c>
      <c r="C1666" s="39">
        <f t="shared" si="764"/>
        <v>1.6298145055770874E-9</v>
      </c>
      <c r="D1666" s="39">
        <f t="shared" si="764"/>
        <v>62948000</v>
      </c>
      <c r="E1666" s="39">
        <f t="shared" si="764"/>
        <v>10286932.98</v>
      </c>
      <c r="F1666" s="39">
        <f t="shared" si="764"/>
        <v>18785658.259999998</v>
      </c>
      <c r="G1666" s="39">
        <f t="shared" si="764"/>
        <v>12749621.42</v>
      </c>
      <c r="H1666" s="39">
        <f t="shared" si="764"/>
        <v>9308289.3499999996</v>
      </c>
      <c r="I1666" s="39">
        <f t="shared" si="764"/>
        <v>1989292.24</v>
      </c>
      <c r="J1666" s="39">
        <f t="shared" si="764"/>
        <v>2421483.92</v>
      </c>
      <c r="K1666" s="39">
        <f t="shared" si="764"/>
        <v>5465708.2400000002</v>
      </c>
      <c r="L1666" s="39">
        <f t="shared" si="764"/>
        <v>3992237.43</v>
      </c>
      <c r="M1666" s="39">
        <f t="shared" si="764"/>
        <v>13868721.83</v>
      </c>
      <c r="N1666" s="39">
        <f t="shared" si="764"/>
        <v>2400165.88</v>
      </c>
      <c r="O1666" s="39">
        <f t="shared" si="764"/>
        <v>2450453.35</v>
      </c>
      <c r="P1666" s="39">
        <f t="shared" si="764"/>
        <v>3447021.5100000002</v>
      </c>
      <c r="Q1666" s="39">
        <f t="shared" si="764"/>
        <v>4769757.9699999988</v>
      </c>
      <c r="R1666" s="39">
        <f t="shared" si="764"/>
        <v>10180194.139999999</v>
      </c>
      <c r="S1666" s="39">
        <f t="shared" si="764"/>
        <v>1414222.23</v>
      </c>
      <c r="T1666" s="39">
        <f t="shared" si="764"/>
        <v>1849945.4100000001</v>
      </c>
      <c r="U1666" s="39">
        <f t="shared" si="764"/>
        <v>3206780.1199999996</v>
      </c>
      <c r="V1666" s="39">
        <f t="shared" si="764"/>
        <v>2227187.6500000004</v>
      </c>
      <c r="W1666" s="39">
        <f t="shared" si="764"/>
        <v>1924412.8</v>
      </c>
      <c r="X1666" s="39">
        <f t="shared" si="764"/>
        <v>3391639.12</v>
      </c>
      <c r="Y1666" s="39">
        <f t="shared" si="764"/>
        <v>0</v>
      </c>
      <c r="Z1666" s="39">
        <f t="shared" si="764"/>
        <v>51130502.009999998</v>
      </c>
      <c r="AA1666" s="39">
        <f t="shared" si="764"/>
        <v>11817497.99</v>
      </c>
      <c r="AB1666" s="40">
        <f>Z1666/D1666</f>
        <v>0.81226571153968352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B1680</f>
        <v>845771000</v>
      </c>
      <c r="C1670" s="31">
        <f t="shared" ref="C1670:Y1670" si="765">C1680</f>
        <v>4.4383341446518898E-10</v>
      </c>
      <c r="D1670" s="31">
        <f t="shared" si="765"/>
        <v>845771000</v>
      </c>
      <c r="E1670" s="31">
        <f t="shared" si="765"/>
        <v>161411287.80000001</v>
      </c>
      <c r="F1670" s="31">
        <f t="shared" si="765"/>
        <v>265136608.83000001</v>
      </c>
      <c r="G1670" s="31">
        <f t="shared" si="765"/>
        <v>165225758.43999997</v>
      </c>
      <c r="H1670" s="31">
        <f t="shared" si="765"/>
        <v>165067432.79999998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51846907.979999989</v>
      </c>
      <c r="O1670" s="31">
        <f t="shared" si="765"/>
        <v>53816670.430000007</v>
      </c>
      <c r="P1670" s="31">
        <f t="shared" si="765"/>
        <v>55747709.390000001</v>
      </c>
      <c r="Q1670" s="31">
        <f t="shared" si="765"/>
        <v>71381088.049999997</v>
      </c>
      <c r="R1670" s="31">
        <f t="shared" si="765"/>
        <v>114153787.89000002</v>
      </c>
      <c r="S1670" s="31">
        <f t="shared" si="765"/>
        <v>79601732.890000001</v>
      </c>
      <c r="T1670" s="31">
        <f t="shared" si="765"/>
        <v>53676092.469999999</v>
      </c>
      <c r="U1670" s="31">
        <f t="shared" si="765"/>
        <v>56543308.836666681</v>
      </c>
      <c r="V1670" s="31">
        <f t="shared" si="765"/>
        <v>55006357.13333334</v>
      </c>
      <c r="W1670" s="31">
        <f t="shared" si="765"/>
        <v>54810069.460000001</v>
      </c>
      <c r="X1670" s="31">
        <f t="shared" si="765"/>
        <v>110257363.34000003</v>
      </c>
      <c r="Y1670" s="31">
        <f t="shared" si="765"/>
        <v>0</v>
      </c>
      <c r="Z1670" s="31">
        <f>SUM(M1670:Y1670)</f>
        <v>756841087.87000012</v>
      </c>
      <c r="AA1670" s="31">
        <f>D1670-Z1670</f>
        <v>88929912.129999876</v>
      </c>
      <c r="AB1670" s="37">
        <f>Z1670/D1670</f>
        <v>0.89485343889776325</v>
      </c>
      <c r="AC1670" s="32"/>
    </row>
    <row r="1671" spans="1:29" s="33" customFormat="1" ht="18" customHeight="1" x14ac:dyDescent="0.2">
      <c r="A1671" s="36" t="s">
        <v>35</v>
      </c>
      <c r="B1671" s="31">
        <f t="shared" ref="B1671:Y1673" si="766">B1681</f>
        <v>165391000</v>
      </c>
      <c r="C1671" s="31">
        <f t="shared" si="766"/>
        <v>-4.5110937207937241E-10</v>
      </c>
      <c r="D1671" s="31">
        <f t="shared" si="766"/>
        <v>165391000</v>
      </c>
      <c r="E1671" s="31">
        <f t="shared" si="766"/>
        <v>29121160.559999999</v>
      </c>
      <c r="F1671" s="31">
        <f t="shared" si="766"/>
        <v>47439020.739999995</v>
      </c>
      <c r="G1671" s="31">
        <f t="shared" si="766"/>
        <v>30671360.689999994</v>
      </c>
      <c r="H1671" s="31">
        <f t="shared" si="766"/>
        <v>16536738.809999999</v>
      </c>
      <c r="I1671" s="31">
        <f t="shared" si="766"/>
        <v>136942.91999999998</v>
      </c>
      <c r="J1671" s="31">
        <f t="shared" si="766"/>
        <v>1318758.58</v>
      </c>
      <c r="K1671" s="31">
        <f t="shared" si="766"/>
        <v>1502398.93</v>
      </c>
      <c r="L1671" s="31">
        <f t="shared" si="766"/>
        <v>668993.52</v>
      </c>
      <c r="M1671" s="31">
        <f t="shared" si="766"/>
        <v>3627093.95</v>
      </c>
      <c r="N1671" s="31">
        <f t="shared" si="766"/>
        <v>5622768.8899999987</v>
      </c>
      <c r="O1671" s="31">
        <f t="shared" si="766"/>
        <v>8860246.4199999981</v>
      </c>
      <c r="P1671" s="31">
        <f t="shared" si="766"/>
        <v>14501202.33</v>
      </c>
      <c r="Q1671" s="31">
        <f t="shared" si="766"/>
        <v>12643096.029999999</v>
      </c>
      <c r="R1671" s="31">
        <f t="shared" si="766"/>
        <v>18287195.910000004</v>
      </c>
      <c r="S1671" s="31">
        <f t="shared" si="766"/>
        <v>15189970.219999999</v>
      </c>
      <c r="T1671" s="31">
        <f t="shared" si="766"/>
        <v>12176575.210000003</v>
      </c>
      <c r="U1671" s="31">
        <f t="shared" si="766"/>
        <v>6610006.0699999994</v>
      </c>
      <c r="V1671" s="31">
        <f t="shared" si="766"/>
        <v>10382380.479999999</v>
      </c>
      <c r="W1671" s="31">
        <f t="shared" si="766"/>
        <v>7684880.339999998</v>
      </c>
      <c r="X1671" s="31">
        <f t="shared" si="766"/>
        <v>8182864.9500000011</v>
      </c>
      <c r="Y1671" s="31">
        <f t="shared" si="766"/>
        <v>0</v>
      </c>
      <c r="Z1671" s="31">
        <f t="shared" ref="Z1671:Z1673" si="767">SUM(M1671:Y1671)</f>
        <v>123768280.80000001</v>
      </c>
      <c r="AA1671" s="31">
        <f>D1671-Z1671</f>
        <v>41622719.199999988</v>
      </c>
      <c r="AB1671" s="37">
        <f>Z1671/D1671</f>
        <v>0.74833745971667143</v>
      </c>
      <c r="AC1671" s="32"/>
    </row>
    <row r="1672" spans="1:29" s="33" customFormat="1" ht="18" customHeight="1" x14ac:dyDescent="0.2">
      <c r="A1672" s="36" t="s">
        <v>36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8">SUM(B1670:B1673)</f>
        <v>1011162000</v>
      </c>
      <c r="C1674" s="39">
        <f t="shared" si="768"/>
        <v>-7.2759576141834259E-12</v>
      </c>
      <c r="D1674" s="39">
        <f t="shared" si="768"/>
        <v>1011162000</v>
      </c>
      <c r="E1674" s="39">
        <f t="shared" si="768"/>
        <v>190532448.36000001</v>
      </c>
      <c r="F1674" s="39">
        <f t="shared" si="768"/>
        <v>312575629.56999999</v>
      </c>
      <c r="G1674" s="39">
        <f t="shared" si="768"/>
        <v>195897119.12999997</v>
      </c>
      <c r="H1674" s="39">
        <f t="shared" si="768"/>
        <v>181604171.60999998</v>
      </c>
      <c r="I1674" s="39">
        <f t="shared" si="768"/>
        <v>136942.91999999998</v>
      </c>
      <c r="J1674" s="39">
        <f t="shared" si="768"/>
        <v>1318758.58</v>
      </c>
      <c r="K1674" s="39">
        <f t="shared" si="768"/>
        <v>1502398.93</v>
      </c>
      <c r="L1674" s="39">
        <f t="shared" si="768"/>
        <v>668993.52</v>
      </c>
      <c r="M1674" s="39">
        <f t="shared" si="768"/>
        <v>3627093.95</v>
      </c>
      <c r="N1674" s="39">
        <f t="shared" si="768"/>
        <v>57469676.86999999</v>
      </c>
      <c r="O1674" s="39">
        <f t="shared" si="768"/>
        <v>62676916.850000009</v>
      </c>
      <c r="P1674" s="39">
        <f t="shared" si="768"/>
        <v>70248911.719999999</v>
      </c>
      <c r="Q1674" s="39">
        <f t="shared" si="768"/>
        <v>84024184.079999998</v>
      </c>
      <c r="R1674" s="39">
        <f t="shared" si="768"/>
        <v>132440983.80000001</v>
      </c>
      <c r="S1674" s="39">
        <f t="shared" si="768"/>
        <v>94791703.109999999</v>
      </c>
      <c r="T1674" s="39">
        <f t="shared" si="768"/>
        <v>65852667.68</v>
      </c>
      <c r="U1674" s="39">
        <f t="shared" si="768"/>
        <v>63153314.906666681</v>
      </c>
      <c r="V1674" s="39">
        <f t="shared" si="768"/>
        <v>65388737.613333337</v>
      </c>
      <c r="W1674" s="39">
        <f t="shared" si="768"/>
        <v>62494949.799999997</v>
      </c>
      <c r="X1674" s="39">
        <f t="shared" si="768"/>
        <v>118440228.29000004</v>
      </c>
      <c r="Y1674" s="39">
        <f t="shared" si="768"/>
        <v>0</v>
      </c>
      <c r="Z1674" s="39">
        <f t="shared" si="768"/>
        <v>880609368.67000008</v>
      </c>
      <c r="AA1674" s="39">
        <f t="shared" si="768"/>
        <v>130552631.32999986</v>
      </c>
      <c r="AB1674" s="40">
        <f>Z1674/D1674</f>
        <v>0.87088851110900145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69">B1685</f>
        <v>72326000</v>
      </c>
      <c r="C1675" s="31">
        <f t="shared" si="769"/>
        <v>0</v>
      </c>
      <c r="D1675" s="31">
        <f t="shared" si="769"/>
        <v>72326000</v>
      </c>
      <c r="E1675" s="31">
        <f t="shared" si="769"/>
        <v>16295992.030000001</v>
      </c>
      <c r="F1675" s="31">
        <f t="shared" si="769"/>
        <v>19185241.079999998</v>
      </c>
      <c r="G1675" s="31">
        <f t="shared" si="769"/>
        <v>17316360.869999997</v>
      </c>
      <c r="H1675" s="31">
        <f t="shared" si="769"/>
        <v>12733236.859999999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3576612.5500000003</v>
      </c>
      <c r="O1675" s="31">
        <f t="shared" si="769"/>
        <v>6016569.4000000004</v>
      </c>
      <c r="P1675" s="31">
        <f t="shared" si="769"/>
        <v>6702810.0800000001</v>
      </c>
      <c r="Q1675" s="31">
        <f t="shared" si="769"/>
        <v>6076646.5399999991</v>
      </c>
      <c r="R1675" s="31">
        <f t="shared" si="769"/>
        <v>6702971.7600000007</v>
      </c>
      <c r="S1675" s="31">
        <f t="shared" si="769"/>
        <v>6405622.7800000012</v>
      </c>
      <c r="T1675" s="31">
        <f t="shared" si="769"/>
        <v>6149808.4299999997</v>
      </c>
      <c r="U1675" s="31">
        <f t="shared" si="769"/>
        <v>5467306.3899999997</v>
      </c>
      <c r="V1675" s="31">
        <f t="shared" si="769"/>
        <v>5699246.049999998</v>
      </c>
      <c r="W1675" s="31">
        <f t="shared" si="769"/>
        <v>5930168.5299999993</v>
      </c>
      <c r="X1675" s="31">
        <f t="shared" si="769"/>
        <v>6803068.3300000001</v>
      </c>
      <c r="Y1675" s="31">
        <f t="shared" si="769"/>
        <v>0</v>
      </c>
      <c r="Z1675" s="31">
        <f t="shared" ref="Z1675" si="770">SUM(M1675:Y1675)</f>
        <v>65530830.839999996</v>
      </c>
      <c r="AA1675" s="31">
        <f>D1675-Z1675</f>
        <v>6795169.1600000039</v>
      </c>
      <c r="AB1675" s="37">
        <f>Z1675/D1675</f>
        <v>0.90604804413350659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1">B1675+B1674</f>
        <v>1083488000</v>
      </c>
      <c r="C1676" s="39">
        <f t="shared" si="771"/>
        <v>-7.2759576141834259E-12</v>
      </c>
      <c r="D1676" s="39">
        <f t="shared" si="771"/>
        <v>1083488000</v>
      </c>
      <c r="E1676" s="39">
        <f t="shared" si="771"/>
        <v>206828440.39000002</v>
      </c>
      <c r="F1676" s="39">
        <f t="shared" si="771"/>
        <v>331760870.64999998</v>
      </c>
      <c r="G1676" s="39">
        <f t="shared" si="771"/>
        <v>213213479.99999997</v>
      </c>
      <c r="H1676" s="39">
        <f t="shared" si="771"/>
        <v>194337408.46999997</v>
      </c>
      <c r="I1676" s="39">
        <f t="shared" si="771"/>
        <v>136942.91999999998</v>
      </c>
      <c r="J1676" s="39">
        <f t="shared" si="771"/>
        <v>1318758.58</v>
      </c>
      <c r="K1676" s="39">
        <f t="shared" si="771"/>
        <v>1502398.93</v>
      </c>
      <c r="L1676" s="39">
        <f t="shared" si="771"/>
        <v>668993.52</v>
      </c>
      <c r="M1676" s="39">
        <f t="shared" si="771"/>
        <v>3627093.95</v>
      </c>
      <c r="N1676" s="39">
        <f t="shared" si="771"/>
        <v>61046289.419999987</v>
      </c>
      <c r="O1676" s="39">
        <f t="shared" si="771"/>
        <v>68693486.250000015</v>
      </c>
      <c r="P1676" s="39">
        <f t="shared" si="771"/>
        <v>76951721.799999997</v>
      </c>
      <c r="Q1676" s="39">
        <f t="shared" si="771"/>
        <v>90100830.620000005</v>
      </c>
      <c r="R1676" s="39">
        <f t="shared" si="771"/>
        <v>139143955.56</v>
      </c>
      <c r="S1676" s="39">
        <f t="shared" si="771"/>
        <v>101197325.89</v>
      </c>
      <c r="T1676" s="39">
        <f t="shared" si="771"/>
        <v>72002476.109999999</v>
      </c>
      <c r="U1676" s="39">
        <f t="shared" si="771"/>
        <v>68620621.296666682</v>
      </c>
      <c r="V1676" s="39">
        <f t="shared" si="771"/>
        <v>71087983.663333341</v>
      </c>
      <c r="W1676" s="39">
        <f t="shared" si="771"/>
        <v>68425118.329999998</v>
      </c>
      <c r="X1676" s="39">
        <f t="shared" si="771"/>
        <v>125243296.62000003</v>
      </c>
      <c r="Y1676" s="39">
        <f t="shared" si="771"/>
        <v>0</v>
      </c>
      <c r="Z1676" s="39">
        <f t="shared" si="771"/>
        <v>946140199.51000011</v>
      </c>
      <c r="AA1676" s="39">
        <f t="shared" si="771"/>
        <v>137347800.48999986</v>
      </c>
      <c r="AB1676" s="40">
        <f>Z1676/D1676</f>
        <v>0.87323551300060553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B1690+B1870</f>
        <v>845771000</v>
      </c>
      <c r="C1680" s="31">
        <f t="shared" ref="C1680:Y1685" si="772">C1690+C1870</f>
        <v>4.4383341446518898E-10</v>
      </c>
      <c r="D1680" s="31">
        <f t="shared" si="772"/>
        <v>845771000</v>
      </c>
      <c r="E1680" s="31">
        <f t="shared" si="772"/>
        <v>161411287.80000001</v>
      </c>
      <c r="F1680" s="31">
        <f t="shared" si="772"/>
        <v>265136608.83000001</v>
      </c>
      <c r="G1680" s="31">
        <f t="shared" si="772"/>
        <v>165225758.43999997</v>
      </c>
      <c r="H1680" s="31">
        <f t="shared" si="772"/>
        <v>165067432.79999998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51846907.979999989</v>
      </c>
      <c r="O1680" s="31">
        <f t="shared" si="772"/>
        <v>53816670.430000007</v>
      </c>
      <c r="P1680" s="31">
        <f t="shared" si="772"/>
        <v>55747709.390000001</v>
      </c>
      <c r="Q1680" s="31">
        <f t="shared" si="772"/>
        <v>71381088.049999997</v>
      </c>
      <c r="R1680" s="31">
        <f t="shared" si="772"/>
        <v>114153787.89000002</v>
      </c>
      <c r="S1680" s="31">
        <f t="shared" si="772"/>
        <v>79601732.890000001</v>
      </c>
      <c r="T1680" s="31">
        <f t="shared" si="772"/>
        <v>53676092.469999999</v>
      </c>
      <c r="U1680" s="31">
        <f t="shared" si="772"/>
        <v>56543308.836666681</v>
      </c>
      <c r="V1680" s="31">
        <f t="shared" si="772"/>
        <v>55006357.13333334</v>
      </c>
      <c r="W1680" s="31">
        <f t="shared" si="772"/>
        <v>54810069.460000001</v>
      </c>
      <c r="X1680" s="31">
        <f t="shared" si="772"/>
        <v>110257363.34000003</v>
      </c>
      <c r="Y1680" s="31">
        <f t="shared" si="772"/>
        <v>0</v>
      </c>
      <c r="Z1680" s="31">
        <f>SUM(M1680:Y1680)</f>
        <v>756841087.87000012</v>
      </c>
      <c r="AA1680" s="31">
        <f>D1680-Z1680</f>
        <v>88929912.129999876</v>
      </c>
      <c r="AB1680" s="37">
        <f>Z1680/D1680</f>
        <v>0.89485343889776325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Q1685" si="773">B1691+B1871</f>
        <v>165391000</v>
      </c>
      <c r="C1681" s="31">
        <f t="shared" si="773"/>
        <v>-4.5110937207937241E-10</v>
      </c>
      <c r="D1681" s="31">
        <f t="shared" si="773"/>
        <v>165391000</v>
      </c>
      <c r="E1681" s="31">
        <f t="shared" si="773"/>
        <v>29121160.559999999</v>
      </c>
      <c r="F1681" s="31">
        <f t="shared" si="773"/>
        <v>47439020.739999995</v>
      </c>
      <c r="G1681" s="31">
        <f t="shared" si="773"/>
        <v>30671360.689999994</v>
      </c>
      <c r="H1681" s="31">
        <f t="shared" si="773"/>
        <v>16536738.809999999</v>
      </c>
      <c r="I1681" s="31">
        <f t="shared" si="773"/>
        <v>136942.91999999998</v>
      </c>
      <c r="J1681" s="31">
        <f t="shared" si="773"/>
        <v>1318758.58</v>
      </c>
      <c r="K1681" s="31">
        <f t="shared" si="773"/>
        <v>1502398.93</v>
      </c>
      <c r="L1681" s="31">
        <f t="shared" si="773"/>
        <v>668993.52</v>
      </c>
      <c r="M1681" s="31">
        <f t="shared" si="773"/>
        <v>3627093.95</v>
      </c>
      <c r="N1681" s="31">
        <f t="shared" si="773"/>
        <v>5622768.8899999987</v>
      </c>
      <c r="O1681" s="31">
        <f t="shared" si="773"/>
        <v>8860246.4199999981</v>
      </c>
      <c r="P1681" s="31">
        <f t="shared" si="773"/>
        <v>14501202.33</v>
      </c>
      <c r="Q1681" s="31">
        <f t="shared" si="773"/>
        <v>12643096.029999999</v>
      </c>
      <c r="R1681" s="31">
        <f t="shared" si="772"/>
        <v>18287195.910000004</v>
      </c>
      <c r="S1681" s="31">
        <f t="shared" si="772"/>
        <v>15189970.219999999</v>
      </c>
      <c r="T1681" s="31">
        <f t="shared" si="772"/>
        <v>12176575.210000003</v>
      </c>
      <c r="U1681" s="31">
        <f t="shared" si="772"/>
        <v>6610006.0699999994</v>
      </c>
      <c r="V1681" s="31">
        <f t="shared" si="772"/>
        <v>10382380.479999999</v>
      </c>
      <c r="W1681" s="31">
        <f t="shared" si="772"/>
        <v>7684880.339999998</v>
      </c>
      <c r="X1681" s="31">
        <f t="shared" si="772"/>
        <v>8182864.9500000011</v>
      </c>
      <c r="Y1681" s="31">
        <f t="shared" si="772"/>
        <v>0</v>
      </c>
      <c r="Z1681" s="31">
        <f t="shared" ref="Z1681:Z1683" si="774">SUM(M1681:Y1681)</f>
        <v>123768280.80000001</v>
      </c>
      <c r="AA1681" s="31">
        <f>D1681-Z1681</f>
        <v>41622719.199999988</v>
      </c>
      <c r="AB1681" s="37">
        <f>Z1681/D1681</f>
        <v>0.74833745971667143</v>
      </c>
      <c r="AC1681" s="32"/>
    </row>
    <row r="1682" spans="1:29" s="33" customFormat="1" ht="18" customHeight="1" x14ac:dyDescent="0.2">
      <c r="A1682" s="36" t="s">
        <v>36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5">SUM(B1680:B1683)</f>
        <v>1011162000</v>
      </c>
      <c r="C1684" s="39">
        <f t="shared" si="775"/>
        <v>-7.2759576141834259E-12</v>
      </c>
      <c r="D1684" s="39">
        <f t="shared" si="775"/>
        <v>1011162000</v>
      </c>
      <c r="E1684" s="39">
        <f t="shared" si="775"/>
        <v>190532448.36000001</v>
      </c>
      <c r="F1684" s="39">
        <f t="shared" si="775"/>
        <v>312575629.56999999</v>
      </c>
      <c r="G1684" s="39">
        <f t="shared" si="775"/>
        <v>195897119.12999997</v>
      </c>
      <c r="H1684" s="39">
        <f t="shared" si="775"/>
        <v>181604171.60999998</v>
      </c>
      <c r="I1684" s="39">
        <f t="shared" si="775"/>
        <v>136942.91999999998</v>
      </c>
      <c r="J1684" s="39">
        <f t="shared" si="775"/>
        <v>1318758.58</v>
      </c>
      <c r="K1684" s="39">
        <f t="shared" si="775"/>
        <v>1502398.93</v>
      </c>
      <c r="L1684" s="39">
        <f t="shared" si="775"/>
        <v>668993.52</v>
      </c>
      <c r="M1684" s="39">
        <f t="shared" si="775"/>
        <v>3627093.95</v>
      </c>
      <c r="N1684" s="39">
        <f t="shared" si="775"/>
        <v>57469676.86999999</v>
      </c>
      <c r="O1684" s="39">
        <f t="shared" si="775"/>
        <v>62676916.850000009</v>
      </c>
      <c r="P1684" s="39">
        <f t="shared" si="775"/>
        <v>70248911.719999999</v>
      </c>
      <c r="Q1684" s="39">
        <f t="shared" si="775"/>
        <v>84024184.079999998</v>
      </c>
      <c r="R1684" s="39">
        <f t="shared" si="775"/>
        <v>132440983.80000001</v>
      </c>
      <c r="S1684" s="39">
        <f t="shared" si="775"/>
        <v>94791703.109999999</v>
      </c>
      <c r="T1684" s="39">
        <f t="shared" si="775"/>
        <v>65852667.68</v>
      </c>
      <c r="U1684" s="39">
        <f t="shared" si="775"/>
        <v>63153314.906666681</v>
      </c>
      <c r="V1684" s="39">
        <f t="shared" si="775"/>
        <v>65388737.613333337</v>
      </c>
      <c r="W1684" s="39">
        <f t="shared" si="775"/>
        <v>62494949.799999997</v>
      </c>
      <c r="X1684" s="39">
        <f t="shared" si="775"/>
        <v>118440228.29000004</v>
      </c>
      <c r="Y1684" s="39">
        <f t="shared" si="775"/>
        <v>0</v>
      </c>
      <c r="Z1684" s="39">
        <f t="shared" si="775"/>
        <v>880609368.67000008</v>
      </c>
      <c r="AA1684" s="39">
        <f t="shared" si="775"/>
        <v>130552631.32999986</v>
      </c>
      <c r="AB1684" s="40">
        <f>Z1684/D1684</f>
        <v>0.87088851110900145</v>
      </c>
      <c r="AC1684" s="32"/>
    </row>
    <row r="1685" spans="1:29" s="33" customFormat="1" ht="18" customHeight="1" x14ac:dyDescent="0.25">
      <c r="A1685" s="41" t="s">
        <v>39</v>
      </c>
      <c r="B1685" s="31">
        <f t="shared" si="773"/>
        <v>72326000</v>
      </c>
      <c r="C1685" s="31">
        <f t="shared" si="772"/>
        <v>0</v>
      </c>
      <c r="D1685" s="31">
        <f t="shared" si="772"/>
        <v>72326000</v>
      </c>
      <c r="E1685" s="31">
        <f t="shared" si="772"/>
        <v>16295992.030000001</v>
      </c>
      <c r="F1685" s="31">
        <f t="shared" si="772"/>
        <v>19185241.079999998</v>
      </c>
      <c r="G1685" s="31">
        <f t="shared" si="772"/>
        <v>17316360.869999997</v>
      </c>
      <c r="H1685" s="31">
        <f t="shared" si="772"/>
        <v>12733236.859999999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3576612.5500000003</v>
      </c>
      <c r="O1685" s="31">
        <f t="shared" si="772"/>
        <v>6016569.4000000004</v>
      </c>
      <c r="P1685" s="31">
        <f t="shared" si="772"/>
        <v>6702810.0800000001</v>
      </c>
      <c r="Q1685" s="31">
        <f t="shared" si="772"/>
        <v>6076646.5399999991</v>
      </c>
      <c r="R1685" s="31">
        <f t="shared" si="772"/>
        <v>6702971.7600000007</v>
      </c>
      <c r="S1685" s="31">
        <f t="shared" si="772"/>
        <v>6405622.7800000012</v>
      </c>
      <c r="T1685" s="31">
        <f t="shared" si="772"/>
        <v>6149808.4299999997</v>
      </c>
      <c r="U1685" s="31">
        <f t="shared" si="772"/>
        <v>5467306.3899999997</v>
      </c>
      <c r="V1685" s="31">
        <f t="shared" si="772"/>
        <v>5699246.049999998</v>
      </c>
      <c r="W1685" s="31">
        <f t="shared" si="772"/>
        <v>5930168.5299999993</v>
      </c>
      <c r="X1685" s="31">
        <f t="shared" si="772"/>
        <v>6803068.3300000001</v>
      </c>
      <c r="Y1685" s="31">
        <f t="shared" si="772"/>
        <v>0</v>
      </c>
      <c r="Z1685" s="31">
        <f t="shared" ref="Z1685" si="776">SUM(M1685:Y1685)</f>
        <v>65530830.839999996</v>
      </c>
      <c r="AA1685" s="31">
        <f>D1685-Z1685</f>
        <v>6795169.1600000039</v>
      </c>
      <c r="AB1685" s="37">
        <f>Z1685/D1685</f>
        <v>0.90604804413350659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7">B1685+B1684</f>
        <v>1083488000</v>
      </c>
      <c r="C1686" s="39">
        <f t="shared" si="777"/>
        <v>-7.2759576141834259E-12</v>
      </c>
      <c r="D1686" s="39">
        <f t="shared" si="777"/>
        <v>1083488000</v>
      </c>
      <c r="E1686" s="39">
        <f t="shared" si="777"/>
        <v>206828440.39000002</v>
      </c>
      <c r="F1686" s="39">
        <f t="shared" si="777"/>
        <v>331760870.64999998</v>
      </c>
      <c r="G1686" s="39">
        <f t="shared" si="777"/>
        <v>213213479.99999997</v>
      </c>
      <c r="H1686" s="39">
        <f t="shared" si="777"/>
        <v>194337408.46999997</v>
      </c>
      <c r="I1686" s="39">
        <f t="shared" si="777"/>
        <v>136942.91999999998</v>
      </c>
      <c r="J1686" s="39">
        <f t="shared" si="777"/>
        <v>1318758.58</v>
      </c>
      <c r="K1686" s="39">
        <f t="shared" si="777"/>
        <v>1502398.93</v>
      </c>
      <c r="L1686" s="39">
        <f t="shared" si="777"/>
        <v>668993.52</v>
      </c>
      <c r="M1686" s="39">
        <f t="shared" si="777"/>
        <v>3627093.95</v>
      </c>
      <c r="N1686" s="39">
        <f t="shared" si="777"/>
        <v>61046289.419999987</v>
      </c>
      <c r="O1686" s="39">
        <f t="shared" si="777"/>
        <v>68693486.250000015</v>
      </c>
      <c r="P1686" s="39">
        <f t="shared" si="777"/>
        <v>76951721.799999997</v>
      </c>
      <c r="Q1686" s="39">
        <f t="shared" si="777"/>
        <v>90100830.620000005</v>
      </c>
      <c r="R1686" s="39">
        <f t="shared" si="777"/>
        <v>139143955.56</v>
      </c>
      <c r="S1686" s="39">
        <f t="shared" si="777"/>
        <v>101197325.89</v>
      </c>
      <c r="T1686" s="39">
        <f t="shared" si="777"/>
        <v>72002476.109999999</v>
      </c>
      <c r="U1686" s="39">
        <f t="shared" si="777"/>
        <v>68620621.296666682</v>
      </c>
      <c r="V1686" s="39">
        <f t="shared" si="777"/>
        <v>71087983.663333341</v>
      </c>
      <c r="W1686" s="39">
        <f t="shared" si="777"/>
        <v>68425118.329999998</v>
      </c>
      <c r="X1686" s="39">
        <f t="shared" si="777"/>
        <v>125243296.62000003</v>
      </c>
      <c r="Y1686" s="39">
        <f t="shared" si="777"/>
        <v>0</v>
      </c>
      <c r="Z1686" s="39">
        <f t="shared" si="777"/>
        <v>946140199.51000011</v>
      </c>
      <c r="AA1686" s="39">
        <f t="shared" si="777"/>
        <v>137347800.48999986</v>
      </c>
      <c r="AB1686" s="40">
        <f>Z1686/D1686</f>
        <v>0.87323551300060553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 t="shared" ref="B1690:Q1693" si="778">B1700+B1710+B1720+B1730+B1740+B1750+B1760+B1770+B1780+B1790+B1800+B1810+B1820+B1830+B1840+B1850+B1860</f>
        <v>829453000</v>
      </c>
      <c r="C1690" s="31">
        <f t="shared" si="778"/>
        <v>4.4383341446518898E-10</v>
      </c>
      <c r="D1690" s="31">
        <f>D1700+D1710+D1720+D1730+D1740+D1750+D1760+D1770+D1780+D1790+D1800+D1810+D1820+D1830+D1840+D1850+D1860</f>
        <v>829453000</v>
      </c>
      <c r="E1690" s="31">
        <f t="shared" ref="E1690:Y1693" si="779">E1700+E1710+E1720+E1730+E1740+E1750+E1760+E1770+E1780+E1790+E1800+E1810+E1820+E1830+E1840+E1850+E1860</f>
        <v>158045882.53</v>
      </c>
      <c r="F1690" s="31">
        <f t="shared" si="779"/>
        <v>262027563.64000002</v>
      </c>
      <c r="G1690" s="31">
        <f t="shared" si="779"/>
        <v>163395019.81999996</v>
      </c>
      <c r="H1690" s="31">
        <f t="shared" si="779"/>
        <v>163318667.05999997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51012939.089999989</v>
      </c>
      <c r="O1690" s="31">
        <f t="shared" si="779"/>
        <v>52926208.140000008</v>
      </c>
      <c r="P1690" s="31">
        <f t="shared" si="779"/>
        <v>54106735.299999997</v>
      </c>
      <c r="Q1690" s="31">
        <f t="shared" si="779"/>
        <v>70131038.829999998</v>
      </c>
      <c r="R1690" s="31">
        <f t="shared" si="779"/>
        <v>113345630.45000002</v>
      </c>
      <c r="S1690" s="31">
        <f t="shared" si="779"/>
        <v>78550894.359999999</v>
      </c>
      <c r="T1690" s="31">
        <f t="shared" si="779"/>
        <v>52785493.539999999</v>
      </c>
      <c r="U1690" s="31">
        <f t="shared" si="779"/>
        <v>55841180.206666678</v>
      </c>
      <c r="V1690" s="31">
        <f t="shared" si="779"/>
        <v>54768346.073333338</v>
      </c>
      <c r="W1690" s="31">
        <f t="shared" si="779"/>
        <v>53953856.369999997</v>
      </c>
      <c r="X1690" s="31">
        <f t="shared" si="779"/>
        <v>109364810.69000003</v>
      </c>
      <c r="Y1690" s="31">
        <f t="shared" si="779"/>
        <v>0</v>
      </c>
      <c r="Z1690" s="31">
        <f>SUM(M1690:Y1690)</f>
        <v>746787133.05000007</v>
      </c>
      <c r="AA1690" s="31">
        <f>D1690-Z1690</f>
        <v>82665866.949999928</v>
      </c>
      <c r="AB1690" s="37">
        <f>Z1690/D1690</f>
        <v>0.90033688834689862</v>
      </c>
      <c r="AC1690" s="32"/>
    </row>
    <row r="1691" spans="1:29" s="33" customFormat="1" ht="18" customHeight="1" x14ac:dyDescent="0.2">
      <c r="A1691" s="36" t="s">
        <v>35</v>
      </c>
      <c r="B1691" s="31">
        <f t="shared" si="778"/>
        <v>141073000</v>
      </c>
      <c r="C1691" s="31">
        <f t="shared" si="778"/>
        <v>1.3096723705530167E-10</v>
      </c>
      <c r="D1691" s="31">
        <f t="shared" si="778"/>
        <v>141073000</v>
      </c>
      <c r="E1691" s="31">
        <f t="shared" si="778"/>
        <v>23833558.439999998</v>
      </c>
      <c r="F1691" s="31">
        <f t="shared" si="778"/>
        <v>37463637.149999991</v>
      </c>
      <c r="G1691" s="31">
        <f t="shared" si="778"/>
        <v>27957304.969999995</v>
      </c>
      <c r="H1691" s="31">
        <f t="shared" si="778"/>
        <v>15373480.739999998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4541302.5799999991</v>
      </c>
      <c r="O1691" s="31">
        <f t="shared" si="778"/>
        <v>7123778.2599999988</v>
      </c>
      <c r="P1691" s="31">
        <f t="shared" si="778"/>
        <v>12168477.6</v>
      </c>
      <c r="Q1691" s="31">
        <f t="shared" si="778"/>
        <v>11437039.869999999</v>
      </c>
      <c r="R1691" s="31">
        <f t="shared" si="779"/>
        <v>12271307.560000002</v>
      </c>
      <c r="S1691" s="31">
        <f t="shared" si="779"/>
        <v>13755289.719999999</v>
      </c>
      <c r="T1691" s="31">
        <f t="shared" si="779"/>
        <v>10324959.820000002</v>
      </c>
      <c r="U1691" s="31">
        <f t="shared" si="779"/>
        <v>7416398.7699999996</v>
      </c>
      <c r="V1691" s="31">
        <f t="shared" si="779"/>
        <v>10215946.379999999</v>
      </c>
      <c r="W1691" s="31">
        <f t="shared" si="779"/>
        <v>7775782.7099999981</v>
      </c>
      <c r="X1691" s="31">
        <f t="shared" si="779"/>
        <v>7597698.0300000012</v>
      </c>
      <c r="Y1691" s="31">
        <f t="shared" si="779"/>
        <v>0</v>
      </c>
      <c r="Z1691" s="31">
        <f t="shared" ref="Z1691:Z1693" si="780">SUM(M1691:Y1691)</f>
        <v>104627981.29999998</v>
      </c>
      <c r="AA1691" s="31">
        <f>D1691-Z1691</f>
        <v>36445018.700000018</v>
      </c>
      <c r="AB1691" s="37">
        <f>Z1691/D1691</f>
        <v>0.7416584413743238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C1694" si="781">SUM(B1690:B1693)</f>
        <v>970526000</v>
      </c>
      <c r="C1694" s="39">
        <f t="shared" si="781"/>
        <v>5.7480065152049065E-10</v>
      </c>
      <c r="D1694" s="39">
        <f>SUM(D1690:D1693)</f>
        <v>970526000</v>
      </c>
      <c r="E1694" s="39">
        <f t="shared" ref="E1694:AA1694" si="782">SUM(E1690:E1693)</f>
        <v>181879440.97</v>
      </c>
      <c r="F1694" s="39">
        <f t="shared" si="782"/>
        <v>299491200.79000002</v>
      </c>
      <c r="G1694" s="39">
        <f t="shared" si="782"/>
        <v>191352324.78999996</v>
      </c>
      <c r="H1694" s="39">
        <f t="shared" si="782"/>
        <v>178692147.79999998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55554241.669999987</v>
      </c>
      <c r="O1694" s="39">
        <f t="shared" si="782"/>
        <v>60049986.400000006</v>
      </c>
      <c r="P1694" s="39">
        <f t="shared" si="782"/>
        <v>66275212.899999999</v>
      </c>
      <c r="Q1694" s="39">
        <f t="shared" si="782"/>
        <v>81568078.700000003</v>
      </c>
      <c r="R1694" s="39">
        <f t="shared" si="782"/>
        <v>125616938.01000002</v>
      </c>
      <c r="S1694" s="39">
        <f t="shared" si="782"/>
        <v>92306184.079999998</v>
      </c>
      <c r="T1694" s="39">
        <f t="shared" si="782"/>
        <v>63110453.359999999</v>
      </c>
      <c r="U1694" s="39">
        <f t="shared" si="782"/>
        <v>63257578.976666674</v>
      </c>
      <c r="V1694" s="39">
        <f t="shared" si="782"/>
        <v>64984292.453333333</v>
      </c>
      <c r="W1694" s="39">
        <f t="shared" si="782"/>
        <v>61729639.079999998</v>
      </c>
      <c r="X1694" s="39">
        <f t="shared" si="782"/>
        <v>116962508.72000003</v>
      </c>
      <c r="Y1694" s="39">
        <f t="shared" si="782"/>
        <v>0</v>
      </c>
      <c r="Z1694" s="39">
        <f t="shared" si="782"/>
        <v>851415114.35000002</v>
      </c>
      <c r="AA1694" s="39">
        <f t="shared" si="782"/>
        <v>119110885.64999995</v>
      </c>
      <c r="AB1694" s="40">
        <f>Z1694/D1694</f>
        <v>0.87727182409332671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83">B1705+B1715+B1725+B1735+B1745+B1755+B1765+B1775+B1785+B1795+B1805+B1815+B1825+B1835+B1845+B1855+B1865</f>
        <v>70979000</v>
      </c>
      <c r="C1695" s="31">
        <f t="shared" si="783"/>
        <v>0</v>
      </c>
      <c r="D1695" s="31">
        <f t="shared" si="783"/>
        <v>70979000</v>
      </c>
      <c r="E1695" s="31">
        <f t="shared" si="783"/>
        <v>16027021.99</v>
      </c>
      <c r="F1695" s="31">
        <f t="shared" si="783"/>
        <v>18862889.52</v>
      </c>
      <c r="G1695" s="31">
        <f t="shared" si="783"/>
        <v>17154828.989999998</v>
      </c>
      <c r="H1695" s="31">
        <f t="shared" si="783"/>
        <v>12474708.959999999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3576612.5500000003</v>
      </c>
      <c r="O1695" s="31">
        <f t="shared" si="783"/>
        <v>5836095.6400000006</v>
      </c>
      <c r="P1695" s="31">
        <f t="shared" si="783"/>
        <v>6614313.7999999998</v>
      </c>
      <c r="Q1695" s="31">
        <f t="shared" si="783"/>
        <v>6076646.5399999991</v>
      </c>
      <c r="R1695" s="31">
        <f t="shared" si="783"/>
        <v>6478556.6400000006</v>
      </c>
      <c r="S1695" s="31">
        <f t="shared" si="783"/>
        <v>6307686.3400000008</v>
      </c>
      <c r="T1695" s="31">
        <f t="shared" si="783"/>
        <v>6149808.4299999997</v>
      </c>
      <c r="U1695" s="31">
        <f t="shared" si="783"/>
        <v>5467306.3899999997</v>
      </c>
      <c r="V1695" s="31">
        <f t="shared" si="783"/>
        <v>5537714.1699999981</v>
      </c>
      <c r="W1695" s="31">
        <f t="shared" si="783"/>
        <v>5930168.5299999993</v>
      </c>
      <c r="X1695" s="31">
        <f t="shared" si="783"/>
        <v>6544540.4299999997</v>
      </c>
      <c r="Y1695" s="31">
        <f t="shared" si="783"/>
        <v>0</v>
      </c>
      <c r="Z1695" s="31">
        <f t="shared" ref="Z1695" si="784">SUM(M1695:Y1695)</f>
        <v>64519449.460000001</v>
      </c>
      <c r="AA1695" s="31">
        <f>D1695-Z1695</f>
        <v>6459550.5399999991</v>
      </c>
      <c r="AB1695" s="37">
        <f>Z1695/D1695</f>
        <v>0.90899349751334901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85">B1695+B1694</f>
        <v>1041505000</v>
      </c>
      <c r="C1696" s="39">
        <f t="shared" si="785"/>
        <v>5.7480065152049065E-10</v>
      </c>
      <c r="D1696" s="39">
        <f>D1695+D1694</f>
        <v>1041505000</v>
      </c>
      <c r="E1696" s="39">
        <f t="shared" ref="E1696:AA1696" si="786">E1695+E1694</f>
        <v>197906462.96000001</v>
      </c>
      <c r="F1696" s="39">
        <f t="shared" si="786"/>
        <v>318354090.31</v>
      </c>
      <c r="G1696" s="39">
        <f t="shared" si="786"/>
        <v>208507153.77999997</v>
      </c>
      <c r="H1696" s="39">
        <f t="shared" si="786"/>
        <v>191166856.75999999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59130854.219999984</v>
      </c>
      <c r="O1696" s="39">
        <f t="shared" si="786"/>
        <v>65886082.040000007</v>
      </c>
      <c r="P1696" s="39">
        <f t="shared" si="786"/>
        <v>72889526.700000003</v>
      </c>
      <c r="Q1696" s="39">
        <f t="shared" si="786"/>
        <v>87644725.24000001</v>
      </c>
      <c r="R1696" s="39">
        <f t="shared" si="786"/>
        <v>132095494.65000002</v>
      </c>
      <c r="S1696" s="39">
        <f t="shared" si="786"/>
        <v>98613870.420000002</v>
      </c>
      <c r="T1696" s="39">
        <f t="shared" si="786"/>
        <v>69260261.789999992</v>
      </c>
      <c r="U1696" s="39">
        <f t="shared" si="786"/>
        <v>68724885.366666675</v>
      </c>
      <c r="V1696" s="39">
        <f t="shared" si="786"/>
        <v>70522006.623333335</v>
      </c>
      <c r="W1696" s="39">
        <f t="shared" si="786"/>
        <v>67659807.609999999</v>
      </c>
      <c r="X1696" s="39">
        <f t="shared" si="786"/>
        <v>123507049.15000004</v>
      </c>
      <c r="Y1696" s="39">
        <f t="shared" si="786"/>
        <v>0</v>
      </c>
      <c r="Z1696" s="39">
        <f t="shared" si="786"/>
        <v>915934563.81000006</v>
      </c>
      <c r="AA1696" s="39">
        <f t="shared" si="786"/>
        <v>125570436.18999994</v>
      </c>
      <c r="AB1696" s="40">
        <f>Z1696/D1696</f>
        <v>0.8794336693630852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34</v>
      </c>
      <c r="B1710" s="31">
        <f>[1]consoCURRENT!E38442</f>
        <v>87906000</v>
      </c>
      <c r="C1710" s="31">
        <f>[1]consoCURRENT!F38442</f>
        <v>2.3283064365386963E-10</v>
      </c>
      <c r="D1710" s="31">
        <f>[1]consoCURRENT!G38442</f>
        <v>87906000</v>
      </c>
      <c r="E1710" s="31">
        <f>[1]consoCURRENT!H38442</f>
        <v>15228582.059999999</v>
      </c>
      <c r="F1710" s="31">
        <f>[1]consoCURRENT!I38442</f>
        <v>23292617.090000004</v>
      </c>
      <c r="G1710" s="31">
        <f>[1]consoCURRENT!J38442</f>
        <v>16919182.719999999</v>
      </c>
      <c r="H1710" s="31">
        <f>[1]consoCURRENT!K38442</f>
        <v>18171516.030000001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4977118.63</v>
      </c>
      <c r="O1710" s="31">
        <f>[1]consoCURRENT!R38442</f>
        <v>5046585.8500000006</v>
      </c>
      <c r="P1710" s="31">
        <f>[1]consoCURRENT!S38442</f>
        <v>5204877.5799999991</v>
      </c>
      <c r="Q1710" s="31">
        <f>[1]consoCURRENT!T38442</f>
        <v>6291316.9699999997</v>
      </c>
      <c r="R1710" s="31">
        <f>[1]consoCURRENT!U38442</f>
        <v>11445313.27</v>
      </c>
      <c r="S1710" s="31">
        <f>[1]consoCURRENT!V38442</f>
        <v>5555986.8500000006</v>
      </c>
      <c r="T1710" s="31">
        <f>[1]consoCURRENT!W38442</f>
        <v>5543898.4199999999</v>
      </c>
      <c r="U1710" s="31">
        <f>[1]consoCURRENT!X38442</f>
        <v>5922697.9199999999</v>
      </c>
      <c r="V1710" s="31">
        <f>[1]consoCURRENT!Y38442</f>
        <v>5452586.3799999999</v>
      </c>
      <c r="W1710" s="31">
        <f>[1]consoCURRENT!Z38442</f>
        <v>5870578.0299999993</v>
      </c>
      <c r="X1710" s="31">
        <f>[1]consoCURRENT!AA38442</f>
        <v>12300938</v>
      </c>
      <c r="Y1710" s="31">
        <f>[1]consoCURRENT!AB38442</f>
        <v>0</v>
      </c>
      <c r="Z1710" s="31">
        <f>SUM(M1710:Y1710)</f>
        <v>73611897.900000006</v>
      </c>
      <c r="AA1710" s="31">
        <f>D1710-Z1710</f>
        <v>14294102.099999994</v>
      </c>
      <c r="AB1710" s="37">
        <f t="shared" ref="AB1710" si="791">Z1710/D1710</f>
        <v>0.83739332810047107</v>
      </c>
      <c r="AC1710" s="32"/>
    </row>
    <row r="1711" spans="1:29" s="33" customFormat="1" ht="18" customHeight="1" x14ac:dyDescent="0.2">
      <c r="A1711" s="36" t="s">
        <v>35</v>
      </c>
      <c r="B1711" s="31">
        <f>[1]consoCURRENT!E38555</f>
        <v>13978000</v>
      </c>
      <c r="C1711" s="31">
        <f>[1]consoCURRENT!F38555</f>
        <v>1.1641532182693481E-10</v>
      </c>
      <c r="D1711" s="31">
        <f>[1]consoCURRENT!G38555</f>
        <v>13978000</v>
      </c>
      <c r="E1711" s="31">
        <f>[1]consoCURRENT!H38555</f>
        <v>2008441.3900000001</v>
      </c>
      <c r="F1711" s="31">
        <f>[1]consoCURRENT!I38555</f>
        <v>2600522.67</v>
      </c>
      <c r="G1711" s="31">
        <f>[1]consoCURRENT!J38555</f>
        <v>4477629.9399999995</v>
      </c>
      <c r="H1711" s="31">
        <f>[1]consoCURRENT!K38555</f>
        <v>896963.36999999988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166116.93000000002</v>
      </c>
      <c r="O1711" s="31">
        <f>[1]consoCURRENT!R38555</f>
        <v>739426.1</v>
      </c>
      <c r="P1711" s="31">
        <f>[1]consoCURRENT!S38555</f>
        <v>1102898.3600000001</v>
      </c>
      <c r="Q1711" s="31">
        <f>[1]consoCURRENT!T38555</f>
        <v>1757716.56</v>
      </c>
      <c r="R1711" s="31">
        <f>[1]consoCURRENT!U38555</f>
        <v>428610</v>
      </c>
      <c r="S1711" s="31">
        <f>[1]consoCURRENT!V38555</f>
        <v>414196.11</v>
      </c>
      <c r="T1711" s="31">
        <f>[1]consoCURRENT!W38555</f>
        <v>2083140.7100000002</v>
      </c>
      <c r="U1711" s="31">
        <f>[1]consoCURRENT!X38555</f>
        <v>339707.28</v>
      </c>
      <c r="V1711" s="31">
        <f>[1]consoCURRENT!Y38555</f>
        <v>2054781.9500000002</v>
      </c>
      <c r="W1711" s="31">
        <f>[1]consoCURRENT!Z38555</f>
        <v>307937.77</v>
      </c>
      <c r="X1711" s="31">
        <f>[1]consoCURRENT!AA38555</f>
        <v>589025.6</v>
      </c>
      <c r="Y1711" s="31">
        <f>[1]consoCURRENT!AB38555</f>
        <v>0</v>
      </c>
      <c r="Z1711" s="31">
        <f t="shared" ref="Z1711:Z1713" si="792">SUM(M1711:Y1711)</f>
        <v>9983557.3699999992</v>
      </c>
      <c r="AA1711" s="31">
        <f>D1711-Z1711</f>
        <v>3994442.6300000008</v>
      </c>
      <c r="AB1711" s="37">
        <f>Z1711/D1711</f>
        <v>0.71423360781227641</v>
      </c>
      <c r="AC1711" s="32"/>
    </row>
    <row r="1712" spans="1:29" s="33" customFormat="1" ht="18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793">SUM(B1710:B1713)</f>
        <v>101884000</v>
      </c>
      <c r="C1714" s="39">
        <f t="shared" si="793"/>
        <v>3.4924596548080444E-10</v>
      </c>
      <c r="D1714" s="39">
        <f t="shared" si="793"/>
        <v>101884000</v>
      </c>
      <c r="E1714" s="39">
        <f t="shared" si="793"/>
        <v>17237023.449999999</v>
      </c>
      <c r="F1714" s="39">
        <f t="shared" si="793"/>
        <v>25893139.760000005</v>
      </c>
      <c r="G1714" s="39">
        <f t="shared" si="793"/>
        <v>21396812.659999996</v>
      </c>
      <c r="H1714" s="39">
        <f t="shared" si="793"/>
        <v>19068479.400000002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5143235.5599999996</v>
      </c>
      <c r="O1714" s="39">
        <f t="shared" si="793"/>
        <v>5786011.9500000002</v>
      </c>
      <c r="P1714" s="39">
        <f t="shared" si="793"/>
        <v>6307775.9399999995</v>
      </c>
      <c r="Q1714" s="39">
        <f t="shared" si="793"/>
        <v>8049033.5299999993</v>
      </c>
      <c r="R1714" s="39">
        <f t="shared" si="793"/>
        <v>11873923.27</v>
      </c>
      <c r="S1714" s="39">
        <f t="shared" si="793"/>
        <v>5970182.9600000009</v>
      </c>
      <c r="T1714" s="39">
        <f t="shared" si="793"/>
        <v>7627039.1299999999</v>
      </c>
      <c r="U1714" s="39">
        <f t="shared" si="793"/>
        <v>6262405.2000000002</v>
      </c>
      <c r="V1714" s="39">
        <f t="shared" si="793"/>
        <v>7507368.3300000001</v>
      </c>
      <c r="W1714" s="39">
        <f t="shared" si="793"/>
        <v>6178515.7999999989</v>
      </c>
      <c r="X1714" s="39">
        <f t="shared" si="793"/>
        <v>12889963.6</v>
      </c>
      <c r="Y1714" s="39">
        <f t="shared" si="793"/>
        <v>0</v>
      </c>
      <c r="Z1714" s="39">
        <f t="shared" si="793"/>
        <v>83595455.270000011</v>
      </c>
      <c r="AA1714" s="39">
        <f t="shared" si="793"/>
        <v>18288544.729999997</v>
      </c>
      <c r="AB1714" s="40">
        <f>Z1714/D1714</f>
        <v>0.8204964005143105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7606000</v>
      </c>
      <c r="C1715" s="31">
        <f>[1]consoCURRENT!F38594</f>
        <v>0</v>
      </c>
      <c r="D1715" s="31">
        <f>[1]consoCURRENT!G38594</f>
        <v>7606000</v>
      </c>
      <c r="E1715" s="31">
        <f>[1]consoCURRENT!H38594</f>
        <v>1613156.04</v>
      </c>
      <c r="F1715" s="31">
        <f>[1]consoCURRENT!I38594</f>
        <v>1856741.63</v>
      </c>
      <c r="G1715" s="31">
        <f>[1]consoCURRENT!J38594</f>
        <v>1756017.5699999998</v>
      </c>
      <c r="H1715" s="31">
        <f>[1]consoCURRENT!K38594</f>
        <v>1224804.1499999999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547240.19999999995</v>
      </c>
      <c r="O1715" s="31">
        <f>[1]consoCURRENT!R38594</f>
        <v>535986</v>
      </c>
      <c r="P1715" s="31">
        <f>[1]consoCURRENT!S38594</f>
        <v>529929.84000000008</v>
      </c>
      <c r="Q1715" s="31">
        <f>[1]consoCURRENT!T38594</f>
        <v>671712.72</v>
      </c>
      <c r="R1715" s="31">
        <f>[1]consoCURRENT!U38594</f>
        <v>600891.23</v>
      </c>
      <c r="S1715" s="31">
        <f>[1]consoCURRENT!V38594</f>
        <v>584137.68000000005</v>
      </c>
      <c r="T1715" s="31">
        <f>[1]consoCURRENT!W38594</f>
        <v>592848.93000000005</v>
      </c>
      <c r="U1715" s="31">
        <f>[1]consoCURRENT!X38594</f>
        <v>581584.31999999995</v>
      </c>
      <c r="V1715" s="31">
        <f>[1]consoCURRENT!Y38594</f>
        <v>581584.31999999995</v>
      </c>
      <c r="W1715" s="31">
        <f>[1]consoCURRENT!Z38594</f>
        <v>616683.14</v>
      </c>
      <c r="X1715" s="31">
        <f>[1]consoCURRENT!AA38594</f>
        <v>608121.01</v>
      </c>
      <c r="Y1715" s="31">
        <f>[1]consoCURRENT!AB38594</f>
        <v>0</v>
      </c>
      <c r="Z1715" s="31">
        <f t="shared" ref="Z1715" si="794">SUM(M1715:Y1715)</f>
        <v>6450719.3899999997</v>
      </c>
      <c r="AA1715" s="31">
        <f>D1715-Z1715</f>
        <v>1155280.6100000003</v>
      </c>
      <c r="AB1715" s="37">
        <f t="shared" ref="AB1715" si="795">Z1715/D1715</f>
        <v>0.84810930712595312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796">B1715+B1714</f>
        <v>109490000</v>
      </c>
      <c r="C1716" s="39">
        <f t="shared" si="796"/>
        <v>3.4924596548080444E-10</v>
      </c>
      <c r="D1716" s="39">
        <f t="shared" si="796"/>
        <v>109490000</v>
      </c>
      <c r="E1716" s="39">
        <f t="shared" si="796"/>
        <v>18850179.489999998</v>
      </c>
      <c r="F1716" s="39">
        <f t="shared" si="796"/>
        <v>27749881.390000004</v>
      </c>
      <c r="G1716" s="39">
        <f t="shared" si="796"/>
        <v>23152830.229999997</v>
      </c>
      <c r="H1716" s="39">
        <f t="shared" si="796"/>
        <v>20293283.550000001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5690475.7599999998</v>
      </c>
      <c r="O1716" s="39">
        <f t="shared" si="796"/>
        <v>6321997.9500000002</v>
      </c>
      <c r="P1716" s="39">
        <f t="shared" si="796"/>
        <v>6837705.7799999993</v>
      </c>
      <c r="Q1716" s="39">
        <f t="shared" si="796"/>
        <v>8720746.25</v>
      </c>
      <c r="R1716" s="39">
        <f t="shared" si="796"/>
        <v>12474814.5</v>
      </c>
      <c r="S1716" s="39">
        <f t="shared" si="796"/>
        <v>6554320.6400000006</v>
      </c>
      <c r="T1716" s="39">
        <f t="shared" si="796"/>
        <v>8219888.0599999996</v>
      </c>
      <c r="U1716" s="39">
        <f t="shared" si="796"/>
        <v>6843989.5200000005</v>
      </c>
      <c r="V1716" s="39">
        <f t="shared" si="796"/>
        <v>8088952.6500000004</v>
      </c>
      <c r="W1716" s="39">
        <f t="shared" si="796"/>
        <v>6795198.9399999985</v>
      </c>
      <c r="X1716" s="39">
        <f t="shared" si="796"/>
        <v>13498084.609999999</v>
      </c>
      <c r="Y1716" s="39">
        <f t="shared" si="796"/>
        <v>0</v>
      </c>
      <c r="Z1716" s="39">
        <f t="shared" si="796"/>
        <v>90046174.660000011</v>
      </c>
      <c r="AA1716" s="39">
        <f t="shared" si="796"/>
        <v>19443825.339999996</v>
      </c>
      <c r="AB1716" s="40">
        <f>Z1716/D1716</f>
        <v>0.82241460096812502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45380000</v>
      </c>
      <c r="C1720" s="31">
        <f>[1]consoCURRENT!F38655</f>
        <v>0</v>
      </c>
      <c r="D1720" s="31">
        <f>[1]consoCURRENT!G38655</f>
        <v>45380000</v>
      </c>
      <c r="E1720" s="31">
        <f>[1]consoCURRENT!H38655</f>
        <v>9130153.5700000003</v>
      </c>
      <c r="F1720" s="31">
        <f>[1]consoCURRENT!I38655</f>
        <v>14146141.699999999</v>
      </c>
      <c r="G1720" s="31">
        <f>[1]consoCURRENT!J38655</f>
        <v>9007828.9399999995</v>
      </c>
      <c r="H1720" s="31">
        <f>[1]consoCURRENT!K38655</f>
        <v>10003836.07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2888926.34</v>
      </c>
      <c r="O1720" s="31">
        <f>[1]consoCURRENT!R38655</f>
        <v>3119410.71</v>
      </c>
      <c r="P1720" s="31">
        <f>[1]consoCURRENT!S38655</f>
        <v>3121816.5200000005</v>
      </c>
      <c r="Q1720" s="31">
        <f>[1]consoCURRENT!T38655</f>
        <v>4367545.129999999</v>
      </c>
      <c r="R1720" s="31">
        <f>[1]consoCURRENT!U38655</f>
        <v>6397831.0100000007</v>
      </c>
      <c r="S1720" s="31">
        <f>[1]consoCURRENT!V38655</f>
        <v>3380765.56</v>
      </c>
      <c r="T1720" s="31">
        <f>[1]consoCURRENT!W38655</f>
        <v>3268115.81</v>
      </c>
      <c r="U1720" s="31">
        <f>[1]consoCURRENT!X38655</f>
        <v>3281281.87</v>
      </c>
      <c r="V1720" s="31">
        <f>[1]consoCURRENT!Y38655</f>
        <v>2458431.2600000002</v>
      </c>
      <c r="W1720" s="31">
        <f>[1]consoCURRENT!Z38655</f>
        <v>3289706.0900000003</v>
      </c>
      <c r="X1720" s="31">
        <f>[1]consoCURRENT!AA38655</f>
        <v>6714129.9799999995</v>
      </c>
      <c r="Y1720" s="31">
        <f>[1]consoCURRENT!AB38655</f>
        <v>0</v>
      </c>
      <c r="Z1720" s="31">
        <f>SUM(M1720:Y1720)</f>
        <v>42287960.280000001</v>
      </c>
      <c r="AA1720" s="31">
        <f>D1720-Z1720</f>
        <v>3092039.7199999988</v>
      </c>
      <c r="AB1720" s="37">
        <f t="shared" ref="AB1720" si="797">Z1720/D1720</f>
        <v>0.93186338210665498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7714000</v>
      </c>
      <c r="C1721" s="31">
        <f>[1]consoCURRENT!F38768</f>
        <v>0</v>
      </c>
      <c r="D1721" s="31">
        <f>[1]consoCURRENT!G38768</f>
        <v>7714000</v>
      </c>
      <c r="E1721" s="31">
        <f>[1]consoCURRENT!H38768</f>
        <v>602970.02</v>
      </c>
      <c r="F1721" s="31">
        <f>[1]consoCURRENT!I38768</f>
        <v>1646083.69</v>
      </c>
      <c r="G1721" s="31">
        <f>[1]consoCURRENT!J38768</f>
        <v>1897869.22</v>
      </c>
      <c r="H1721" s="31">
        <f>[1]consoCURRENT!K38768</f>
        <v>943782.88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96459.03</v>
      </c>
      <c r="O1721" s="31">
        <f>[1]consoCURRENT!R38768</f>
        <v>206446.52</v>
      </c>
      <c r="P1721" s="31">
        <f>[1]consoCURRENT!S38768</f>
        <v>300064.46999999997</v>
      </c>
      <c r="Q1721" s="31">
        <f>[1]consoCURRENT!T38768</f>
        <v>262834.66000000003</v>
      </c>
      <c r="R1721" s="31">
        <f>[1]consoCURRENT!U38768</f>
        <v>1031948.35</v>
      </c>
      <c r="S1721" s="31">
        <f>[1]consoCURRENT!V38768</f>
        <v>351300.68000000005</v>
      </c>
      <c r="T1721" s="31">
        <f>[1]consoCURRENT!W38768</f>
        <v>462138.23</v>
      </c>
      <c r="U1721" s="31">
        <f>[1]consoCURRENT!X38768</f>
        <v>1252670.3900000001</v>
      </c>
      <c r="V1721" s="31">
        <f>[1]consoCURRENT!Y38768</f>
        <v>183060.59999999998</v>
      </c>
      <c r="W1721" s="31">
        <f>[1]consoCURRENT!Z38768</f>
        <v>289027.57999999996</v>
      </c>
      <c r="X1721" s="31">
        <f>[1]consoCURRENT!AA38768</f>
        <v>654755.30000000005</v>
      </c>
      <c r="Y1721" s="31">
        <f>[1]consoCURRENT!AB38768</f>
        <v>0</v>
      </c>
      <c r="Z1721" s="31">
        <f t="shared" ref="Z1721:Z1723" si="798">SUM(M1721:Y1721)</f>
        <v>5090705.8099999996</v>
      </c>
      <c r="AA1721" s="31">
        <f>D1721-Z1721</f>
        <v>2623294.1900000004</v>
      </c>
      <c r="AB1721" s="37">
        <f>Z1721/D1721</f>
        <v>0.65993075058335493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9">SUM(B1720:B1723)</f>
        <v>53094000</v>
      </c>
      <c r="C1724" s="39">
        <f t="shared" si="799"/>
        <v>0</v>
      </c>
      <c r="D1724" s="39">
        <f t="shared" si="799"/>
        <v>53094000</v>
      </c>
      <c r="E1724" s="39">
        <f t="shared" si="799"/>
        <v>9733123.5899999999</v>
      </c>
      <c r="F1724" s="39">
        <f t="shared" si="799"/>
        <v>15792225.389999999</v>
      </c>
      <c r="G1724" s="39">
        <f t="shared" si="799"/>
        <v>10905698.16</v>
      </c>
      <c r="H1724" s="39">
        <f t="shared" si="799"/>
        <v>10947618.950000001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2985385.3699999996</v>
      </c>
      <c r="O1724" s="39">
        <f t="shared" si="799"/>
        <v>3325857.23</v>
      </c>
      <c r="P1724" s="39">
        <f t="shared" si="799"/>
        <v>3421880.99</v>
      </c>
      <c r="Q1724" s="39">
        <f t="shared" si="799"/>
        <v>4630379.7899999991</v>
      </c>
      <c r="R1724" s="39">
        <f t="shared" si="799"/>
        <v>7429779.3600000003</v>
      </c>
      <c r="S1724" s="39">
        <f t="shared" si="799"/>
        <v>3732066.24</v>
      </c>
      <c r="T1724" s="39">
        <f t="shared" si="799"/>
        <v>3730254.04</v>
      </c>
      <c r="U1724" s="39">
        <f t="shared" si="799"/>
        <v>4533952.26</v>
      </c>
      <c r="V1724" s="39">
        <f t="shared" si="799"/>
        <v>2641491.8600000003</v>
      </c>
      <c r="W1724" s="39">
        <f t="shared" si="799"/>
        <v>3578733.6700000004</v>
      </c>
      <c r="X1724" s="39">
        <f t="shared" si="799"/>
        <v>7368885.2799999993</v>
      </c>
      <c r="Y1724" s="39">
        <f t="shared" si="799"/>
        <v>0</v>
      </c>
      <c r="Z1724" s="39">
        <f t="shared" si="799"/>
        <v>47378666.090000004</v>
      </c>
      <c r="AA1724" s="39">
        <f t="shared" si="799"/>
        <v>5715333.9099999992</v>
      </c>
      <c r="AB1724" s="40">
        <f>Z1724/D1724</f>
        <v>0.89235442969073731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3883000</v>
      </c>
      <c r="C1725" s="31">
        <f>[1]consoCURRENT!F38807</f>
        <v>0</v>
      </c>
      <c r="D1725" s="31">
        <f>[1]consoCURRENT!G38807</f>
        <v>3883000</v>
      </c>
      <c r="E1725" s="31">
        <f>[1]consoCURRENT!H38807</f>
        <v>966676.79</v>
      </c>
      <c r="F1725" s="31">
        <f>[1]consoCURRENT!I38807</f>
        <v>1150040.17</v>
      </c>
      <c r="G1725" s="31">
        <f>[1]consoCURRENT!J38807</f>
        <v>1059529.27</v>
      </c>
      <c r="H1725" s="31">
        <f>[1]consoCURRENT!K38807</f>
        <v>348809.8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319552.8</v>
      </c>
      <c r="O1725" s="31">
        <f>[1]consoCURRENT!R38807</f>
        <v>322511.28000000003</v>
      </c>
      <c r="P1725" s="31">
        <f>[1]consoCURRENT!S38807</f>
        <v>324612.71000000002</v>
      </c>
      <c r="Q1725" s="31">
        <f>[1]consoCURRENT!T38807</f>
        <v>434633.72</v>
      </c>
      <c r="R1725" s="31">
        <f>[1]consoCURRENT!U38807</f>
        <v>357840.27</v>
      </c>
      <c r="S1725" s="31">
        <f>[1]consoCURRENT!V38807</f>
        <v>357566.18</v>
      </c>
      <c r="T1725" s="31">
        <f>[1]consoCURRENT!W38807</f>
        <v>348690.72</v>
      </c>
      <c r="U1725" s="31">
        <f>[1]consoCURRENT!X38807</f>
        <v>356374.37</v>
      </c>
      <c r="V1725" s="31">
        <f>[1]consoCURRENT!Y38807</f>
        <v>354464.18</v>
      </c>
      <c r="W1725" s="31">
        <f>[1]consoCURRENT!Z38807</f>
        <v>348809.8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3525056.03</v>
      </c>
      <c r="AA1725" s="31">
        <f>D1725-Z1725</f>
        <v>357943.9700000002</v>
      </c>
      <c r="AB1725" s="37">
        <f t="shared" ref="AB1725" si="801">Z1725/D1725</f>
        <v>0.90781767447849593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2">B1725+B1724</f>
        <v>56977000</v>
      </c>
      <c r="C1726" s="39">
        <f t="shared" si="802"/>
        <v>0</v>
      </c>
      <c r="D1726" s="39">
        <f t="shared" si="802"/>
        <v>56977000</v>
      </c>
      <c r="E1726" s="39">
        <f t="shared" si="802"/>
        <v>10699800.379999999</v>
      </c>
      <c r="F1726" s="39">
        <f t="shared" si="802"/>
        <v>16942265.559999999</v>
      </c>
      <c r="G1726" s="39">
        <f t="shared" si="802"/>
        <v>11965227.43</v>
      </c>
      <c r="H1726" s="39">
        <f t="shared" si="802"/>
        <v>11296428.750000002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3304938.1699999995</v>
      </c>
      <c r="O1726" s="39">
        <f t="shared" si="802"/>
        <v>3648368.51</v>
      </c>
      <c r="P1726" s="39">
        <f t="shared" si="802"/>
        <v>3746493.7</v>
      </c>
      <c r="Q1726" s="39">
        <f t="shared" si="802"/>
        <v>5065013.5099999988</v>
      </c>
      <c r="R1726" s="39">
        <f t="shared" si="802"/>
        <v>7787619.6300000008</v>
      </c>
      <c r="S1726" s="39">
        <f t="shared" si="802"/>
        <v>4089632.4200000004</v>
      </c>
      <c r="T1726" s="39">
        <f t="shared" si="802"/>
        <v>4078944.76</v>
      </c>
      <c r="U1726" s="39">
        <f t="shared" si="802"/>
        <v>4890326.63</v>
      </c>
      <c r="V1726" s="39">
        <f t="shared" si="802"/>
        <v>2995956.0400000005</v>
      </c>
      <c r="W1726" s="39">
        <f t="shared" si="802"/>
        <v>3927543.47</v>
      </c>
      <c r="X1726" s="39">
        <f t="shared" si="802"/>
        <v>7368885.2799999993</v>
      </c>
      <c r="Y1726" s="39">
        <f t="shared" si="802"/>
        <v>0</v>
      </c>
      <c r="Z1726" s="39">
        <f t="shared" si="802"/>
        <v>50903722.120000005</v>
      </c>
      <c r="AA1726" s="39">
        <f t="shared" si="802"/>
        <v>6073277.879999999</v>
      </c>
      <c r="AB1726" s="40">
        <f>Z1726/D1726</f>
        <v>0.8934082545588572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42436000</v>
      </c>
      <c r="C1730" s="31">
        <f>[1]consoCURRENT!F38868</f>
        <v>0</v>
      </c>
      <c r="D1730" s="31">
        <f>[1]consoCURRENT!G38868</f>
        <v>42436000</v>
      </c>
      <c r="E1730" s="31">
        <f>[1]consoCURRENT!H38868</f>
        <v>8212353.0200000005</v>
      </c>
      <c r="F1730" s="31">
        <f>[1]consoCURRENT!I38868</f>
        <v>12144572.289999999</v>
      </c>
      <c r="G1730" s="31">
        <f>[1]consoCURRENT!J38868</f>
        <v>8375119.5499999998</v>
      </c>
      <c r="H1730" s="31">
        <f>[1]consoCURRENT!K38868</f>
        <v>8594962.0199999977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2640956.59</v>
      </c>
      <c r="O1730" s="31">
        <f>[1]consoCURRENT!R38868</f>
        <v>2747109.7900000005</v>
      </c>
      <c r="P1730" s="31">
        <f>[1]consoCURRENT!S38868</f>
        <v>2824286.6399999997</v>
      </c>
      <c r="Q1730" s="31">
        <f>[1]consoCURRENT!T38868</f>
        <v>3411166.83</v>
      </c>
      <c r="R1730" s="31">
        <f>[1]consoCURRENT!U38868</f>
        <v>5713531.8700000001</v>
      </c>
      <c r="S1730" s="31">
        <f>[1]consoCURRENT!V38868</f>
        <v>3019873.5900000003</v>
      </c>
      <c r="T1730" s="31">
        <f>[1]consoCURRENT!W38868</f>
        <v>2682545.21</v>
      </c>
      <c r="U1730" s="31">
        <f>[1]consoCURRENT!X38868</f>
        <v>2692776.86</v>
      </c>
      <c r="V1730" s="31">
        <f>[1]consoCURRENT!Y38868</f>
        <v>2999797.4799999995</v>
      </c>
      <c r="W1730" s="31">
        <f>[1]consoCURRENT!Z38868</f>
        <v>2787857.2199999997</v>
      </c>
      <c r="X1730" s="31">
        <f>[1]consoCURRENT!AA38868</f>
        <v>5807104.7999999998</v>
      </c>
      <c r="Y1730" s="31">
        <f>[1]consoCURRENT!AB38868</f>
        <v>0</v>
      </c>
      <c r="Z1730" s="31">
        <f>SUM(M1730:Y1730)</f>
        <v>37327006.880000003</v>
      </c>
      <c r="AA1730" s="31">
        <f>D1730-Z1730</f>
        <v>5108993.1199999973</v>
      </c>
      <c r="AB1730" s="37">
        <f t="shared" ref="AB1730" si="803">Z1730/D1730</f>
        <v>0.8796070996323877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6928000</v>
      </c>
      <c r="C1731" s="31">
        <f>[1]consoCURRENT!F38981</f>
        <v>0</v>
      </c>
      <c r="D1731" s="31">
        <f>[1]consoCURRENT!G38981</f>
        <v>6928000</v>
      </c>
      <c r="E1731" s="31">
        <f>[1]consoCURRENT!H38981</f>
        <v>905770.5</v>
      </c>
      <c r="F1731" s="31">
        <f>[1]consoCURRENT!I38981</f>
        <v>2332965.2000000002</v>
      </c>
      <c r="G1731" s="31">
        <f>[1]consoCURRENT!J38981</f>
        <v>1166028.3700000001</v>
      </c>
      <c r="H1731" s="31">
        <f>[1]consoCURRENT!K38981</f>
        <v>1076134.8700000001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301550</v>
      </c>
      <c r="O1731" s="31">
        <f>[1]consoCURRENT!R38981</f>
        <v>184098.5</v>
      </c>
      <c r="P1731" s="31">
        <f>[1]consoCURRENT!S38981</f>
        <v>420122</v>
      </c>
      <c r="Q1731" s="31">
        <f>[1]consoCURRENT!T38981</f>
        <v>353397.25</v>
      </c>
      <c r="R1731" s="31">
        <f>[1]consoCURRENT!U38981</f>
        <v>1351286.61</v>
      </c>
      <c r="S1731" s="31">
        <f>[1]consoCURRENT!V38981</f>
        <v>628281.34</v>
      </c>
      <c r="T1731" s="31">
        <f>[1]consoCURRENT!W38981</f>
        <v>230429.66</v>
      </c>
      <c r="U1731" s="31">
        <f>[1]consoCURRENT!X38981</f>
        <v>374044.82</v>
      </c>
      <c r="V1731" s="31">
        <f>[1]consoCURRENT!Y38981</f>
        <v>561553.89</v>
      </c>
      <c r="W1731" s="31">
        <f>[1]consoCURRENT!Z38981</f>
        <v>509036.30000000005</v>
      </c>
      <c r="X1731" s="31">
        <f>[1]consoCURRENT!AA38981</f>
        <v>567098.56999999995</v>
      </c>
      <c r="Y1731" s="31">
        <f>[1]consoCURRENT!AB38981</f>
        <v>0</v>
      </c>
      <c r="Z1731" s="31">
        <f t="shared" ref="Z1731:Z1733" si="804">SUM(M1731:Y1731)</f>
        <v>5480898.9400000004</v>
      </c>
      <c r="AA1731" s="31">
        <f>D1731-Z1731</f>
        <v>1447101.0599999996</v>
      </c>
      <c r="AB1731" s="37">
        <f>Z1731/D1731</f>
        <v>0.79112282621247121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5">SUM(B1730:B1733)</f>
        <v>49364000</v>
      </c>
      <c r="C1734" s="39">
        <f t="shared" si="805"/>
        <v>0</v>
      </c>
      <c r="D1734" s="39">
        <f t="shared" si="805"/>
        <v>49364000</v>
      </c>
      <c r="E1734" s="39">
        <f t="shared" si="805"/>
        <v>9118123.5199999996</v>
      </c>
      <c r="F1734" s="39">
        <f t="shared" si="805"/>
        <v>14477537.489999998</v>
      </c>
      <c r="G1734" s="39">
        <f t="shared" si="805"/>
        <v>9541147.9199999999</v>
      </c>
      <c r="H1734" s="39">
        <f t="shared" si="805"/>
        <v>9671096.8899999969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2942506.59</v>
      </c>
      <c r="O1734" s="39">
        <f t="shared" si="805"/>
        <v>2931208.2900000005</v>
      </c>
      <c r="P1734" s="39">
        <f t="shared" si="805"/>
        <v>3244408.6399999997</v>
      </c>
      <c r="Q1734" s="39">
        <f t="shared" si="805"/>
        <v>3764564.08</v>
      </c>
      <c r="R1734" s="39">
        <f t="shared" si="805"/>
        <v>7064818.4800000004</v>
      </c>
      <c r="S1734" s="39">
        <f t="shared" si="805"/>
        <v>3648154.93</v>
      </c>
      <c r="T1734" s="39">
        <f t="shared" si="805"/>
        <v>2912974.87</v>
      </c>
      <c r="U1734" s="39">
        <f t="shared" si="805"/>
        <v>3066821.6799999997</v>
      </c>
      <c r="V1734" s="39">
        <f t="shared" si="805"/>
        <v>3561351.3699999996</v>
      </c>
      <c r="W1734" s="39">
        <f t="shared" si="805"/>
        <v>3296893.5199999996</v>
      </c>
      <c r="X1734" s="39">
        <f t="shared" si="805"/>
        <v>6374203.3700000001</v>
      </c>
      <c r="Y1734" s="39">
        <f t="shared" si="805"/>
        <v>0</v>
      </c>
      <c r="Z1734" s="39">
        <f t="shared" si="805"/>
        <v>42807905.82</v>
      </c>
      <c r="AA1734" s="39">
        <f t="shared" si="805"/>
        <v>6556094.1799999969</v>
      </c>
      <c r="AB1734" s="40">
        <f>Z1734/D1734</f>
        <v>0.86718875739405232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3730000</v>
      </c>
      <c r="C1735" s="31">
        <f>[1]consoCURRENT!F39020</f>
        <v>0</v>
      </c>
      <c r="D1735" s="31">
        <f>[1]consoCURRENT!G39020</f>
        <v>3730000</v>
      </c>
      <c r="E1735" s="31">
        <f>[1]consoCURRENT!H39020</f>
        <v>873631.15</v>
      </c>
      <c r="F1735" s="31">
        <f>[1]consoCURRENT!I39020</f>
        <v>1004987.25</v>
      </c>
      <c r="G1735" s="31">
        <f>[1]consoCURRENT!J39020</f>
        <v>902183.65000000014</v>
      </c>
      <c r="H1735" s="31">
        <f>[1]consoCURRENT!K39020</f>
        <v>602616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289361.78000000003</v>
      </c>
      <c r="O1735" s="31">
        <f>[1]consoCURRENT!R39020</f>
        <v>289149.45999999996</v>
      </c>
      <c r="P1735" s="31">
        <f>[1]consoCURRENT!S39020</f>
        <v>295119.91000000003</v>
      </c>
      <c r="Q1735" s="31">
        <f>[1]consoCURRENT!T39020</f>
        <v>293317.44</v>
      </c>
      <c r="R1735" s="31">
        <f>[1]consoCURRENT!U39020</f>
        <v>400265.94</v>
      </c>
      <c r="S1735" s="31">
        <f>[1]consoCURRENT!V39020</f>
        <v>311403.87</v>
      </c>
      <c r="T1735" s="31">
        <f>[1]consoCURRENT!W39020</f>
        <v>0</v>
      </c>
      <c r="U1735" s="31">
        <f>[1]consoCURRENT!X39020</f>
        <v>599630.85000000009</v>
      </c>
      <c r="V1735" s="31">
        <f>[1]consoCURRENT!Y39020</f>
        <v>302552.8</v>
      </c>
      <c r="W1735" s="31">
        <f>[1]consoCURRENT!Z39020</f>
        <v>300467.98</v>
      </c>
      <c r="X1735" s="31">
        <f>[1]consoCURRENT!AA39020</f>
        <v>302148.02</v>
      </c>
      <c r="Y1735" s="31">
        <f>[1]consoCURRENT!AB39020</f>
        <v>0</v>
      </c>
      <c r="Z1735" s="31">
        <f t="shared" ref="Z1735" si="806">SUM(M1735:Y1735)</f>
        <v>3383418.05</v>
      </c>
      <c r="AA1735" s="31">
        <f>D1735-Z1735</f>
        <v>346581.95000000019</v>
      </c>
      <c r="AB1735" s="37">
        <f t="shared" ref="AB1735" si="807">Z1735/D1735</f>
        <v>0.90708258713136725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8">B1735+B1734</f>
        <v>53094000</v>
      </c>
      <c r="C1736" s="39">
        <f t="shared" si="808"/>
        <v>0</v>
      </c>
      <c r="D1736" s="39">
        <f t="shared" si="808"/>
        <v>53094000</v>
      </c>
      <c r="E1736" s="39">
        <f t="shared" si="808"/>
        <v>9991754.6699999999</v>
      </c>
      <c r="F1736" s="39">
        <f t="shared" si="808"/>
        <v>15482524.739999998</v>
      </c>
      <c r="G1736" s="39">
        <f t="shared" si="808"/>
        <v>10443331.57</v>
      </c>
      <c r="H1736" s="39">
        <f t="shared" si="808"/>
        <v>10273712.889999997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3231868.37</v>
      </c>
      <c r="O1736" s="39">
        <f t="shared" si="808"/>
        <v>3220357.7500000005</v>
      </c>
      <c r="P1736" s="39">
        <f t="shared" si="808"/>
        <v>3539528.55</v>
      </c>
      <c r="Q1736" s="39">
        <f t="shared" si="808"/>
        <v>4057881.52</v>
      </c>
      <c r="R1736" s="39">
        <f t="shared" si="808"/>
        <v>7465084.4200000009</v>
      </c>
      <c r="S1736" s="39">
        <f t="shared" si="808"/>
        <v>3959558.8000000003</v>
      </c>
      <c r="T1736" s="39">
        <f t="shared" si="808"/>
        <v>2912974.87</v>
      </c>
      <c r="U1736" s="39">
        <f t="shared" si="808"/>
        <v>3666452.53</v>
      </c>
      <c r="V1736" s="39">
        <f t="shared" si="808"/>
        <v>3863904.1699999995</v>
      </c>
      <c r="W1736" s="39">
        <f t="shared" si="808"/>
        <v>3597361.4999999995</v>
      </c>
      <c r="X1736" s="39">
        <f t="shared" si="808"/>
        <v>6676351.3900000006</v>
      </c>
      <c r="Y1736" s="39">
        <f t="shared" si="808"/>
        <v>0</v>
      </c>
      <c r="Z1736" s="39">
        <f t="shared" si="808"/>
        <v>46191323.869999997</v>
      </c>
      <c r="AA1736" s="39">
        <f t="shared" si="808"/>
        <v>6902676.1299999971</v>
      </c>
      <c r="AB1736" s="40">
        <f>Z1736/D1736</f>
        <v>0.86999140901043426</v>
      </c>
      <c r="AC1736" s="42"/>
    </row>
    <row r="1737" spans="1:29" s="33" customFormat="1" ht="10.9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9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40020000</v>
      </c>
      <c r="C1740" s="31">
        <f>[1]consoCURRENT!F39081</f>
        <v>0</v>
      </c>
      <c r="D1740" s="31">
        <f>[1]consoCURRENT!G39081</f>
        <v>40020000</v>
      </c>
      <c r="E1740" s="31">
        <f>[1]consoCURRENT!H39081</f>
        <v>7785727.2999999989</v>
      </c>
      <c r="F1740" s="31">
        <f>[1]consoCURRENT!I39081</f>
        <v>11573641.960000001</v>
      </c>
      <c r="G1740" s="31">
        <f>[1]consoCURRENT!J39081</f>
        <v>8530612.8699999992</v>
      </c>
      <c r="H1740" s="31">
        <f>[1]consoCURRENT!K39081</f>
        <v>8642499.0799999982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2437646.38</v>
      </c>
      <c r="O1740" s="31">
        <f>[1]consoCURRENT!R39081</f>
        <v>2666142.36</v>
      </c>
      <c r="P1740" s="31">
        <f>[1]consoCURRENT!S39081</f>
        <v>2681938.5599999996</v>
      </c>
      <c r="Q1740" s="31">
        <f>[1]consoCURRENT!T39081</f>
        <v>3087070.21</v>
      </c>
      <c r="R1740" s="31">
        <f>[1]consoCURRENT!U39081</f>
        <v>5712379.0999999996</v>
      </c>
      <c r="S1740" s="31">
        <f>[1]consoCURRENT!V39081</f>
        <v>2774192.6499999994</v>
      </c>
      <c r="T1740" s="31">
        <f>[1]consoCURRENT!W39081</f>
        <v>2828182.82</v>
      </c>
      <c r="U1740" s="31">
        <f>[1]consoCURRENT!X39081</f>
        <v>2837276.65</v>
      </c>
      <c r="V1740" s="31">
        <f>[1]consoCURRENT!Y39081</f>
        <v>2865153.4</v>
      </c>
      <c r="W1740" s="31">
        <f>[1]consoCURRENT!Z39081</f>
        <v>2883730.1900000004</v>
      </c>
      <c r="X1740" s="31">
        <f>[1]consoCURRENT!AA39081</f>
        <v>5758768.8899999997</v>
      </c>
      <c r="Y1740" s="31">
        <f>[1]consoCURRENT!AB39081</f>
        <v>0</v>
      </c>
      <c r="Z1740" s="31">
        <f>SUM(M1740:Y1740)</f>
        <v>36532481.209999993</v>
      </c>
      <c r="AA1740" s="31">
        <f>D1740-Z1740</f>
        <v>3487518.7900000066</v>
      </c>
      <c r="AB1740" s="37">
        <f t="shared" ref="AB1740" si="809">Z1740/D1740</f>
        <v>0.91285560244877539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10747000</v>
      </c>
      <c r="C1741" s="31">
        <f>[1]consoCURRENT!F39194</f>
        <v>0</v>
      </c>
      <c r="D1741" s="31">
        <f>[1]consoCURRENT!G39194</f>
        <v>10747000</v>
      </c>
      <c r="E1741" s="31">
        <f>[1]consoCURRENT!H39194</f>
        <v>1753439.5299999998</v>
      </c>
      <c r="F1741" s="31">
        <f>[1]consoCURRENT!I39194</f>
        <v>3413704.61</v>
      </c>
      <c r="G1741" s="31">
        <f>[1]consoCURRENT!J39194</f>
        <v>1814233.72</v>
      </c>
      <c r="H1741" s="31">
        <f>[1]consoCURRENT!K39194</f>
        <v>1173909.48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298085.39999999997</v>
      </c>
      <c r="O1741" s="31">
        <f>[1]consoCURRENT!R39194</f>
        <v>527336.23</v>
      </c>
      <c r="P1741" s="31">
        <f>[1]consoCURRENT!S39194</f>
        <v>928017.9</v>
      </c>
      <c r="Q1741" s="31">
        <f>[1]consoCURRENT!T39194</f>
        <v>1072491.8999999999</v>
      </c>
      <c r="R1741" s="31">
        <f>[1]consoCURRENT!U39194</f>
        <v>461629.01000000007</v>
      </c>
      <c r="S1741" s="31">
        <f>[1]consoCURRENT!V39194</f>
        <v>1879583.7000000002</v>
      </c>
      <c r="T1741" s="31">
        <f>[1]consoCURRENT!W39194</f>
        <v>980450.54</v>
      </c>
      <c r="U1741" s="31">
        <f>[1]consoCURRENT!X39194</f>
        <v>433496.33000000007</v>
      </c>
      <c r="V1741" s="31">
        <f>[1]consoCURRENT!Y39194</f>
        <v>400286.85000000003</v>
      </c>
      <c r="W1741" s="31">
        <f>[1]consoCURRENT!Z39194</f>
        <v>736975.71000000008</v>
      </c>
      <c r="X1741" s="31">
        <f>[1]consoCURRENT!AA39194</f>
        <v>436933.77</v>
      </c>
      <c r="Y1741" s="31">
        <f>[1]consoCURRENT!AB39194</f>
        <v>0</v>
      </c>
      <c r="Z1741" s="31">
        <f t="shared" ref="Z1741:Z1743" si="810">SUM(M1741:Y1741)</f>
        <v>8155287.3399999999</v>
      </c>
      <c r="AA1741" s="31">
        <f>D1741-Z1741</f>
        <v>2591712.66</v>
      </c>
      <c r="AB1741" s="37">
        <f>Z1741/D1741</f>
        <v>0.75884315064669206</v>
      </c>
      <c r="AC1741" s="32"/>
    </row>
    <row r="1742" spans="1:29" s="33" customFormat="1" ht="18" customHeight="1" x14ac:dyDescent="0.2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40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1">SUM(B1740:B1743)</f>
        <v>50767000</v>
      </c>
      <c r="C1744" s="39">
        <f t="shared" si="811"/>
        <v>0</v>
      </c>
      <c r="D1744" s="39">
        <f t="shared" si="811"/>
        <v>50767000</v>
      </c>
      <c r="E1744" s="39">
        <f t="shared" si="811"/>
        <v>9539166.8299999982</v>
      </c>
      <c r="F1744" s="39">
        <f t="shared" si="811"/>
        <v>14987346.57</v>
      </c>
      <c r="G1744" s="39">
        <f t="shared" si="811"/>
        <v>10344846.59</v>
      </c>
      <c r="H1744" s="39">
        <f t="shared" si="811"/>
        <v>9816408.5599999987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2735731.78</v>
      </c>
      <c r="O1744" s="39">
        <f t="shared" si="811"/>
        <v>3193478.59</v>
      </c>
      <c r="P1744" s="39">
        <f t="shared" si="811"/>
        <v>3609956.4599999995</v>
      </c>
      <c r="Q1744" s="39">
        <f t="shared" si="811"/>
        <v>4159562.11</v>
      </c>
      <c r="R1744" s="39">
        <f t="shared" si="811"/>
        <v>6174008.1099999994</v>
      </c>
      <c r="S1744" s="39">
        <f t="shared" si="811"/>
        <v>4653776.3499999996</v>
      </c>
      <c r="T1744" s="39">
        <f t="shared" si="811"/>
        <v>3808633.36</v>
      </c>
      <c r="U1744" s="39">
        <f t="shared" si="811"/>
        <v>3270772.98</v>
      </c>
      <c r="V1744" s="39">
        <f t="shared" si="811"/>
        <v>3265440.25</v>
      </c>
      <c r="W1744" s="39">
        <f t="shared" si="811"/>
        <v>3620705.9000000004</v>
      </c>
      <c r="X1744" s="39">
        <f t="shared" si="811"/>
        <v>6195702.6600000001</v>
      </c>
      <c r="Y1744" s="39">
        <f t="shared" si="811"/>
        <v>0</v>
      </c>
      <c r="Z1744" s="39">
        <f t="shared" si="811"/>
        <v>44687768.549999997</v>
      </c>
      <c r="AA1744" s="39">
        <f t="shared" si="811"/>
        <v>6079231.4500000067</v>
      </c>
      <c r="AB1744" s="40">
        <f>Z1744/D1744</f>
        <v>0.88025230070715221</v>
      </c>
      <c r="AC1744" s="32"/>
    </row>
    <row r="1745" spans="1:29" s="33" customFormat="1" ht="14.45" customHeight="1" x14ac:dyDescent="0.25">
      <c r="A1745" s="41" t="s">
        <v>39</v>
      </c>
      <c r="B1745" s="31">
        <f>[1]consoCURRENT!E39233</f>
        <v>3390000</v>
      </c>
      <c r="C1745" s="31">
        <f>[1]consoCURRENT!F39233</f>
        <v>0</v>
      </c>
      <c r="D1745" s="31">
        <f>[1]consoCURRENT!G39233</f>
        <v>3390000</v>
      </c>
      <c r="E1745" s="31">
        <f>[1]consoCURRENT!H39233</f>
        <v>792176.07000000007</v>
      </c>
      <c r="F1745" s="31">
        <f>[1]consoCURRENT!I39233</f>
        <v>911609.3</v>
      </c>
      <c r="G1745" s="31">
        <f>[1]consoCURRENT!J39233</f>
        <v>899071.64</v>
      </c>
      <c r="H1745" s="31">
        <f>[1]consoCURRENT!K39233</f>
        <v>604371.72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264630.59000000003</v>
      </c>
      <c r="P1745" s="31">
        <f>[1]consoCURRENT!S39233</f>
        <v>527545.48</v>
      </c>
      <c r="Q1745" s="31">
        <f>[1]consoCURRENT!T39233</f>
        <v>278130.31</v>
      </c>
      <c r="R1745" s="31">
        <f>[1]consoCURRENT!U39233</f>
        <v>343080.43</v>
      </c>
      <c r="S1745" s="31">
        <f>[1]consoCURRENT!V39233</f>
        <v>290398.56</v>
      </c>
      <c r="T1745" s="31">
        <f>[1]consoCURRENT!W39233</f>
        <v>291963.12</v>
      </c>
      <c r="U1745" s="31">
        <f>[1]consoCURRENT!X39233</f>
        <v>303481.64999999997</v>
      </c>
      <c r="V1745" s="31">
        <f>[1]consoCURRENT!Y39233</f>
        <v>303626.87</v>
      </c>
      <c r="W1745" s="31">
        <f>[1]consoCURRENT!Z39233</f>
        <v>122.28</v>
      </c>
      <c r="X1745" s="31">
        <f>[1]consoCURRENT!AA39233</f>
        <v>604249.43999999994</v>
      </c>
      <c r="Y1745" s="31">
        <f>[1]consoCURRENT!AB39233</f>
        <v>0</v>
      </c>
      <c r="Z1745" s="31">
        <f t="shared" ref="Z1745" si="812">SUM(M1745:Y1745)</f>
        <v>3207228.73</v>
      </c>
      <c r="AA1745" s="31">
        <f>D1745-Z1745</f>
        <v>182771.27000000002</v>
      </c>
      <c r="AB1745" s="37">
        <f t="shared" ref="AB1745" si="813">Z1745/D1745</f>
        <v>0.94608517109144541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4">B1745+B1744</f>
        <v>54157000</v>
      </c>
      <c r="C1746" s="39">
        <f t="shared" si="814"/>
        <v>0</v>
      </c>
      <c r="D1746" s="39">
        <f t="shared" si="814"/>
        <v>54157000</v>
      </c>
      <c r="E1746" s="39">
        <f t="shared" si="814"/>
        <v>10331342.899999999</v>
      </c>
      <c r="F1746" s="39">
        <f t="shared" si="814"/>
        <v>15898955.870000001</v>
      </c>
      <c r="G1746" s="39">
        <f t="shared" si="814"/>
        <v>11243918.23</v>
      </c>
      <c r="H1746" s="39">
        <f t="shared" si="814"/>
        <v>10420780.279999999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2735731.78</v>
      </c>
      <c r="O1746" s="39">
        <f t="shared" si="814"/>
        <v>3458109.1799999997</v>
      </c>
      <c r="P1746" s="39">
        <f t="shared" si="814"/>
        <v>4137501.9399999995</v>
      </c>
      <c r="Q1746" s="39">
        <f t="shared" si="814"/>
        <v>4437692.42</v>
      </c>
      <c r="R1746" s="39">
        <f t="shared" si="814"/>
        <v>6517088.5399999991</v>
      </c>
      <c r="S1746" s="39">
        <f t="shared" si="814"/>
        <v>4944174.9099999992</v>
      </c>
      <c r="T1746" s="39">
        <f t="shared" si="814"/>
        <v>4100596.48</v>
      </c>
      <c r="U1746" s="39">
        <f t="shared" si="814"/>
        <v>3574254.63</v>
      </c>
      <c r="V1746" s="39">
        <f t="shared" si="814"/>
        <v>3569067.12</v>
      </c>
      <c r="W1746" s="39">
        <f t="shared" si="814"/>
        <v>3620828.18</v>
      </c>
      <c r="X1746" s="39">
        <f t="shared" si="814"/>
        <v>6799952.0999999996</v>
      </c>
      <c r="Y1746" s="39">
        <f t="shared" si="814"/>
        <v>0</v>
      </c>
      <c r="Z1746" s="39">
        <f t="shared" si="814"/>
        <v>47894997.279999994</v>
      </c>
      <c r="AA1746" s="39">
        <f t="shared" si="814"/>
        <v>6262002.7200000063</v>
      </c>
      <c r="AB1746" s="40">
        <f>Z1746/D1746</f>
        <v>0.88437316099488517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63163000</v>
      </c>
      <c r="C1750" s="31">
        <f>[1]consoCURRENT!F39294</f>
        <v>0</v>
      </c>
      <c r="D1750" s="31">
        <f>[1]consoCURRENT!G39294</f>
        <v>63163000</v>
      </c>
      <c r="E1750" s="31">
        <f>[1]consoCURRENT!H39294</f>
        <v>11347808.1</v>
      </c>
      <c r="F1750" s="31">
        <f>[1]consoCURRENT!I39294</f>
        <v>16169342.789999999</v>
      </c>
      <c r="G1750" s="31">
        <f>[1]consoCURRENT!J39294</f>
        <v>12169301.089999998</v>
      </c>
      <c r="H1750" s="31">
        <f>[1]consoCURRENT!K39294</f>
        <v>12874467.549999999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3719061.65</v>
      </c>
      <c r="O1750" s="31">
        <f>[1]consoCURRENT!R39294</f>
        <v>3789030.71</v>
      </c>
      <c r="P1750" s="31">
        <f>[1]consoCURRENT!S39294</f>
        <v>3839715.74</v>
      </c>
      <c r="Q1750" s="31">
        <f>[1]consoCURRENT!T39294</f>
        <v>4792827.93</v>
      </c>
      <c r="R1750" s="31">
        <f>[1]consoCURRENT!U39294</f>
        <v>7484603.0600000015</v>
      </c>
      <c r="S1750" s="31">
        <f>[1]consoCURRENT!V39294</f>
        <v>3891911.8</v>
      </c>
      <c r="T1750" s="31">
        <f>[1]consoCURRENT!W39294</f>
        <v>3832100.5400000005</v>
      </c>
      <c r="U1750" s="31">
        <f>[1]consoCURRENT!X39294</f>
        <v>4523613.46</v>
      </c>
      <c r="V1750" s="31">
        <f>[1]consoCURRENT!Y39294</f>
        <v>3813587.09</v>
      </c>
      <c r="W1750" s="31">
        <f>[1]consoCURRENT!Z39294</f>
        <v>3883550.9899999998</v>
      </c>
      <c r="X1750" s="31">
        <f>[1]consoCURRENT!AA39294</f>
        <v>8990916.5600000005</v>
      </c>
      <c r="Y1750" s="31">
        <f>[1]consoCURRENT!AB39294</f>
        <v>0</v>
      </c>
      <c r="Z1750" s="31">
        <f>SUM(M1750:Y1750)</f>
        <v>52560919.530000009</v>
      </c>
      <c r="AA1750" s="31">
        <f>D1750-Z1750</f>
        <v>10602080.469999991</v>
      </c>
      <c r="AB1750" s="37">
        <f t="shared" ref="AB1750" si="815">Z1750/D1750</f>
        <v>0.83214729398540299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13043000</v>
      </c>
      <c r="C1751" s="31">
        <f>[1]consoCURRENT!F39407</f>
        <v>0</v>
      </c>
      <c r="D1751" s="31">
        <f>[1]consoCURRENT!G39407</f>
        <v>13043000.000000002</v>
      </c>
      <c r="E1751" s="31">
        <f>[1]consoCURRENT!H39407</f>
        <v>2545323.5</v>
      </c>
      <c r="F1751" s="31">
        <f>[1]consoCURRENT!I39407</f>
        <v>2959114.33</v>
      </c>
      <c r="G1751" s="31">
        <f>[1]consoCURRENT!J39407</f>
        <v>2636129.44</v>
      </c>
      <c r="H1751" s="31">
        <f>[1]consoCURRENT!K39407</f>
        <v>2847994.47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336562.74</v>
      </c>
      <c r="O1751" s="31">
        <f>[1]consoCURRENT!R39407</f>
        <v>595721.30000000005</v>
      </c>
      <c r="P1751" s="31">
        <f>[1]consoCURRENT!S39407</f>
        <v>1613039.46</v>
      </c>
      <c r="Q1751" s="31">
        <f>[1]consoCURRENT!T39407</f>
        <v>1234846.7</v>
      </c>
      <c r="R1751" s="31">
        <f>[1]consoCURRENT!U39407</f>
        <v>501978.36</v>
      </c>
      <c r="S1751" s="31">
        <f>[1]consoCURRENT!V39407</f>
        <v>1222289.27</v>
      </c>
      <c r="T1751" s="31">
        <f>[1]consoCURRENT!W39407</f>
        <v>208408.1</v>
      </c>
      <c r="U1751" s="31">
        <f>[1]consoCURRENT!X39407</f>
        <v>910051.50000000012</v>
      </c>
      <c r="V1751" s="31">
        <f>[1]consoCURRENT!Y39407</f>
        <v>1517669.84</v>
      </c>
      <c r="W1751" s="31">
        <f>[1]consoCURRENT!Z39407</f>
        <v>1227422.24</v>
      </c>
      <c r="X1751" s="31">
        <f>[1]consoCURRENT!AA39407</f>
        <v>1620572.23</v>
      </c>
      <c r="Y1751" s="31">
        <f>[1]consoCURRENT!AB39407</f>
        <v>0</v>
      </c>
      <c r="Z1751" s="31">
        <f t="shared" ref="Z1751:Z1753" si="816">SUM(M1751:Y1751)</f>
        <v>10988561.74</v>
      </c>
      <c r="AA1751" s="31">
        <f>D1751-Z1751</f>
        <v>2054438.2600000016</v>
      </c>
      <c r="AB1751" s="37">
        <f>Z1751/D1751</f>
        <v>0.84248729126734634</v>
      </c>
      <c r="AC1751" s="32"/>
    </row>
    <row r="1752" spans="1:29" s="33" customFormat="1" ht="18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7">SUM(B1750:B1753)</f>
        <v>76206000</v>
      </c>
      <c r="C1754" s="39">
        <f t="shared" si="817"/>
        <v>0</v>
      </c>
      <c r="D1754" s="39">
        <f t="shared" si="817"/>
        <v>76206000</v>
      </c>
      <c r="E1754" s="39">
        <f t="shared" si="817"/>
        <v>13893131.6</v>
      </c>
      <c r="F1754" s="39">
        <f t="shared" si="817"/>
        <v>19128457.119999997</v>
      </c>
      <c r="G1754" s="39">
        <f t="shared" si="817"/>
        <v>14805430.529999997</v>
      </c>
      <c r="H1754" s="39">
        <f t="shared" si="817"/>
        <v>15722462.02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4055624.3899999997</v>
      </c>
      <c r="O1754" s="39">
        <f t="shared" si="817"/>
        <v>4384752.01</v>
      </c>
      <c r="P1754" s="39">
        <f t="shared" si="817"/>
        <v>5452755.2000000002</v>
      </c>
      <c r="Q1754" s="39">
        <f t="shared" si="817"/>
        <v>6027674.6299999999</v>
      </c>
      <c r="R1754" s="39">
        <f t="shared" si="817"/>
        <v>7986581.4200000018</v>
      </c>
      <c r="S1754" s="39">
        <f t="shared" si="817"/>
        <v>5114201.07</v>
      </c>
      <c r="T1754" s="39">
        <f t="shared" si="817"/>
        <v>4040508.6400000006</v>
      </c>
      <c r="U1754" s="39">
        <f t="shared" si="817"/>
        <v>5433664.96</v>
      </c>
      <c r="V1754" s="39">
        <f t="shared" si="817"/>
        <v>5331256.93</v>
      </c>
      <c r="W1754" s="39">
        <f t="shared" si="817"/>
        <v>5110973.2299999995</v>
      </c>
      <c r="X1754" s="39">
        <f t="shared" si="817"/>
        <v>10611488.790000001</v>
      </c>
      <c r="Y1754" s="39">
        <f t="shared" si="817"/>
        <v>0</v>
      </c>
      <c r="Z1754" s="39">
        <f t="shared" si="817"/>
        <v>63549481.270000011</v>
      </c>
      <c r="AA1754" s="39">
        <f t="shared" si="817"/>
        <v>12656518.729999993</v>
      </c>
      <c r="AB1754" s="40">
        <f>Z1754/D1754</f>
        <v>0.83391703107366888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5371000</v>
      </c>
      <c r="C1755" s="31">
        <f>[1]consoCURRENT!F39446</f>
        <v>0</v>
      </c>
      <c r="D1755" s="31">
        <f>[1]consoCURRENT!G39446</f>
        <v>5371000</v>
      </c>
      <c r="E1755" s="31">
        <f>[1]consoCURRENT!H39446</f>
        <v>1188083.97</v>
      </c>
      <c r="F1755" s="31">
        <f>[1]consoCURRENT!I39446</f>
        <v>1337217.6099999999</v>
      </c>
      <c r="G1755" s="31">
        <f>[1]consoCURRENT!J39446</f>
        <v>1218407.08</v>
      </c>
      <c r="H1755" s="31">
        <f>[1]consoCURRENT!K39446</f>
        <v>814161.02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393980.31999999995</v>
      </c>
      <c r="O1755" s="31">
        <f>[1]consoCURRENT!R39446</f>
        <v>402008.56999999995</v>
      </c>
      <c r="P1755" s="31">
        <f>[1]consoCURRENT!S39446</f>
        <v>392095.08</v>
      </c>
      <c r="Q1755" s="31">
        <f>[1]consoCURRENT!T39446</f>
        <v>500326.8</v>
      </c>
      <c r="R1755" s="31">
        <f>[1]consoCURRENT!U39446</f>
        <v>426371.76999999996</v>
      </c>
      <c r="S1755" s="31">
        <f>[1]consoCURRENT!V39446</f>
        <v>410519.03999999998</v>
      </c>
      <c r="T1755" s="31">
        <f>[1]consoCURRENT!W39446</f>
        <v>404987.66000000003</v>
      </c>
      <c r="U1755" s="31">
        <f>[1]consoCURRENT!X39446</f>
        <v>406283.06</v>
      </c>
      <c r="V1755" s="31">
        <f>[1]consoCURRENT!Y39446</f>
        <v>407136.36</v>
      </c>
      <c r="W1755" s="31">
        <f>[1]consoCURRENT!Z39446</f>
        <v>407056.14</v>
      </c>
      <c r="X1755" s="31">
        <f>[1]consoCURRENT!AA39446</f>
        <v>407104.88</v>
      </c>
      <c r="Y1755" s="31">
        <f>[1]consoCURRENT!AB39446</f>
        <v>0</v>
      </c>
      <c r="Z1755" s="31">
        <f t="shared" ref="Z1755" si="818">SUM(M1755:Y1755)</f>
        <v>4557869.6800000006</v>
      </c>
      <c r="AA1755" s="31">
        <f>D1755-Z1755</f>
        <v>813130.31999999937</v>
      </c>
      <c r="AB1755" s="37">
        <f t="shared" ref="AB1755" si="819">Z1755/D1755</f>
        <v>0.8486072761124559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0">B1755+B1754</f>
        <v>81577000</v>
      </c>
      <c r="C1756" s="39">
        <f t="shared" si="820"/>
        <v>0</v>
      </c>
      <c r="D1756" s="39">
        <f t="shared" si="820"/>
        <v>81577000</v>
      </c>
      <c r="E1756" s="39">
        <f t="shared" si="820"/>
        <v>15081215.57</v>
      </c>
      <c r="F1756" s="39">
        <f t="shared" si="820"/>
        <v>20465674.729999997</v>
      </c>
      <c r="G1756" s="39">
        <f t="shared" si="820"/>
        <v>16023837.609999998</v>
      </c>
      <c r="H1756" s="39">
        <f t="shared" si="820"/>
        <v>16536623.039999999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4449604.71</v>
      </c>
      <c r="O1756" s="39">
        <f t="shared" si="820"/>
        <v>4786760.58</v>
      </c>
      <c r="P1756" s="39">
        <f t="shared" si="820"/>
        <v>5844850.2800000003</v>
      </c>
      <c r="Q1756" s="39">
        <f t="shared" si="820"/>
        <v>6528001.4299999997</v>
      </c>
      <c r="R1756" s="39">
        <f t="shared" si="820"/>
        <v>8412953.1900000013</v>
      </c>
      <c r="S1756" s="39">
        <f t="shared" si="820"/>
        <v>5524720.1100000003</v>
      </c>
      <c r="T1756" s="39">
        <f t="shared" si="820"/>
        <v>4445496.3000000007</v>
      </c>
      <c r="U1756" s="39">
        <f t="shared" si="820"/>
        <v>5839948.0199999996</v>
      </c>
      <c r="V1756" s="39">
        <f t="shared" si="820"/>
        <v>5738393.29</v>
      </c>
      <c r="W1756" s="39">
        <f t="shared" si="820"/>
        <v>5518029.3699999992</v>
      </c>
      <c r="X1756" s="39">
        <f t="shared" si="820"/>
        <v>11018593.670000002</v>
      </c>
      <c r="Y1756" s="39">
        <f t="shared" si="820"/>
        <v>0</v>
      </c>
      <c r="Z1756" s="39">
        <f t="shared" si="820"/>
        <v>68107350.950000018</v>
      </c>
      <c r="AA1756" s="39">
        <f t="shared" si="820"/>
        <v>13469649.049999993</v>
      </c>
      <c r="AB1756" s="40">
        <f>Z1756/D1756</f>
        <v>0.83488423146229962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53621000</v>
      </c>
      <c r="C1760" s="31">
        <f>[1]consoCURRENT!F39507</f>
        <v>1.673470251262188E-10</v>
      </c>
      <c r="D1760" s="31">
        <f>[1]consoCURRENT!G39507</f>
        <v>53621000.000000007</v>
      </c>
      <c r="E1760" s="31">
        <f>[1]consoCURRENT!H39507</f>
        <v>10657507.810000002</v>
      </c>
      <c r="F1760" s="31">
        <f>[1]consoCURRENT!I39507</f>
        <v>15723561.74</v>
      </c>
      <c r="G1760" s="31">
        <f>[1]consoCURRENT!J39507</f>
        <v>11128678.890000001</v>
      </c>
      <c r="H1760" s="31">
        <f>[1]consoCURRENT!K39507</f>
        <v>11189566.959999999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3444317.3</v>
      </c>
      <c r="O1760" s="31">
        <f>[1]consoCURRENT!R39507</f>
        <v>3518456.69</v>
      </c>
      <c r="P1760" s="31">
        <f>[1]consoCURRENT!S39507</f>
        <v>3694733.82</v>
      </c>
      <c r="Q1760" s="31">
        <f>[1]consoCURRENT!T39507</f>
        <v>4379535.5199999996</v>
      </c>
      <c r="R1760" s="31">
        <f>[1]consoCURRENT!U39507</f>
        <v>7622057.7199999997</v>
      </c>
      <c r="S1760" s="31">
        <f>[1]consoCURRENT!V39507</f>
        <v>3721968.5</v>
      </c>
      <c r="T1760" s="31">
        <f>[1]consoCURRENT!W39507</f>
        <v>3770383.73</v>
      </c>
      <c r="U1760" s="31">
        <f>[1]consoCURRENT!X39507</f>
        <v>3738091.69</v>
      </c>
      <c r="V1760" s="31">
        <f>[1]consoCURRENT!Y39507</f>
        <v>3620203.4699999997</v>
      </c>
      <c r="W1760" s="31">
        <f>[1]consoCURRENT!Z39507</f>
        <v>3567035.3</v>
      </c>
      <c r="X1760" s="31">
        <f>[1]consoCURRENT!AA39507</f>
        <v>7622531.6599999992</v>
      </c>
      <c r="Y1760" s="31">
        <f>[1]consoCURRENT!AB39507</f>
        <v>0</v>
      </c>
      <c r="Z1760" s="31">
        <f>SUM(M1760:Y1760)</f>
        <v>48699315.399999991</v>
      </c>
      <c r="AA1760" s="31">
        <f>D1760-Z1760</f>
        <v>4921684.6000000164</v>
      </c>
      <c r="AB1760" s="37">
        <f t="shared" ref="AB1760" si="821">Z1760/D1760</f>
        <v>0.90821348725312812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8161000</v>
      </c>
      <c r="C1761" s="31">
        <f>[1]consoCURRENT!F39620</f>
        <v>0</v>
      </c>
      <c r="D1761" s="31">
        <f>[1]consoCURRENT!G39620</f>
        <v>8161000</v>
      </c>
      <c r="E1761" s="31">
        <f>[1]consoCURRENT!H39620</f>
        <v>715119.74</v>
      </c>
      <c r="F1761" s="31">
        <f>[1]consoCURRENT!I39620</f>
        <v>1339026.27</v>
      </c>
      <c r="G1761" s="31">
        <f>[1]consoCURRENT!J39620</f>
        <v>2189544.96</v>
      </c>
      <c r="H1761" s="31">
        <f>[1]consoCURRENT!K39620</f>
        <v>835795.4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316973.27999999997</v>
      </c>
      <c r="P1761" s="31">
        <f>[1]consoCURRENT!S39620</f>
        <v>398146.45999999996</v>
      </c>
      <c r="Q1761" s="31">
        <f>[1]consoCURRENT!T39620</f>
        <v>360927.69</v>
      </c>
      <c r="R1761" s="31">
        <f>[1]consoCURRENT!U39620</f>
        <v>464019.78</v>
      </c>
      <c r="S1761" s="31">
        <f>[1]consoCURRENT!V39620</f>
        <v>514078.8</v>
      </c>
      <c r="T1761" s="31">
        <f>[1]consoCURRENT!W39620</f>
        <v>659057.98</v>
      </c>
      <c r="U1761" s="31">
        <f>[1]consoCURRENT!X39620</f>
        <v>171661.32</v>
      </c>
      <c r="V1761" s="31">
        <f>[1]consoCURRENT!Y39620</f>
        <v>1358825.66</v>
      </c>
      <c r="W1761" s="31">
        <f>[1]consoCURRENT!Z39620</f>
        <v>0</v>
      </c>
      <c r="X1761" s="31">
        <f>[1]consoCURRENT!AA39620</f>
        <v>835795.4</v>
      </c>
      <c r="Y1761" s="31">
        <f>[1]consoCURRENT!AB39620</f>
        <v>0</v>
      </c>
      <c r="Z1761" s="31">
        <f t="shared" ref="Z1761:Z1763" si="822">SUM(M1761:Y1761)</f>
        <v>5079486.37</v>
      </c>
      <c r="AA1761" s="31">
        <f>D1761-Z1761</f>
        <v>3081513.63</v>
      </c>
      <c r="AB1761" s="37">
        <f>Z1761/D1761</f>
        <v>0.62240979904423477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3">SUM(B1760:B1763)</f>
        <v>61782000</v>
      </c>
      <c r="C1764" s="39">
        <f t="shared" si="823"/>
        <v>1.673470251262188E-10</v>
      </c>
      <c r="D1764" s="39">
        <f t="shared" si="823"/>
        <v>61782000.000000007</v>
      </c>
      <c r="E1764" s="39">
        <f t="shared" si="823"/>
        <v>11372627.550000003</v>
      </c>
      <c r="F1764" s="39">
        <f t="shared" si="823"/>
        <v>17062588.010000002</v>
      </c>
      <c r="G1764" s="39">
        <f t="shared" si="823"/>
        <v>13318223.850000001</v>
      </c>
      <c r="H1764" s="39">
        <f t="shared" si="823"/>
        <v>12025362.359999999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3444317.3</v>
      </c>
      <c r="O1764" s="39">
        <f t="shared" si="823"/>
        <v>3835429.9699999997</v>
      </c>
      <c r="P1764" s="39">
        <f t="shared" si="823"/>
        <v>4092880.28</v>
      </c>
      <c r="Q1764" s="39">
        <f t="shared" si="823"/>
        <v>4740463.21</v>
      </c>
      <c r="R1764" s="39">
        <f t="shared" si="823"/>
        <v>8086077.5</v>
      </c>
      <c r="S1764" s="39">
        <f t="shared" si="823"/>
        <v>4236047.3</v>
      </c>
      <c r="T1764" s="39">
        <f t="shared" si="823"/>
        <v>4429441.71</v>
      </c>
      <c r="U1764" s="39">
        <f t="shared" si="823"/>
        <v>3909753.01</v>
      </c>
      <c r="V1764" s="39">
        <f t="shared" si="823"/>
        <v>4979029.13</v>
      </c>
      <c r="W1764" s="39">
        <f t="shared" si="823"/>
        <v>3567035.3</v>
      </c>
      <c r="X1764" s="39">
        <f t="shared" si="823"/>
        <v>8458327.0599999987</v>
      </c>
      <c r="Y1764" s="39">
        <f t="shared" si="823"/>
        <v>0</v>
      </c>
      <c r="Z1764" s="39">
        <f t="shared" si="823"/>
        <v>53778801.769999988</v>
      </c>
      <c r="AA1764" s="39">
        <f t="shared" si="823"/>
        <v>8003198.2300000163</v>
      </c>
      <c r="AB1764" s="40">
        <f>Z1764/D1764</f>
        <v>0.87046068061895021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4601000</v>
      </c>
      <c r="C1765" s="31">
        <f>[1]consoCURRENT!F39659</f>
        <v>0</v>
      </c>
      <c r="D1765" s="31">
        <f>[1]consoCURRENT!G39659</f>
        <v>4601000</v>
      </c>
      <c r="E1765" s="31">
        <f>[1]consoCURRENT!H39659</f>
        <v>1128465.31</v>
      </c>
      <c r="F1765" s="31">
        <f>[1]consoCURRENT!I39659</f>
        <v>1290191.73</v>
      </c>
      <c r="G1765" s="31">
        <f>[1]consoCURRENT!J39659</f>
        <v>1181032.42</v>
      </c>
      <c r="H1765" s="31">
        <f>[1]consoCURRENT!K39659</f>
        <v>768557.27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374627.22000000003</v>
      </c>
      <c r="O1765" s="31">
        <f>[1]consoCURRENT!R39659</f>
        <v>374488.63</v>
      </c>
      <c r="P1765" s="31">
        <f>[1]consoCURRENT!S39659</f>
        <v>379349.45999999996</v>
      </c>
      <c r="Q1765" s="31">
        <f>[1]consoCURRENT!T39659</f>
        <v>482478.89999999997</v>
      </c>
      <c r="R1765" s="31">
        <f>[1]consoCURRENT!U39659</f>
        <v>412941.99</v>
      </c>
      <c r="S1765" s="31">
        <f>[1]consoCURRENT!V39659</f>
        <v>394770.84</v>
      </c>
      <c r="T1765" s="31">
        <f>[1]consoCURRENT!W39659</f>
        <v>402577.68</v>
      </c>
      <c r="U1765" s="31">
        <f>[1]consoCURRENT!X39659</f>
        <v>393853.92</v>
      </c>
      <c r="V1765" s="31">
        <f>[1]consoCURRENT!Y39659</f>
        <v>384600.82</v>
      </c>
      <c r="W1765" s="31">
        <f>[1]consoCURRENT!Z39659</f>
        <v>382879.37</v>
      </c>
      <c r="X1765" s="31">
        <f>[1]consoCURRENT!AA39659</f>
        <v>385677.9</v>
      </c>
      <c r="Y1765" s="31">
        <f>[1]consoCURRENT!AB39659</f>
        <v>0</v>
      </c>
      <c r="Z1765" s="31">
        <f t="shared" ref="Z1765" si="824">SUM(M1765:Y1765)</f>
        <v>4368246.7300000004</v>
      </c>
      <c r="AA1765" s="31">
        <f>D1765-Z1765</f>
        <v>232753.26999999955</v>
      </c>
      <c r="AB1765" s="37">
        <f t="shared" ref="AB1765" si="825">Z1765/D1765</f>
        <v>0.94941246033470994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6">B1765+B1764</f>
        <v>66383000</v>
      </c>
      <c r="C1766" s="39">
        <f t="shared" si="826"/>
        <v>1.673470251262188E-10</v>
      </c>
      <c r="D1766" s="39">
        <f t="shared" si="826"/>
        <v>66383000.000000007</v>
      </c>
      <c r="E1766" s="39">
        <f t="shared" si="826"/>
        <v>12501092.860000003</v>
      </c>
      <c r="F1766" s="39">
        <f t="shared" si="826"/>
        <v>18352779.740000002</v>
      </c>
      <c r="G1766" s="39">
        <f t="shared" si="826"/>
        <v>14499256.270000001</v>
      </c>
      <c r="H1766" s="39">
        <f t="shared" si="826"/>
        <v>12793919.629999999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3818944.52</v>
      </c>
      <c r="O1766" s="39">
        <f t="shared" si="826"/>
        <v>4209918.5999999996</v>
      </c>
      <c r="P1766" s="39">
        <f t="shared" si="826"/>
        <v>4472229.74</v>
      </c>
      <c r="Q1766" s="39">
        <f t="shared" si="826"/>
        <v>5222942.1100000003</v>
      </c>
      <c r="R1766" s="39">
        <f t="shared" si="826"/>
        <v>8499019.4900000002</v>
      </c>
      <c r="S1766" s="39">
        <f t="shared" si="826"/>
        <v>4630818.1399999997</v>
      </c>
      <c r="T1766" s="39">
        <f t="shared" si="826"/>
        <v>4832019.3899999997</v>
      </c>
      <c r="U1766" s="39">
        <f t="shared" si="826"/>
        <v>4303606.93</v>
      </c>
      <c r="V1766" s="39">
        <f t="shared" si="826"/>
        <v>5363629.95</v>
      </c>
      <c r="W1766" s="39">
        <f t="shared" si="826"/>
        <v>3949914.67</v>
      </c>
      <c r="X1766" s="39">
        <f t="shared" si="826"/>
        <v>8844004.959999999</v>
      </c>
      <c r="Y1766" s="39">
        <f t="shared" si="826"/>
        <v>0</v>
      </c>
      <c r="Z1766" s="39">
        <f t="shared" si="826"/>
        <v>58147048.499999985</v>
      </c>
      <c r="AA1766" s="39">
        <f t="shared" si="826"/>
        <v>8235951.5000000158</v>
      </c>
      <c r="AB1766" s="40">
        <f>Z1766/D1766</f>
        <v>0.87593282165614661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40442000</v>
      </c>
      <c r="C1770" s="31">
        <f>[1]consoCURRENT!F39720</f>
        <v>0</v>
      </c>
      <c r="D1770" s="31">
        <f>[1]consoCURRENT!G39720</f>
        <v>40442000</v>
      </c>
      <c r="E1770" s="31">
        <f>[1]consoCURRENT!H39720</f>
        <v>8340662.6100000003</v>
      </c>
      <c r="F1770" s="31">
        <f>[1]consoCURRENT!I39720</f>
        <v>12807922.699999999</v>
      </c>
      <c r="G1770" s="31">
        <f>[1]consoCURRENT!J39720</f>
        <v>9125542.5700000003</v>
      </c>
      <c r="H1770" s="31">
        <f>[1]consoCURRENT!K39720</f>
        <v>8222113.5699999994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2686324.7800000003</v>
      </c>
      <c r="O1770" s="31">
        <f>[1]consoCURRENT!R39720</f>
        <v>2712538.1</v>
      </c>
      <c r="P1770" s="31">
        <f>[1]consoCURRENT!S39720</f>
        <v>2941799.7299999995</v>
      </c>
      <c r="Q1770" s="31">
        <f>[1]consoCURRENT!T39720</f>
        <v>3642099.65</v>
      </c>
      <c r="R1770" s="31">
        <f>[1]consoCURRENT!U39720</f>
        <v>6214486.0199999996</v>
      </c>
      <c r="S1770" s="31">
        <f>[1]consoCURRENT!V39720</f>
        <v>2951337.03</v>
      </c>
      <c r="T1770" s="31">
        <f>[1]consoCURRENT!W39720</f>
        <v>3035638.48</v>
      </c>
      <c r="U1770" s="31">
        <f>[1]consoCURRENT!X39720</f>
        <v>3045625.2600000002</v>
      </c>
      <c r="V1770" s="31">
        <f>[1]consoCURRENT!Y39720</f>
        <v>3044278.83</v>
      </c>
      <c r="W1770" s="31">
        <f>[1]consoCURRENT!Z39720</f>
        <v>3330672.2399999998</v>
      </c>
      <c r="X1770" s="31">
        <f>[1]consoCURRENT!AA39720</f>
        <v>4891441.33</v>
      </c>
      <c r="Y1770" s="31">
        <f>[1]consoCURRENT!AB39720</f>
        <v>0</v>
      </c>
      <c r="Z1770" s="31">
        <f>SUM(M1770:Y1770)</f>
        <v>38496241.450000003</v>
      </c>
      <c r="AA1770" s="31">
        <f>D1770-Z1770</f>
        <v>1945758.549999997</v>
      </c>
      <c r="AB1770" s="37">
        <f t="shared" ref="AB1770" si="827">Z1770/D1770</f>
        <v>0.95188767741456903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11423000</v>
      </c>
      <c r="C1771" s="31">
        <f>[1]consoCURRENT!F39833</f>
        <v>0</v>
      </c>
      <c r="D1771" s="31">
        <f>[1]consoCURRENT!G39833</f>
        <v>11423000</v>
      </c>
      <c r="E1771" s="31">
        <f>[1]consoCURRENT!H39833</f>
        <v>2201782.1500000004</v>
      </c>
      <c r="F1771" s="31">
        <f>[1]consoCURRENT!I39833</f>
        <v>1589110.21</v>
      </c>
      <c r="G1771" s="31">
        <f>[1]consoCURRENT!J39833</f>
        <v>4142835.8100000005</v>
      </c>
      <c r="H1771" s="31">
        <f>[1]consoCURRENT!K39833</f>
        <v>818016.01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360960.57</v>
      </c>
      <c r="O1771" s="31">
        <f>[1]consoCURRENT!R39833</f>
        <v>652122.11</v>
      </c>
      <c r="P1771" s="31">
        <f>[1]consoCURRENT!S39833</f>
        <v>1188699.47</v>
      </c>
      <c r="Q1771" s="31">
        <f>[1]consoCURRENT!T39833</f>
        <v>560134.11</v>
      </c>
      <c r="R1771" s="31">
        <f>[1]consoCURRENT!U39833</f>
        <v>427266.57999999996</v>
      </c>
      <c r="S1771" s="31">
        <f>[1]consoCURRENT!V39833</f>
        <v>601709.52</v>
      </c>
      <c r="T1771" s="31">
        <f>[1]consoCURRENT!W39833</f>
        <v>3082915.2600000002</v>
      </c>
      <c r="U1771" s="31">
        <f>[1]consoCURRENT!X39833</f>
        <v>786816.93</v>
      </c>
      <c r="V1771" s="31">
        <f>[1]consoCURRENT!Y39833</f>
        <v>273103.62</v>
      </c>
      <c r="W1771" s="31">
        <f>[1]consoCURRENT!Z39833</f>
        <v>372693.6</v>
      </c>
      <c r="X1771" s="31">
        <f>[1]consoCURRENT!AA39833</f>
        <v>445322.41</v>
      </c>
      <c r="Y1771" s="31">
        <f>[1]consoCURRENT!AB39833</f>
        <v>0</v>
      </c>
      <c r="Z1771" s="31">
        <f t="shared" ref="Z1771:Z1773" si="828">SUM(M1771:Y1771)</f>
        <v>8751744.1799999997</v>
      </c>
      <c r="AA1771" s="31">
        <f>D1771-Z1771</f>
        <v>2671255.8200000003</v>
      </c>
      <c r="AB1771" s="37">
        <f>Z1771/D1771</f>
        <v>0.76615111441827888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9">SUM(B1770:B1773)</f>
        <v>51865000</v>
      </c>
      <c r="C1774" s="39">
        <f t="shared" si="829"/>
        <v>0</v>
      </c>
      <c r="D1774" s="39">
        <f t="shared" si="829"/>
        <v>51865000</v>
      </c>
      <c r="E1774" s="39">
        <f t="shared" si="829"/>
        <v>10542444.760000002</v>
      </c>
      <c r="F1774" s="39">
        <f t="shared" si="829"/>
        <v>14397032.91</v>
      </c>
      <c r="G1774" s="39">
        <f t="shared" si="829"/>
        <v>13268378.380000001</v>
      </c>
      <c r="H1774" s="39">
        <f t="shared" si="829"/>
        <v>9040129.5800000001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3047285.35</v>
      </c>
      <c r="O1774" s="39">
        <f t="shared" si="829"/>
        <v>3364660.21</v>
      </c>
      <c r="P1774" s="39">
        <f t="shared" si="829"/>
        <v>4130499.1999999993</v>
      </c>
      <c r="Q1774" s="39">
        <f t="shared" si="829"/>
        <v>4202233.76</v>
      </c>
      <c r="R1774" s="39">
        <f t="shared" si="829"/>
        <v>6641752.5999999996</v>
      </c>
      <c r="S1774" s="39">
        <f t="shared" si="829"/>
        <v>3553046.55</v>
      </c>
      <c r="T1774" s="39">
        <f t="shared" si="829"/>
        <v>6118553.7400000002</v>
      </c>
      <c r="U1774" s="39">
        <f t="shared" si="829"/>
        <v>3832442.1900000004</v>
      </c>
      <c r="V1774" s="39">
        <f t="shared" si="829"/>
        <v>3317382.45</v>
      </c>
      <c r="W1774" s="39">
        <f t="shared" si="829"/>
        <v>3703365.84</v>
      </c>
      <c r="X1774" s="39">
        <f t="shared" si="829"/>
        <v>5336763.74</v>
      </c>
      <c r="Y1774" s="39">
        <f t="shared" si="829"/>
        <v>0</v>
      </c>
      <c r="Z1774" s="39">
        <f t="shared" si="829"/>
        <v>47247985.630000003</v>
      </c>
      <c r="AA1774" s="39">
        <f t="shared" si="829"/>
        <v>4617014.3699999973</v>
      </c>
      <c r="AB1774" s="40">
        <f>Z1774/D1774</f>
        <v>0.91098015289694401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3403000</v>
      </c>
      <c r="C1775" s="31">
        <f>[1]consoCURRENT!F39872</f>
        <v>0</v>
      </c>
      <c r="D1775" s="31">
        <f>[1]consoCURRENT!G39872</f>
        <v>3403000</v>
      </c>
      <c r="E1775" s="31">
        <f>[1]consoCURRENT!H39872</f>
        <v>880784.53</v>
      </c>
      <c r="F1775" s="31">
        <f>[1]consoCURRENT!I39872</f>
        <v>1061986.3799999999</v>
      </c>
      <c r="G1775" s="31">
        <f>[1]consoCURRENT!J39872</f>
        <v>970993.01</v>
      </c>
      <c r="H1775" s="31">
        <f>[1]consoCURRENT!K39872</f>
        <v>648925.76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290015.34999999998</v>
      </c>
      <c r="P1775" s="31">
        <f>[1]consoCURRENT!S39872</f>
        <v>590769.18000000005</v>
      </c>
      <c r="Q1775" s="31">
        <f>[1]consoCURRENT!T39872</f>
        <v>346355.79</v>
      </c>
      <c r="R1775" s="31">
        <f>[1]consoCURRENT!U39872</f>
        <v>389681.67</v>
      </c>
      <c r="S1775" s="31">
        <f>[1]consoCURRENT!V39872</f>
        <v>325948.92</v>
      </c>
      <c r="T1775" s="31">
        <f>[1]consoCURRENT!W39872</f>
        <v>326556.42</v>
      </c>
      <c r="U1775" s="31">
        <f>[1]consoCURRENT!X39872</f>
        <v>0</v>
      </c>
      <c r="V1775" s="31">
        <f>[1]consoCURRENT!Y39872</f>
        <v>644436.59</v>
      </c>
      <c r="W1775" s="31">
        <f>[1]consoCURRENT!Z39872</f>
        <v>326112.11</v>
      </c>
      <c r="X1775" s="31">
        <f>[1]consoCURRENT!AA39872</f>
        <v>322813.65000000002</v>
      </c>
      <c r="Y1775" s="31">
        <f>[1]consoCURRENT!AB39872</f>
        <v>0</v>
      </c>
      <c r="Z1775" s="31">
        <f t="shared" ref="Z1775" si="830">SUM(M1775:Y1775)</f>
        <v>3562689.6799999997</v>
      </c>
      <c r="AA1775" s="31">
        <f>D1775-Z1775</f>
        <v>-159689.6799999997</v>
      </c>
      <c r="AB1775" s="37">
        <f t="shared" ref="AB1775" si="831">Z1775/D1775</f>
        <v>1.0469261475168967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2">B1775+B1774</f>
        <v>55268000</v>
      </c>
      <c r="C1776" s="39">
        <f t="shared" si="832"/>
        <v>0</v>
      </c>
      <c r="D1776" s="39">
        <f t="shared" si="832"/>
        <v>55268000</v>
      </c>
      <c r="E1776" s="39">
        <f t="shared" si="832"/>
        <v>11423229.290000001</v>
      </c>
      <c r="F1776" s="39">
        <f t="shared" si="832"/>
        <v>15459019.289999999</v>
      </c>
      <c r="G1776" s="39">
        <f t="shared" si="832"/>
        <v>14239371.390000001</v>
      </c>
      <c r="H1776" s="39">
        <f t="shared" si="832"/>
        <v>9689055.3399999999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3047285.35</v>
      </c>
      <c r="O1776" s="39">
        <f t="shared" si="832"/>
        <v>3654675.56</v>
      </c>
      <c r="P1776" s="39">
        <f t="shared" si="832"/>
        <v>4721268.379999999</v>
      </c>
      <c r="Q1776" s="39">
        <f t="shared" si="832"/>
        <v>4548589.55</v>
      </c>
      <c r="R1776" s="39">
        <f t="shared" si="832"/>
        <v>7031434.2699999996</v>
      </c>
      <c r="S1776" s="39">
        <f t="shared" si="832"/>
        <v>3878995.4699999997</v>
      </c>
      <c r="T1776" s="39">
        <f t="shared" si="832"/>
        <v>6445110.1600000001</v>
      </c>
      <c r="U1776" s="39">
        <f t="shared" si="832"/>
        <v>3832442.1900000004</v>
      </c>
      <c r="V1776" s="39">
        <f t="shared" si="832"/>
        <v>3961819.04</v>
      </c>
      <c r="W1776" s="39">
        <f t="shared" si="832"/>
        <v>4029477.9499999997</v>
      </c>
      <c r="X1776" s="39">
        <f t="shared" si="832"/>
        <v>5659577.3900000006</v>
      </c>
      <c r="Y1776" s="39">
        <f t="shared" si="832"/>
        <v>0</v>
      </c>
      <c r="Z1776" s="39">
        <f t="shared" si="832"/>
        <v>50810675.310000002</v>
      </c>
      <c r="AA1776" s="39">
        <f t="shared" si="832"/>
        <v>4457324.6899999976</v>
      </c>
      <c r="AB1776" s="40">
        <f>Z1776/D1776</f>
        <v>0.91935071488022002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50342000</v>
      </c>
      <c r="C1780" s="31">
        <f>[1]consoCURRENT!F39933</f>
        <v>4.3655745685100555E-11</v>
      </c>
      <c r="D1780" s="31">
        <f>[1]consoCURRENT!G39933</f>
        <v>50342000.000000007</v>
      </c>
      <c r="E1780" s="31">
        <f>[1]consoCURRENT!H39933</f>
        <v>9733157.8800000008</v>
      </c>
      <c r="F1780" s="31">
        <f>[1]consoCURRENT!I39933</f>
        <v>15800989.479999999</v>
      </c>
      <c r="G1780" s="31">
        <f>[1]consoCURRENT!J39933</f>
        <v>10183481.429999998</v>
      </c>
      <c r="H1780" s="31">
        <f>[1]consoCURRENT!K39933</f>
        <v>10500522.76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3217106.31</v>
      </c>
      <c r="O1780" s="31">
        <f>[1]consoCURRENT!R39933</f>
        <v>3238741.12</v>
      </c>
      <c r="P1780" s="31">
        <f>[1]consoCURRENT!S39933</f>
        <v>3277310.45</v>
      </c>
      <c r="Q1780" s="31">
        <f>[1]consoCURRENT!T39933</f>
        <v>4712542.24</v>
      </c>
      <c r="R1780" s="31">
        <f>[1]consoCURRENT!U39933</f>
        <v>6649755.6299999999</v>
      </c>
      <c r="S1780" s="31">
        <f>[1]consoCURRENT!V39933</f>
        <v>4438691.6099999994</v>
      </c>
      <c r="T1780" s="31">
        <f>[1]consoCURRENT!W39933</f>
        <v>3373610.6399999997</v>
      </c>
      <c r="U1780" s="31">
        <f>[1]consoCURRENT!X39933</f>
        <v>3384849.62</v>
      </c>
      <c r="V1780" s="31">
        <f>[1]consoCURRENT!Y39933</f>
        <v>3425021.17</v>
      </c>
      <c r="W1780" s="31">
        <f>[1]consoCURRENT!Z39933</f>
        <v>3518945.8299999991</v>
      </c>
      <c r="X1780" s="31">
        <f>[1]consoCURRENT!AA39933</f>
        <v>6981576.9299999997</v>
      </c>
      <c r="Y1780" s="31">
        <f>[1]consoCURRENT!AB39933</f>
        <v>0</v>
      </c>
      <c r="Z1780" s="31">
        <f>SUM(M1780:Y1780)</f>
        <v>46218151.549999997</v>
      </c>
      <c r="AA1780" s="31">
        <f>D1780-Z1780</f>
        <v>4123848.4500000104</v>
      </c>
      <c r="AB1780" s="37">
        <f t="shared" ref="AB1780" si="833">Z1780/D1780</f>
        <v>0.9180833409479161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7023000</v>
      </c>
      <c r="C1781" s="31">
        <f>[1]consoCURRENT!F40046</f>
        <v>0</v>
      </c>
      <c r="D1781" s="31">
        <f>[1]consoCURRENT!G40046</f>
        <v>7023000</v>
      </c>
      <c r="E1781" s="31">
        <f>[1]consoCURRENT!H40046</f>
        <v>820096.28</v>
      </c>
      <c r="F1781" s="31">
        <f>[1]consoCURRENT!I40046</f>
        <v>1279891.3600000003</v>
      </c>
      <c r="G1781" s="31">
        <f>[1]consoCURRENT!J40046</f>
        <v>1232264.6499999999</v>
      </c>
      <c r="H1781" s="31">
        <f>[1]consoCURRENT!K40046</f>
        <v>1333397.51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617881.12</v>
      </c>
      <c r="O1781" s="31">
        <f>[1]consoCURRENT!R40046</f>
        <v>67095.87</v>
      </c>
      <c r="P1781" s="31">
        <f>[1]consoCURRENT!S40046</f>
        <v>135119.29</v>
      </c>
      <c r="Q1781" s="31">
        <f>[1]consoCURRENT!T40046</f>
        <v>1415012.07</v>
      </c>
      <c r="R1781" s="31">
        <f>[1]consoCURRENT!U40046</f>
        <v>393337.41000000003</v>
      </c>
      <c r="S1781" s="31">
        <f>[1]consoCURRENT!V40046</f>
        <v>-528458.11999999988</v>
      </c>
      <c r="T1781" s="31">
        <f>[1]consoCURRENT!W40046</f>
        <v>268940.98</v>
      </c>
      <c r="U1781" s="31">
        <f>[1]consoCURRENT!X40046</f>
        <v>254933.96</v>
      </c>
      <c r="V1781" s="31">
        <f>[1]consoCURRENT!Y40046</f>
        <v>708389.71</v>
      </c>
      <c r="W1781" s="31">
        <f>[1]consoCURRENT!Z40046</f>
        <v>828938.25</v>
      </c>
      <c r="X1781" s="31">
        <f>[1]consoCURRENT!AA40046</f>
        <v>504459.26</v>
      </c>
      <c r="Y1781" s="31">
        <f>[1]consoCURRENT!AB40046</f>
        <v>0</v>
      </c>
      <c r="Z1781" s="31">
        <f t="shared" ref="Z1781:Z1783" si="834">SUM(M1781:Y1781)</f>
        <v>4665649.8000000007</v>
      </c>
      <c r="AA1781" s="31">
        <f>D1781-Z1781</f>
        <v>2357350.1999999993</v>
      </c>
      <c r="AB1781" s="37">
        <f>Z1781/D1781</f>
        <v>0.66433857325929102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5">SUM(B1780:B1783)</f>
        <v>57365000</v>
      </c>
      <c r="C1784" s="39">
        <f t="shared" si="835"/>
        <v>4.3655745685100555E-11</v>
      </c>
      <c r="D1784" s="39">
        <f t="shared" si="835"/>
        <v>57365000.000000007</v>
      </c>
      <c r="E1784" s="39">
        <f t="shared" si="835"/>
        <v>10553254.16</v>
      </c>
      <c r="F1784" s="39">
        <f t="shared" si="835"/>
        <v>17080880.84</v>
      </c>
      <c r="G1784" s="39">
        <f t="shared" si="835"/>
        <v>11415746.079999998</v>
      </c>
      <c r="H1784" s="39">
        <f t="shared" si="835"/>
        <v>11833920.27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3834987.43</v>
      </c>
      <c r="O1784" s="39">
        <f t="shared" si="835"/>
        <v>3305836.99</v>
      </c>
      <c r="P1784" s="39">
        <f t="shared" si="835"/>
        <v>3412429.74</v>
      </c>
      <c r="Q1784" s="39">
        <f t="shared" si="835"/>
        <v>6127554.3100000005</v>
      </c>
      <c r="R1784" s="39">
        <f t="shared" si="835"/>
        <v>7043093.04</v>
      </c>
      <c r="S1784" s="39">
        <f t="shared" si="835"/>
        <v>3910233.4899999993</v>
      </c>
      <c r="T1784" s="39">
        <f t="shared" si="835"/>
        <v>3642551.6199999996</v>
      </c>
      <c r="U1784" s="39">
        <f t="shared" si="835"/>
        <v>3639783.58</v>
      </c>
      <c r="V1784" s="39">
        <f t="shared" si="835"/>
        <v>4133410.88</v>
      </c>
      <c r="W1784" s="39">
        <f t="shared" si="835"/>
        <v>4347884.0799999991</v>
      </c>
      <c r="X1784" s="39">
        <f t="shared" si="835"/>
        <v>7486036.1899999995</v>
      </c>
      <c r="Y1784" s="39">
        <f t="shared" si="835"/>
        <v>0</v>
      </c>
      <c r="Z1784" s="39">
        <f t="shared" si="835"/>
        <v>50883801.349999994</v>
      </c>
      <c r="AA1784" s="39">
        <f t="shared" si="835"/>
        <v>6481198.6500000097</v>
      </c>
      <c r="AB1784" s="40">
        <f>Z1784/D1784</f>
        <v>0.88701824021615949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4454000</v>
      </c>
      <c r="C1785" s="31">
        <f>[1]consoCURRENT!F40085</f>
        <v>0</v>
      </c>
      <c r="D1785" s="31">
        <f>[1]consoCURRENT!G40085</f>
        <v>4454000</v>
      </c>
      <c r="E1785" s="31">
        <f>[1]consoCURRENT!H40085</f>
        <v>1051466.77</v>
      </c>
      <c r="F1785" s="31">
        <f>[1]consoCURRENT!I40085</f>
        <v>1219769.67</v>
      </c>
      <c r="G1785" s="31">
        <f>[1]consoCURRENT!J40085</f>
        <v>1107454.83</v>
      </c>
      <c r="H1785" s="31">
        <f>[1]consoCURRENT!K40085</f>
        <v>734947.36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349695.12</v>
      </c>
      <c r="O1785" s="31">
        <f>[1]consoCURRENT!R40085</f>
        <v>350316.37</v>
      </c>
      <c r="P1785" s="31">
        <f>[1]consoCURRENT!S40085</f>
        <v>351455.27999999997</v>
      </c>
      <c r="Q1785" s="31">
        <f>[1]consoCURRENT!T40085</f>
        <v>462972.51</v>
      </c>
      <c r="R1785" s="31">
        <f>[1]consoCURRENT!U40085</f>
        <v>379937.88</v>
      </c>
      <c r="S1785" s="31">
        <f>[1]consoCURRENT!V40085</f>
        <v>376859.27999999997</v>
      </c>
      <c r="T1785" s="31">
        <f>[1]consoCURRENT!W40085</f>
        <v>378512.9</v>
      </c>
      <c r="U1785" s="31">
        <f>[1]consoCURRENT!X40085</f>
        <v>369085.8</v>
      </c>
      <c r="V1785" s="31">
        <f>[1]consoCURRENT!Y40085</f>
        <v>359856.13</v>
      </c>
      <c r="W1785" s="31">
        <f>[1]consoCURRENT!Z40085</f>
        <v>367770.23</v>
      </c>
      <c r="X1785" s="31">
        <f>[1]consoCURRENT!AA40085</f>
        <v>367177.13</v>
      </c>
      <c r="Y1785" s="31">
        <f>[1]consoCURRENT!AB40085</f>
        <v>0</v>
      </c>
      <c r="Z1785" s="31">
        <f t="shared" ref="Z1785" si="836">SUM(M1785:Y1785)</f>
        <v>4113638.6299999994</v>
      </c>
      <c r="AA1785" s="31">
        <f>D1785-Z1785</f>
        <v>340361.37000000058</v>
      </c>
      <c r="AB1785" s="37">
        <f t="shared" ref="AB1785" si="837">Z1785/D1785</f>
        <v>0.92358298832510088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8">B1785+B1784</f>
        <v>61819000</v>
      </c>
      <c r="C1786" s="39">
        <f t="shared" si="838"/>
        <v>4.3655745685100555E-11</v>
      </c>
      <c r="D1786" s="39">
        <f t="shared" si="838"/>
        <v>61819000.000000007</v>
      </c>
      <c r="E1786" s="39">
        <f t="shared" si="838"/>
        <v>11604720.93</v>
      </c>
      <c r="F1786" s="39">
        <f t="shared" si="838"/>
        <v>18300650.509999998</v>
      </c>
      <c r="G1786" s="39">
        <f t="shared" si="838"/>
        <v>12523200.909999998</v>
      </c>
      <c r="H1786" s="39">
        <f t="shared" si="838"/>
        <v>12568867.629999999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4184682.5500000003</v>
      </c>
      <c r="O1786" s="39">
        <f t="shared" si="838"/>
        <v>3656153.3600000003</v>
      </c>
      <c r="P1786" s="39">
        <f t="shared" si="838"/>
        <v>3763885.02</v>
      </c>
      <c r="Q1786" s="39">
        <f t="shared" si="838"/>
        <v>6590526.8200000003</v>
      </c>
      <c r="R1786" s="39">
        <f t="shared" si="838"/>
        <v>7423030.9199999999</v>
      </c>
      <c r="S1786" s="39">
        <f t="shared" si="838"/>
        <v>4287092.7699999996</v>
      </c>
      <c r="T1786" s="39">
        <f t="shared" si="838"/>
        <v>4021064.5199999996</v>
      </c>
      <c r="U1786" s="39">
        <f t="shared" si="838"/>
        <v>4008869.38</v>
      </c>
      <c r="V1786" s="39">
        <f t="shared" si="838"/>
        <v>4493267.01</v>
      </c>
      <c r="W1786" s="39">
        <f t="shared" si="838"/>
        <v>4715654.3099999987</v>
      </c>
      <c r="X1786" s="39">
        <f t="shared" si="838"/>
        <v>7853213.3199999994</v>
      </c>
      <c r="Y1786" s="39">
        <f t="shared" si="838"/>
        <v>0</v>
      </c>
      <c r="Z1786" s="39">
        <f t="shared" si="838"/>
        <v>54997439.979999997</v>
      </c>
      <c r="AA1786" s="39">
        <f t="shared" si="838"/>
        <v>6821560.0200000107</v>
      </c>
      <c r="AB1786" s="40">
        <f>Z1786/D1786</f>
        <v>0.88965269544961889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52571000</v>
      </c>
      <c r="C1790" s="31">
        <f>[1]consoCURRENT!F40146</f>
        <v>0</v>
      </c>
      <c r="D1790" s="31">
        <f>[1]consoCURRENT!G40146</f>
        <v>52571000</v>
      </c>
      <c r="E1790" s="31">
        <f>[1]consoCURRENT!H40146</f>
        <v>10413278.640000001</v>
      </c>
      <c r="F1790" s="31">
        <f>[1]consoCURRENT!I40146</f>
        <v>15580275.889999999</v>
      </c>
      <c r="G1790" s="31">
        <f>[1]consoCURRENT!J40146</f>
        <v>10959653.869999999</v>
      </c>
      <c r="H1790" s="31">
        <f>[1]consoCURRENT!K40146</f>
        <v>11004237.130000001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3406238.04</v>
      </c>
      <c r="O1790" s="31">
        <f>[1]consoCURRENT!R40146</f>
        <v>3464948.99</v>
      </c>
      <c r="P1790" s="31">
        <f>[1]consoCURRENT!S40146</f>
        <v>3542091.61</v>
      </c>
      <c r="Q1790" s="31">
        <f>[1]consoCURRENT!T40146</f>
        <v>4946666.74</v>
      </c>
      <c r="R1790" s="31">
        <f>[1]consoCURRENT!U40146</f>
        <v>6998590.29</v>
      </c>
      <c r="S1790" s="31">
        <f>[1]consoCURRENT!V40146</f>
        <v>3635018.8599999994</v>
      </c>
      <c r="T1790" s="31">
        <f>[1]consoCURRENT!W40146</f>
        <v>3689012.06</v>
      </c>
      <c r="U1790" s="31">
        <f>[1]consoCURRENT!X40146</f>
        <v>3638187.7399999998</v>
      </c>
      <c r="V1790" s="31">
        <f>[1]consoCURRENT!Y40146</f>
        <v>3632454.07</v>
      </c>
      <c r="W1790" s="31">
        <f>[1]consoCURRENT!Z40146</f>
        <v>3647637.39</v>
      </c>
      <c r="X1790" s="31">
        <f>[1]consoCURRENT!AA40146</f>
        <v>7356599.7400000002</v>
      </c>
      <c r="Y1790" s="31">
        <f>[1]consoCURRENT!AB40146</f>
        <v>0</v>
      </c>
      <c r="Z1790" s="31">
        <f>SUM(M1790:Y1790)</f>
        <v>47957445.530000001</v>
      </c>
      <c r="AA1790" s="31">
        <f>D1790-Z1790</f>
        <v>4613554.4699999988</v>
      </c>
      <c r="AB1790" s="37">
        <f t="shared" ref="AB1790" si="839">Z1790/D1790</f>
        <v>0.91224145498468745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7398000</v>
      </c>
      <c r="C1791" s="31">
        <f>[1]consoCURRENT!F40259</f>
        <v>0</v>
      </c>
      <c r="D1791" s="31">
        <f>[1]consoCURRENT!G40259</f>
        <v>7398000</v>
      </c>
      <c r="E1791" s="31">
        <f>[1]consoCURRENT!H40259</f>
        <v>1256396.7800000003</v>
      </c>
      <c r="F1791" s="31">
        <f>[1]consoCURRENT!I40259</f>
        <v>1815141.29</v>
      </c>
      <c r="G1791" s="31">
        <f>[1]consoCURRENT!J40259</f>
        <v>1311168.6399999999</v>
      </c>
      <c r="H1791" s="31">
        <f>[1]consoCURRENT!K40259</f>
        <v>715886.57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443066.75</v>
      </c>
      <c r="O1791" s="31">
        <f>[1]consoCURRENT!R40259</f>
        <v>156590.07</v>
      </c>
      <c r="P1791" s="31">
        <f>[1]consoCURRENT!S40259</f>
        <v>656739.96000000008</v>
      </c>
      <c r="Q1791" s="31">
        <f>[1]consoCURRENT!T40259</f>
        <v>400694.5</v>
      </c>
      <c r="R1791" s="31">
        <f>[1]consoCURRENT!U40259</f>
        <v>651692.98</v>
      </c>
      <c r="S1791" s="31">
        <f>[1]consoCURRENT!V40259</f>
        <v>762753.80999999994</v>
      </c>
      <c r="T1791" s="31">
        <f>[1]consoCURRENT!W40259</f>
        <v>499640.61</v>
      </c>
      <c r="U1791" s="31">
        <f>[1]consoCURRENT!X40259</f>
        <v>282035.44999999995</v>
      </c>
      <c r="V1791" s="31">
        <f>[1]consoCURRENT!Y40259</f>
        <v>529492.57999999996</v>
      </c>
      <c r="W1791" s="31">
        <f>[1]consoCURRENT!Z40259</f>
        <v>642545.6</v>
      </c>
      <c r="X1791" s="31">
        <f>[1]consoCURRENT!AA40259</f>
        <v>73340.97</v>
      </c>
      <c r="Y1791" s="31">
        <f>[1]consoCURRENT!AB40259</f>
        <v>0</v>
      </c>
      <c r="Z1791" s="31">
        <f t="shared" ref="Z1791:Z1793" si="840">SUM(M1791:Y1791)</f>
        <v>5098593.2799999993</v>
      </c>
      <c r="AA1791" s="31">
        <f>D1791-Z1791</f>
        <v>2299406.7200000007</v>
      </c>
      <c r="AB1791" s="37">
        <f>Z1791/D1791</f>
        <v>0.68918535820492011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1">SUM(B1790:B1793)</f>
        <v>59969000</v>
      </c>
      <c r="C1794" s="39">
        <f t="shared" si="841"/>
        <v>0</v>
      </c>
      <c r="D1794" s="39">
        <f t="shared" si="841"/>
        <v>59969000</v>
      </c>
      <c r="E1794" s="39">
        <f t="shared" si="841"/>
        <v>11669675.420000002</v>
      </c>
      <c r="F1794" s="39">
        <f t="shared" si="841"/>
        <v>17395417.18</v>
      </c>
      <c r="G1794" s="39">
        <f t="shared" si="841"/>
        <v>12270822.51</v>
      </c>
      <c r="H1794" s="39">
        <f t="shared" si="841"/>
        <v>11720123.700000001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3849304.79</v>
      </c>
      <c r="O1794" s="39">
        <f t="shared" si="841"/>
        <v>3621539.06</v>
      </c>
      <c r="P1794" s="39">
        <f t="shared" si="841"/>
        <v>4198831.57</v>
      </c>
      <c r="Q1794" s="39">
        <f t="shared" si="841"/>
        <v>5347361.24</v>
      </c>
      <c r="R1794" s="39">
        <f t="shared" si="841"/>
        <v>7650283.2699999996</v>
      </c>
      <c r="S1794" s="39">
        <f t="shared" si="841"/>
        <v>4397772.669999999</v>
      </c>
      <c r="T1794" s="39">
        <f t="shared" si="841"/>
        <v>4188652.67</v>
      </c>
      <c r="U1794" s="39">
        <f t="shared" si="841"/>
        <v>3920223.1899999995</v>
      </c>
      <c r="V1794" s="39">
        <f t="shared" si="841"/>
        <v>4161946.65</v>
      </c>
      <c r="W1794" s="39">
        <f t="shared" si="841"/>
        <v>4290182.99</v>
      </c>
      <c r="X1794" s="39">
        <f t="shared" si="841"/>
        <v>7429940.71</v>
      </c>
      <c r="Y1794" s="39">
        <f t="shared" si="841"/>
        <v>0</v>
      </c>
      <c r="Z1794" s="39">
        <f t="shared" si="841"/>
        <v>53056038.810000002</v>
      </c>
      <c r="AA1794" s="39">
        <f t="shared" si="841"/>
        <v>6912961.1899999995</v>
      </c>
      <c r="AB1794" s="40">
        <f>Z1794/D1794</f>
        <v>0.88472442111757743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4630000</v>
      </c>
      <c r="C1795" s="31">
        <f>[1]consoCURRENT!F40298</f>
        <v>0</v>
      </c>
      <c r="D1795" s="31">
        <f>[1]consoCURRENT!G40298</f>
        <v>4630000</v>
      </c>
      <c r="E1795" s="31">
        <f>[1]consoCURRENT!H40298</f>
        <v>1122316.8599999999</v>
      </c>
      <c r="F1795" s="31">
        <f>[1]consoCURRENT!I40298</f>
        <v>1279893</v>
      </c>
      <c r="G1795" s="31">
        <f>[1]consoCURRENT!J40298</f>
        <v>1187514.8900000001</v>
      </c>
      <c r="H1795" s="31">
        <f>[1]consoCURRENT!K40298</f>
        <v>802602.56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369183.6</v>
      </c>
      <c r="O1795" s="31">
        <f>[1]consoCURRENT!R40298</f>
        <v>371527.48</v>
      </c>
      <c r="P1795" s="31">
        <f>[1]consoCURRENT!S40298</f>
        <v>381605.78</v>
      </c>
      <c r="Q1795" s="31">
        <f>[1]consoCURRENT!T40298</f>
        <v>489271.96</v>
      </c>
      <c r="R1795" s="31">
        <f>[1]consoCURRENT!U40298</f>
        <v>396452.72</v>
      </c>
      <c r="S1795" s="31">
        <f>[1]consoCURRENT!V40298</f>
        <v>394168.32000000001</v>
      </c>
      <c r="T1795" s="31">
        <f>[1]consoCURRENT!W40298</f>
        <v>392535.6</v>
      </c>
      <c r="U1795" s="31">
        <f>[1]consoCURRENT!X40298</f>
        <v>395797.4</v>
      </c>
      <c r="V1795" s="31">
        <f>[1]consoCURRENT!Y40298</f>
        <v>399181.89</v>
      </c>
      <c r="W1795" s="31">
        <f>[1]consoCURRENT!Z40298</f>
        <v>399421.7</v>
      </c>
      <c r="X1795" s="31">
        <f>[1]consoCURRENT!AA40298</f>
        <v>403180.86</v>
      </c>
      <c r="Y1795" s="31">
        <f>[1]consoCURRENT!AB40298</f>
        <v>0</v>
      </c>
      <c r="Z1795" s="31">
        <f t="shared" ref="Z1795" si="842">SUM(M1795:Y1795)</f>
        <v>4392327.3100000005</v>
      </c>
      <c r="AA1795" s="31">
        <f>D1795-Z1795</f>
        <v>237672.68999999948</v>
      </c>
      <c r="AB1795" s="37">
        <f t="shared" ref="AB1795" si="843">Z1795/D1795</f>
        <v>0.94866680561555083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4">B1795+B1794</f>
        <v>64599000</v>
      </c>
      <c r="C1796" s="39">
        <f t="shared" si="844"/>
        <v>0</v>
      </c>
      <c r="D1796" s="39">
        <f t="shared" si="844"/>
        <v>64599000</v>
      </c>
      <c r="E1796" s="39">
        <f t="shared" si="844"/>
        <v>12791992.280000001</v>
      </c>
      <c r="F1796" s="39">
        <f t="shared" si="844"/>
        <v>18675310.18</v>
      </c>
      <c r="G1796" s="39">
        <f t="shared" si="844"/>
        <v>13458337.4</v>
      </c>
      <c r="H1796" s="39">
        <f t="shared" si="844"/>
        <v>12522726.260000002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4218488.3899999997</v>
      </c>
      <c r="O1796" s="39">
        <f t="shared" si="844"/>
        <v>3993066.54</v>
      </c>
      <c r="P1796" s="39">
        <f t="shared" si="844"/>
        <v>4580437.3500000006</v>
      </c>
      <c r="Q1796" s="39">
        <f t="shared" si="844"/>
        <v>5836633.2000000002</v>
      </c>
      <c r="R1796" s="39">
        <f t="shared" si="844"/>
        <v>8046735.9899999993</v>
      </c>
      <c r="S1796" s="39">
        <f t="shared" si="844"/>
        <v>4791940.9899999993</v>
      </c>
      <c r="T1796" s="39">
        <f t="shared" si="844"/>
        <v>4581188.2699999996</v>
      </c>
      <c r="U1796" s="39">
        <f t="shared" si="844"/>
        <v>4316020.59</v>
      </c>
      <c r="V1796" s="39">
        <f t="shared" si="844"/>
        <v>4561128.54</v>
      </c>
      <c r="W1796" s="39">
        <f t="shared" si="844"/>
        <v>4689604.6900000004</v>
      </c>
      <c r="X1796" s="39">
        <f t="shared" si="844"/>
        <v>7833121.5700000003</v>
      </c>
      <c r="Y1796" s="39">
        <f t="shared" si="844"/>
        <v>0</v>
      </c>
      <c r="Z1796" s="39">
        <f t="shared" si="844"/>
        <v>57448366.120000005</v>
      </c>
      <c r="AA1796" s="39">
        <f t="shared" si="844"/>
        <v>7150633.879999999</v>
      </c>
      <c r="AB1796" s="40">
        <f>Z1796/D1796</f>
        <v>0.88930735955664952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53745000</v>
      </c>
      <c r="C1800" s="31">
        <f>[1]consoCURRENT!F40359</f>
        <v>0</v>
      </c>
      <c r="D1800" s="31">
        <f>[1]consoCURRENT!G40359</f>
        <v>53745000</v>
      </c>
      <c r="E1800" s="31">
        <f>[1]consoCURRENT!H40359</f>
        <v>9992901.4000000004</v>
      </c>
      <c r="F1800" s="31">
        <f>[1]consoCURRENT!I40359</f>
        <v>34991937.68</v>
      </c>
      <c r="G1800" s="31">
        <f>[1]consoCURRENT!J40359</f>
        <v>554730.1100000001</v>
      </c>
      <c r="H1800" s="31">
        <f>[1]consoCURRENT!K40359</f>
        <v>5068661.2899999972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3185721.51</v>
      </c>
      <c r="O1800" s="31">
        <f>[1]consoCURRENT!R40359</f>
        <v>3390693.5300000003</v>
      </c>
      <c r="P1800" s="31">
        <f>[1]consoCURRENT!S40359</f>
        <v>3416486.36</v>
      </c>
      <c r="Q1800" s="31">
        <f>[1]consoCURRENT!T40359</f>
        <v>4650006.1999999993</v>
      </c>
      <c r="R1800" s="31">
        <f>[1]consoCURRENT!U40359</f>
        <v>8534399.8700000029</v>
      </c>
      <c r="S1800" s="31">
        <f>[1]consoCURRENT!V40359</f>
        <v>21807531.609999999</v>
      </c>
      <c r="T1800" s="31">
        <f>[1]consoCURRENT!W40359</f>
        <v>324515.14</v>
      </c>
      <c r="U1800" s="31">
        <f>[1]consoCURRENT!X40359</f>
        <v>79940.53</v>
      </c>
      <c r="V1800" s="31">
        <f>[1]consoCURRENT!Y40359</f>
        <v>150274.44</v>
      </c>
      <c r="W1800" s="31">
        <f>[1]consoCURRENT!Z40359</f>
        <v>154043.5699999973</v>
      </c>
      <c r="X1800" s="31">
        <f>[1]consoCURRENT!AA40359</f>
        <v>4914617.72</v>
      </c>
      <c r="Y1800" s="31">
        <f>[1]consoCURRENT!AB40359</f>
        <v>0</v>
      </c>
      <c r="Z1800" s="31">
        <f>SUM(M1800:Y1800)</f>
        <v>50608230.479999997</v>
      </c>
      <c r="AA1800" s="31">
        <f>D1800-Z1800</f>
        <v>3136769.5200000033</v>
      </c>
      <c r="AB1800" s="37">
        <f t="shared" ref="AB1800" si="845">Z1800/D1800</f>
        <v>0.94163606809935807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6620000</v>
      </c>
      <c r="C1801" s="31">
        <f>[1]consoCURRENT!F40472</f>
        <v>1.4551915228366852E-11</v>
      </c>
      <c r="D1801" s="31">
        <f>[1]consoCURRENT!G40472</f>
        <v>6620000</v>
      </c>
      <c r="E1801" s="31">
        <f>[1]consoCURRENT!H40472</f>
        <v>1615999.9999999998</v>
      </c>
      <c r="F1801" s="31">
        <f>[1]consoCURRENT!I40472</f>
        <v>2419890.6699999995</v>
      </c>
      <c r="G1801" s="31">
        <f>[1]consoCURRENT!J40472</f>
        <v>930412.12</v>
      </c>
      <c r="H1801" s="31">
        <f>[1]consoCURRENT!K40472</f>
        <v>538459.10000000009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1173024.6099999999</v>
      </c>
      <c r="O1801" s="31">
        <f>[1]consoCURRENT!R40472</f>
        <v>340253.43</v>
      </c>
      <c r="P1801" s="31">
        <f>[1]consoCURRENT!S40472</f>
        <v>102721.96000000005</v>
      </c>
      <c r="Q1801" s="31">
        <f>[1]consoCURRENT!T40472</f>
        <v>802885.57</v>
      </c>
      <c r="R1801" s="31">
        <f>[1]consoCURRENT!U40472</f>
        <v>397459.87999999966</v>
      </c>
      <c r="S1801" s="31">
        <f>[1]consoCURRENT!V40472</f>
        <v>1219545.22</v>
      </c>
      <c r="T1801" s="31">
        <f>[1]consoCURRENT!W40472</f>
        <v>501026.52000000008</v>
      </c>
      <c r="U1801" s="31">
        <f>[1]consoCURRENT!X40472</f>
        <v>165395.89000000001</v>
      </c>
      <c r="V1801" s="31">
        <f>[1]consoCURRENT!Y40472</f>
        <v>263989.70999999996</v>
      </c>
      <c r="W1801" s="31">
        <f>[1]consoCURRENT!Z40472</f>
        <v>450404.77</v>
      </c>
      <c r="X1801" s="31">
        <f>[1]consoCURRENT!AA40472</f>
        <v>88054.330000000104</v>
      </c>
      <c r="Y1801" s="31">
        <f>[1]consoCURRENT!AB40472</f>
        <v>0</v>
      </c>
      <c r="Z1801" s="31">
        <f t="shared" ref="Z1801:Z1803" si="846">SUM(M1801:Y1801)</f>
        <v>5504761.8899999987</v>
      </c>
      <c r="AA1801" s="31">
        <f>D1801-Z1801</f>
        <v>1115238.1100000013</v>
      </c>
      <c r="AB1801" s="37">
        <f>Z1801/D1801</f>
        <v>0.83153502870090612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7">SUM(B1800:B1803)</f>
        <v>60365000</v>
      </c>
      <c r="C1804" s="39">
        <f t="shared" si="847"/>
        <v>1.4551915228366852E-11</v>
      </c>
      <c r="D1804" s="39">
        <f t="shared" si="847"/>
        <v>60365000</v>
      </c>
      <c r="E1804" s="39">
        <f t="shared" si="847"/>
        <v>11608901.4</v>
      </c>
      <c r="F1804" s="39">
        <f t="shared" si="847"/>
        <v>37411828.350000001</v>
      </c>
      <c r="G1804" s="39">
        <f t="shared" si="847"/>
        <v>1485142.23</v>
      </c>
      <c r="H1804" s="39">
        <f t="shared" si="847"/>
        <v>5607120.3899999969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4358746.1199999992</v>
      </c>
      <c r="O1804" s="39">
        <f t="shared" si="847"/>
        <v>3730946.9600000004</v>
      </c>
      <c r="P1804" s="39">
        <f t="shared" si="847"/>
        <v>3519208.32</v>
      </c>
      <c r="Q1804" s="39">
        <f t="shared" si="847"/>
        <v>5452891.7699999996</v>
      </c>
      <c r="R1804" s="39">
        <f t="shared" si="847"/>
        <v>8931859.7500000019</v>
      </c>
      <c r="S1804" s="39">
        <f t="shared" si="847"/>
        <v>23027076.829999998</v>
      </c>
      <c r="T1804" s="39">
        <f t="shared" si="847"/>
        <v>825541.66000000015</v>
      </c>
      <c r="U1804" s="39">
        <f t="shared" si="847"/>
        <v>245336.42</v>
      </c>
      <c r="V1804" s="39">
        <f t="shared" si="847"/>
        <v>414264.14999999997</v>
      </c>
      <c r="W1804" s="39">
        <f t="shared" si="847"/>
        <v>604448.33999999729</v>
      </c>
      <c r="X1804" s="39">
        <f t="shared" si="847"/>
        <v>5002672.05</v>
      </c>
      <c r="Y1804" s="39">
        <f t="shared" si="847"/>
        <v>0</v>
      </c>
      <c r="Z1804" s="39">
        <f t="shared" si="847"/>
        <v>56112992.369999997</v>
      </c>
      <c r="AA1804" s="39">
        <f t="shared" si="847"/>
        <v>4252007.6300000045</v>
      </c>
      <c r="AB1804" s="40">
        <f>Z1804/D1804</f>
        <v>0.92956170578977881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4525000</v>
      </c>
      <c r="C1805" s="31">
        <f>[1]consoCURRENT!F40511</f>
        <v>0</v>
      </c>
      <c r="D1805" s="31">
        <f>[1]consoCURRENT!G40511</f>
        <v>4525000</v>
      </c>
      <c r="E1805" s="31">
        <f>[1]consoCURRENT!H40511</f>
        <v>1029168.3399999999</v>
      </c>
      <c r="F1805" s="31">
        <f>[1]consoCURRENT!I40511</f>
        <v>812780.00000000012</v>
      </c>
      <c r="G1805" s="31">
        <f>[1]consoCURRENT!J40511</f>
        <v>1093940.4599999997</v>
      </c>
      <c r="H1805" s="31">
        <f>[1]consoCURRENT!K40511</f>
        <v>738644.2799999998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335056.2</v>
      </c>
      <c r="P1805" s="31">
        <f>[1]consoCURRENT!S40511</f>
        <v>694112.1399999999</v>
      </c>
      <c r="Q1805" s="31">
        <f>[1]consoCURRENT!T40511</f>
        <v>0</v>
      </c>
      <c r="R1805" s="31">
        <f>[1]consoCURRENT!U40511</f>
        <v>337613.58000000025</v>
      </c>
      <c r="S1805" s="31">
        <f>[1]consoCURRENT!V40511</f>
        <v>475166.41999999987</v>
      </c>
      <c r="T1805" s="31">
        <f>[1]consoCURRENT!W40511</f>
        <v>730306.26</v>
      </c>
      <c r="U1805" s="31">
        <f>[1]consoCURRENT!X40511</f>
        <v>0</v>
      </c>
      <c r="V1805" s="31">
        <f>[1]consoCURRENT!Y40511</f>
        <v>363634.19999999972</v>
      </c>
      <c r="W1805" s="31">
        <f>[1]consoCURRENT!Z40511</f>
        <v>369094.02</v>
      </c>
      <c r="X1805" s="31">
        <f>[1]consoCURRENT!AA40511</f>
        <v>369550.25999999978</v>
      </c>
      <c r="Y1805" s="31">
        <f>[1]consoCURRENT!AB40511</f>
        <v>0</v>
      </c>
      <c r="Z1805" s="31">
        <f t="shared" ref="Z1805" si="848">SUM(M1805:Y1805)</f>
        <v>3674533.0799999996</v>
      </c>
      <c r="AA1805" s="31">
        <f>D1805-Z1805</f>
        <v>850466.92000000039</v>
      </c>
      <c r="AB1805" s="37">
        <f t="shared" ref="AB1805" si="849">Z1805/D1805</f>
        <v>0.81205150939226511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0">B1805+B1804</f>
        <v>64890000</v>
      </c>
      <c r="C1806" s="39">
        <f t="shared" si="850"/>
        <v>1.4551915228366852E-11</v>
      </c>
      <c r="D1806" s="39">
        <f t="shared" si="850"/>
        <v>64890000</v>
      </c>
      <c r="E1806" s="39">
        <f t="shared" si="850"/>
        <v>12638069.74</v>
      </c>
      <c r="F1806" s="39">
        <f t="shared" si="850"/>
        <v>38224608.350000001</v>
      </c>
      <c r="G1806" s="39">
        <f t="shared" si="850"/>
        <v>2579082.6899999995</v>
      </c>
      <c r="H1806" s="39">
        <f t="shared" si="850"/>
        <v>6345764.6699999962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4358746.1199999992</v>
      </c>
      <c r="O1806" s="39">
        <f t="shared" si="850"/>
        <v>4066003.1600000006</v>
      </c>
      <c r="P1806" s="39">
        <f t="shared" si="850"/>
        <v>4213320.46</v>
      </c>
      <c r="Q1806" s="39">
        <f t="shared" si="850"/>
        <v>5452891.7699999996</v>
      </c>
      <c r="R1806" s="39">
        <f t="shared" si="850"/>
        <v>9269473.3300000019</v>
      </c>
      <c r="S1806" s="39">
        <f t="shared" si="850"/>
        <v>23502243.249999996</v>
      </c>
      <c r="T1806" s="39">
        <f t="shared" si="850"/>
        <v>1555847.9200000002</v>
      </c>
      <c r="U1806" s="39">
        <f t="shared" si="850"/>
        <v>245336.42</v>
      </c>
      <c r="V1806" s="39">
        <f t="shared" si="850"/>
        <v>777898.34999999963</v>
      </c>
      <c r="W1806" s="39">
        <f t="shared" si="850"/>
        <v>973542.35999999731</v>
      </c>
      <c r="X1806" s="39">
        <f t="shared" si="850"/>
        <v>5372222.3099999996</v>
      </c>
      <c r="Y1806" s="39">
        <f t="shared" si="850"/>
        <v>0</v>
      </c>
      <c r="Z1806" s="39">
        <f t="shared" si="850"/>
        <v>59787525.449999996</v>
      </c>
      <c r="AA1806" s="39">
        <f t="shared" si="850"/>
        <v>5102474.5500000045</v>
      </c>
      <c r="AB1806" s="40">
        <f>Z1806/D1806</f>
        <v>0.9213673208506703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37105000</v>
      </c>
      <c r="C1810" s="31">
        <f>[1]consoCURRENT!F40572</f>
        <v>1.4551915228366852E-11</v>
      </c>
      <c r="D1810" s="31">
        <f>[1]consoCURRENT!G40572</f>
        <v>37105000</v>
      </c>
      <c r="E1810" s="31">
        <f>[1]consoCURRENT!H40572</f>
        <v>7189280.5300000003</v>
      </c>
      <c r="F1810" s="31">
        <f>[1]consoCURRENT!I40572</f>
        <v>11209464</v>
      </c>
      <c r="G1810" s="31">
        <f>[1]consoCURRENT!J40572</f>
        <v>8043582.2500000019</v>
      </c>
      <c r="H1810" s="31">
        <f>[1]consoCURRENT!K40572</f>
        <v>8238862.7300000004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2330989.29</v>
      </c>
      <c r="O1810" s="31">
        <f>[1]consoCURRENT!R40572</f>
        <v>2379989.29</v>
      </c>
      <c r="P1810" s="31">
        <f>[1]consoCURRENT!S40572</f>
        <v>2478301.9500000002</v>
      </c>
      <c r="Q1810" s="31">
        <f>[1]consoCURRENT!T40572</f>
        <v>3034485.36</v>
      </c>
      <c r="R1810" s="31">
        <f>[1]consoCURRENT!U40572</f>
        <v>5461948.8599999994</v>
      </c>
      <c r="S1810" s="31">
        <f>[1]consoCURRENT!V40572</f>
        <v>2713029.78</v>
      </c>
      <c r="T1810" s="31">
        <f>[1]consoCURRENT!W40572</f>
        <v>2578174.6500000004</v>
      </c>
      <c r="U1810" s="31">
        <f>[1]consoCURRENT!X40572</f>
        <v>2722757.0599999996</v>
      </c>
      <c r="V1810" s="31">
        <f>[1]consoCURRENT!Y40572</f>
        <v>2742650.54</v>
      </c>
      <c r="W1810" s="31">
        <f>[1]consoCURRENT!Z40572</f>
        <v>2710430.28</v>
      </c>
      <c r="X1810" s="31">
        <f>[1]consoCURRENT!AA40572</f>
        <v>5528432.4500000002</v>
      </c>
      <c r="Y1810" s="31">
        <f>[1]consoCURRENT!AB40572</f>
        <v>0</v>
      </c>
      <c r="Z1810" s="31">
        <f>SUM(M1810:Y1810)</f>
        <v>34681189.509999998</v>
      </c>
      <c r="AA1810" s="31">
        <f>D1810-Z1810</f>
        <v>2423810.4900000021</v>
      </c>
      <c r="AB1810" s="37">
        <f t="shared" ref="AB1810" si="851">Z1810/D1810</f>
        <v>0.93467698450343617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7719000</v>
      </c>
      <c r="C1811" s="31">
        <f>[1]consoCURRENT!F40685</f>
        <v>0</v>
      </c>
      <c r="D1811" s="31">
        <f>[1]consoCURRENT!G40685</f>
        <v>7719000.0000000009</v>
      </c>
      <c r="E1811" s="31">
        <f>[1]consoCURRENT!H40685</f>
        <v>1761513.32</v>
      </c>
      <c r="F1811" s="31">
        <f>[1]consoCURRENT!I40685</f>
        <v>1090876.97</v>
      </c>
      <c r="G1811" s="31">
        <f>[1]consoCURRENT!J40685</f>
        <v>1003828.33</v>
      </c>
      <c r="H1811" s="31">
        <f>[1]consoCURRENT!K40685</f>
        <v>645975.68000000005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349290</v>
      </c>
      <c r="O1811" s="31">
        <f>[1]consoCURRENT!R40685</f>
        <v>343772.32</v>
      </c>
      <c r="P1811" s="31">
        <f>[1]consoCURRENT!S40685</f>
        <v>1068451</v>
      </c>
      <c r="Q1811" s="31">
        <f>[1]consoCURRENT!T40685</f>
        <v>192895.78000000003</v>
      </c>
      <c r="R1811" s="31">
        <f>[1]consoCURRENT!U40685</f>
        <v>376316.2</v>
      </c>
      <c r="S1811" s="31">
        <f>[1]consoCURRENT!V40685</f>
        <v>521664.98999999993</v>
      </c>
      <c r="T1811" s="31">
        <f>[1]consoCURRENT!W40685</f>
        <v>302897.88</v>
      </c>
      <c r="U1811" s="31">
        <f>[1]consoCURRENT!X40685</f>
        <v>423388.5</v>
      </c>
      <c r="V1811" s="31">
        <f>[1]consoCURRENT!Y40685</f>
        <v>277541.94999999995</v>
      </c>
      <c r="W1811" s="31">
        <f>[1]consoCURRENT!Z40685</f>
        <v>303440.98</v>
      </c>
      <c r="X1811" s="31">
        <f>[1]consoCURRENT!AA40685</f>
        <v>342534.7</v>
      </c>
      <c r="Y1811" s="31">
        <f>[1]consoCURRENT!AB40685</f>
        <v>0</v>
      </c>
      <c r="Z1811" s="31">
        <f t="shared" ref="Z1811:Z1813" si="852">SUM(M1811:Y1811)</f>
        <v>4502194.3</v>
      </c>
      <c r="AA1811" s="31">
        <f>D1811-Z1811</f>
        <v>3216805.7000000011</v>
      </c>
      <c r="AB1811" s="37">
        <f>Z1811/D1811</f>
        <v>0.58326134214276448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3">SUM(B1810:B1813)</f>
        <v>44824000</v>
      </c>
      <c r="C1814" s="39">
        <f t="shared" si="853"/>
        <v>1.4551915228366852E-11</v>
      </c>
      <c r="D1814" s="39">
        <f t="shared" si="853"/>
        <v>44824000</v>
      </c>
      <c r="E1814" s="39">
        <f t="shared" si="853"/>
        <v>8950793.8499999996</v>
      </c>
      <c r="F1814" s="39">
        <f t="shared" si="853"/>
        <v>12300340.970000001</v>
      </c>
      <c r="G1814" s="39">
        <f t="shared" si="853"/>
        <v>9047410.5800000019</v>
      </c>
      <c r="H1814" s="39">
        <f t="shared" si="853"/>
        <v>8884838.4100000001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2680279.29</v>
      </c>
      <c r="O1814" s="39">
        <f t="shared" si="853"/>
        <v>2723761.61</v>
      </c>
      <c r="P1814" s="39">
        <f t="shared" si="853"/>
        <v>3546752.95</v>
      </c>
      <c r="Q1814" s="39">
        <f t="shared" si="853"/>
        <v>3227381.1399999997</v>
      </c>
      <c r="R1814" s="39">
        <f t="shared" si="853"/>
        <v>5838265.0599999996</v>
      </c>
      <c r="S1814" s="39">
        <f t="shared" si="853"/>
        <v>3234694.7699999996</v>
      </c>
      <c r="T1814" s="39">
        <f t="shared" si="853"/>
        <v>2881072.5300000003</v>
      </c>
      <c r="U1814" s="39">
        <f t="shared" si="853"/>
        <v>3146145.5599999996</v>
      </c>
      <c r="V1814" s="39">
        <f t="shared" si="853"/>
        <v>3020192.49</v>
      </c>
      <c r="W1814" s="39">
        <f t="shared" si="853"/>
        <v>3013871.26</v>
      </c>
      <c r="X1814" s="39">
        <f t="shared" si="853"/>
        <v>5870967.1500000004</v>
      </c>
      <c r="Y1814" s="39">
        <f t="shared" si="853"/>
        <v>0</v>
      </c>
      <c r="Z1814" s="39">
        <f t="shared" si="853"/>
        <v>39183383.809999995</v>
      </c>
      <c r="AA1814" s="39">
        <f t="shared" si="853"/>
        <v>5640616.1900000032</v>
      </c>
      <c r="AB1814" s="40">
        <f>Z1814/D1814</f>
        <v>0.87416080247188999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3242000</v>
      </c>
      <c r="C1815" s="31">
        <f>[1]consoCURRENT!F40724</f>
        <v>0</v>
      </c>
      <c r="D1815" s="31">
        <f>[1]consoCURRENT!G40724</f>
        <v>3242000</v>
      </c>
      <c r="E1815" s="31">
        <f>[1]consoCURRENT!H40724</f>
        <v>761684.04</v>
      </c>
      <c r="F1815" s="31">
        <f>[1]consoCURRENT!I40724</f>
        <v>911449.45</v>
      </c>
      <c r="G1815" s="31">
        <f>[1]consoCURRENT!J40724</f>
        <v>875863.92999999993</v>
      </c>
      <c r="H1815" s="31">
        <f>[1]consoCURRENT!K40724</f>
        <v>588593.14999999991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253894.68</v>
      </c>
      <c r="O1815" s="31">
        <f>[1]consoCURRENT!R40724</f>
        <v>253894.68</v>
      </c>
      <c r="P1815" s="31">
        <f>[1]consoCURRENT!S40724</f>
        <v>253894.68</v>
      </c>
      <c r="Q1815" s="31">
        <f>[1]consoCURRENT!T40724</f>
        <v>330077.64</v>
      </c>
      <c r="R1815" s="31">
        <f>[1]consoCURRENT!U40724</f>
        <v>291519.87</v>
      </c>
      <c r="S1815" s="31">
        <f>[1]consoCURRENT!V40724</f>
        <v>289851.94</v>
      </c>
      <c r="T1815" s="31">
        <f>[1]consoCURRENT!W40724</f>
        <v>283195.12</v>
      </c>
      <c r="U1815" s="31">
        <f>[1]consoCURRENT!X40724</f>
        <v>295142.87</v>
      </c>
      <c r="V1815" s="31">
        <f>[1]consoCURRENT!Y40724</f>
        <v>297525.94</v>
      </c>
      <c r="W1815" s="31">
        <f>[1]consoCURRENT!Z40724</f>
        <v>294832.61</v>
      </c>
      <c r="X1815" s="31">
        <f>[1]consoCURRENT!AA40724</f>
        <v>293760.53999999998</v>
      </c>
      <c r="Y1815" s="31">
        <f>[1]consoCURRENT!AB40724</f>
        <v>0</v>
      </c>
      <c r="Z1815" s="31">
        <f t="shared" ref="Z1815" si="854">SUM(M1815:Y1815)</f>
        <v>3137590.5700000003</v>
      </c>
      <c r="AA1815" s="31">
        <f>D1815-Z1815</f>
        <v>104409.4299999997</v>
      </c>
      <c r="AB1815" s="37">
        <f t="shared" ref="AB1815" si="855">Z1815/D1815</f>
        <v>0.96779474706971014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6">B1815+B1814</f>
        <v>48066000</v>
      </c>
      <c r="C1816" s="39">
        <f t="shared" si="856"/>
        <v>1.4551915228366852E-11</v>
      </c>
      <c r="D1816" s="39">
        <f t="shared" si="856"/>
        <v>48066000</v>
      </c>
      <c r="E1816" s="39">
        <f t="shared" si="856"/>
        <v>9712477.8900000006</v>
      </c>
      <c r="F1816" s="39">
        <f t="shared" si="856"/>
        <v>13211790.42</v>
      </c>
      <c r="G1816" s="39">
        <f t="shared" si="856"/>
        <v>9923274.5100000016</v>
      </c>
      <c r="H1816" s="39">
        <f t="shared" si="856"/>
        <v>9473431.5600000005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2934173.97</v>
      </c>
      <c r="O1816" s="39">
        <f t="shared" si="856"/>
        <v>2977656.29</v>
      </c>
      <c r="P1816" s="39">
        <f t="shared" si="856"/>
        <v>3800647.6300000004</v>
      </c>
      <c r="Q1816" s="39">
        <f t="shared" si="856"/>
        <v>3557458.78</v>
      </c>
      <c r="R1816" s="39">
        <f t="shared" si="856"/>
        <v>6129784.9299999997</v>
      </c>
      <c r="S1816" s="39">
        <f t="shared" si="856"/>
        <v>3524546.7099999995</v>
      </c>
      <c r="T1816" s="39">
        <f t="shared" si="856"/>
        <v>3164267.6500000004</v>
      </c>
      <c r="U1816" s="39">
        <f t="shared" si="856"/>
        <v>3441288.4299999997</v>
      </c>
      <c r="V1816" s="39">
        <f t="shared" si="856"/>
        <v>3317718.43</v>
      </c>
      <c r="W1816" s="39">
        <f t="shared" si="856"/>
        <v>3308703.8699999996</v>
      </c>
      <c r="X1816" s="39">
        <f t="shared" si="856"/>
        <v>6164727.6900000004</v>
      </c>
      <c r="Y1816" s="39">
        <f t="shared" si="856"/>
        <v>0</v>
      </c>
      <c r="Z1816" s="39">
        <f t="shared" si="856"/>
        <v>42320974.379999995</v>
      </c>
      <c r="AA1816" s="39">
        <f t="shared" si="856"/>
        <v>5745025.6200000029</v>
      </c>
      <c r="AB1816" s="40">
        <f>Z1816/D1816</f>
        <v>0.88047631132193227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54494000</v>
      </c>
      <c r="C1820" s="31">
        <f>[1]consoCURRENT!F40785</f>
        <v>-1.4551915228366852E-11</v>
      </c>
      <c r="D1820" s="31">
        <f>[1]consoCURRENT!G40785</f>
        <v>54494000.000000007</v>
      </c>
      <c r="E1820" s="31">
        <f>[1]consoCURRENT!H40785</f>
        <v>10911805.659999998</v>
      </c>
      <c r="F1820" s="31">
        <f>[1]consoCURRENT!I40785</f>
        <v>15283295.149999999</v>
      </c>
      <c r="G1820" s="31">
        <f>[1]consoCURRENT!J40785</f>
        <v>12550563.639999999</v>
      </c>
      <c r="H1820" s="31">
        <f>[1]consoCURRENT!K40785</f>
        <v>10996297.609999999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3246041</v>
      </c>
      <c r="O1820" s="31">
        <f>[1]consoCURRENT!R40785</f>
        <v>4121832.9399999995</v>
      </c>
      <c r="P1820" s="31">
        <f>[1]consoCURRENT!S40785</f>
        <v>3543931.7199999988</v>
      </c>
      <c r="Q1820" s="31">
        <f>[1]consoCURRENT!T40785</f>
        <v>4348313.3199999975</v>
      </c>
      <c r="R1820" s="31">
        <f>[1]consoCURRENT!U40785</f>
        <v>7335355.8100000024</v>
      </c>
      <c r="S1820" s="31">
        <f>[1]consoCURRENT!V40785</f>
        <v>3599626.0199999991</v>
      </c>
      <c r="T1820" s="31">
        <f>[1]consoCURRENT!W40785</f>
        <v>3670687.22</v>
      </c>
      <c r="U1820" s="31">
        <f>[1]consoCURRENT!X40785</f>
        <v>3590870.5900000003</v>
      </c>
      <c r="V1820" s="31">
        <f>[1]consoCURRENT!Y40785</f>
        <v>5289005.83</v>
      </c>
      <c r="W1820" s="31">
        <f>[1]consoCURRENT!Z40785</f>
        <v>3747567.8200000003</v>
      </c>
      <c r="X1820" s="31">
        <f>[1]consoCURRENT!AA40785</f>
        <v>7248729.79</v>
      </c>
      <c r="Y1820" s="31">
        <f>[1]consoCURRENT!AB40785</f>
        <v>0</v>
      </c>
      <c r="Z1820" s="31">
        <f>SUM(M1820:Y1820)</f>
        <v>49741962.059999995</v>
      </c>
      <c r="AA1820" s="31">
        <f>D1820-Z1820</f>
        <v>4752037.9400000125</v>
      </c>
      <c r="AB1820" s="37">
        <f t="shared" ref="AB1820" si="857">Z1820/D1820</f>
        <v>0.91279704297720832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10118000</v>
      </c>
      <c r="C1821" s="31">
        <f>[1]consoCURRENT!F40898</f>
        <v>0</v>
      </c>
      <c r="D1821" s="31">
        <f>[1]consoCURRENT!G40898</f>
        <v>10117999.999999998</v>
      </c>
      <c r="E1821" s="31">
        <f>[1]consoCURRENT!H40898</f>
        <v>2554092</v>
      </c>
      <c r="F1821" s="31">
        <f>[1]consoCURRENT!I40898</f>
        <v>5068347.26</v>
      </c>
      <c r="G1821" s="31">
        <f>[1]consoCURRENT!J40898</f>
        <v>-161174.89000000007</v>
      </c>
      <c r="H1821" s="31">
        <f>[1]consoCURRENT!K40898</f>
        <v>447387.6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54890.1</v>
      </c>
      <c r="O1821" s="31">
        <f>[1]consoCURRENT!R40898</f>
        <v>996314.6100000001</v>
      </c>
      <c r="P1821" s="31">
        <f>[1]consoCURRENT!S40898</f>
        <v>1502887.29</v>
      </c>
      <c r="Q1821" s="31">
        <f>[1]consoCURRENT!T40898</f>
        <v>1975219.1099999999</v>
      </c>
      <c r="R1821" s="31">
        <f>[1]consoCURRENT!U40898</f>
        <v>1958877.5799999998</v>
      </c>
      <c r="S1821" s="31">
        <f>[1]consoCURRENT!V40898</f>
        <v>1134250.57</v>
      </c>
      <c r="T1821" s="31">
        <f>[1]consoCURRENT!W40898</f>
        <v>-526709.53</v>
      </c>
      <c r="U1821" s="31">
        <f>[1]consoCURRENT!X40898</f>
        <v>158690.17999999996</v>
      </c>
      <c r="V1821" s="31">
        <f>[1]consoCURRENT!Y40898</f>
        <v>206844.46000000002</v>
      </c>
      <c r="W1821" s="31">
        <f>[1]consoCURRENT!Z40898</f>
        <v>178036.93</v>
      </c>
      <c r="X1821" s="31">
        <f>[1]consoCURRENT!AA40898</f>
        <v>269350.67000000004</v>
      </c>
      <c r="Y1821" s="31">
        <f>[1]consoCURRENT!AB40898</f>
        <v>0</v>
      </c>
      <c r="Z1821" s="31">
        <f t="shared" ref="Z1821:Z1823" si="858">SUM(M1821:Y1821)</f>
        <v>7908651.9699999988</v>
      </c>
      <c r="AA1821" s="31">
        <f>D1821-Z1821</f>
        <v>2209348.0299999993</v>
      </c>
      <c r="AB1821" s="37">
        <f>Z1821/D1821</f>
        <v>0.78164182348290179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9">SUM(B1820:B1823)</f>
        <v>64612000</v>
      </c>
      <c r="C1824" s="39">
        <f t="shared" si="859"/>
        <v>-1.4551915228366852E-11</v>
      </c>
      <c r="D1824" s="39">
        <f t="shared" si="859"/>
        <v>64612000.000000007</v>
      </c>
      <c r="E1824" s="39">
        <f t="shared" si="859"/>
        <v>13465897.659999998</v>
      </c>
      <c r="F1824" s="39">
        <f t="shared" si="859"/>
        <v>20351642.409999996</v>
      </c>
      <c r="G1824" s="39">
        <f t="shared" si="859"/>
        <v>12389388.749999998</v>
      </c>
      <c r="H1824" s="39">
        <f t="shared" si="859"/>
        <v>11443685.209999999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3300931.1</v>
      </c>
      <c r="O1824" s="39">
        <f t="shared" si="859"/>
        <v>5118147.55</v>
      </c>
      <c r="P1824" s="39">
        <f t="shared" si="859"/>
        <v>5046819.0099999988</v>
      </c>
      <c r="Q1824" s="39">
        <f t="shared" si="859"/>
        <v>6323532.4299999978</v>
      </c>
      <c r="R1824" s="39">
        <f t="shared" si="859"/>
        <v>9294233.3900000025</v>
      </c>
      <c r="S1824" s="39">
        <f t="shared" si="859"/>
        <v>4733876.5899999989</v>
      </c>
      <c r="T1824" s="39">
        <f t="shared" si="859"/>
        <v>3143977.6900000004</v>
      </c>
      <c r="U1824" s="39">
        <f t="shared" si="859"/>
        <v>3749560.7700000005</v>
      </c>
      <c r="V1824" s="39">
        <f t="shared" si="859"/>
        <v>5495850.29</v>
      </c>
      <c r="W1824" s="39">
        <f t="shared" si="859"/>
        <v>3925604.7500000005</v>
      </c>
      <c r="X1824" s="39">
        <f t="shared" si="859"/>
        <v>7518080.46</v>
      </c>
      <c r="Y1824" s="39">
        <f t="shared" si="859"/>
        <v>0</v>
      </c>
      <c r="Z1824" s="39">
        <f t="shared" si="859"/>
        <v>57650614.029999994</v>
      </c>
      <c r="AA1824" s="39">
        <f t="shared" si="859"/>
        <v>6961385.9700000118</v>
      </c>
      <c r="AB1824" s="40">
        <f>Z1824/D1824</f>
        <v>0.89225862115396504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4688000</v>
      </c>
      <c r="C1825" s="31">
        <f>[1]consoCURRENT!F40937</f>
        <v>0</v>
      </c>
      <c r="D1825" s="31">
        <f>[1]consoCURRENT!G40937</f>
        <v>4688000</v>
      </c>
      <c r="E1825" s="31">
        <f>[1]consoCURRENT!H40937</f>
        <v>715178.91</v>
      </c>
      <c r="F1825" s="31">
        <f>[1]consoCURRENT!I40937</f>
        <v>1234620.8399999999</v>
      </c>
      <c r="G1825" s="31">
        <f>[1]consoCURRENT!J40937</f>
        <v>777465.72</v>
      </c>
      <c r="H1825" s="31">
        <f>[1]consoCURRENT!K40937</f>
        <v>1405751.15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351844.92000000004</v>
      </c>
      <c r="P1825" s="31">
        <f>[1]consoCURRENT!S40937</f>
        <v>363333.99</v>
      </c>
      <c r="Q1825" s="31">
        <f>[1]consoCURRENT!T40937</f>
        <v>361267.31999999995</v>
      </c>
      <c r="R1825" s="31">
        <f>[1]consoCURRENT!U40937</f>
        <v>873711.23999999987</v>
      </c>
      <c r="S1825" s="31">
        <f>[1]consoCURRENT!V40937</f>
        <v>-357.71999999997206</v>
      </c>
      <c r="T1825" s="31">
        <f>[1]consoCURRENT!W40937</f>
        <v>390721.08</v>
      </c>
      <c r="U1825" s="31">
        <f>[1]consoCURRENT!X40937</f>
        <v>386744.64</v>
      </c>
      <c r="V1825" s="31">
        <f>[1]consoCURRENT!Y40937</f>
        <v>0</v>
      </c>
      <c r="W1825" s="31">
        <f>[1]consoCURRENT!Z40937</f>
        <v>390875.18</v>
      </c>
      <c r="X1825" s="31">
        <f>[1]consoCURRENT!AA40937</f>
        <v>1014875.97</v>
      </c>
      <c r="Y1825" s="31">
        <f>[1]consoCURRENT!AB40937</f>
        <v>0</v>
      </c>
      <c r="Z1825" s="31">
        <f t="shared" ref="Z1825" si="860">SUM(M1825:Y1825)</f>
        <v>4133016.62</v>
      </c>
      <c r="AA1825" s="31">
        <f>D1825-Z1825</f>
        <v>554983.37999999989</v>
      </c>
      <c r="AB1825" s="37">
        <f t="shared" ref="AB1825" si="861">Z1825/D1825</f>
        <v>0.88161617320819119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2">B1825+B1824</f>
        <v>69300000</v>
      </c>
      <c r="C1826" s="39">
        <f t="shared" si="862"/>
        <v>-1.4551915228366852E-11</v>
      </c>
      <c r="D1826" s="39">
        <f t="shared" si="862"/>
        <v>69300000</v>
      </c>
      <c r="E1826" s="39">
        <f t="shared" si="862"/>
        <v>14181076.569999998</v>
      </c>
      <c r="F1826" s="39">
        <f t="shared" si="862"/>
        <v>21586263.249999996</v>
      </c>
      <c r="G1826" s="39">
        <f t="shared" si="862"/>
        <v>13166854.469999999</v>
      </c>
      <c r="H1826" s="39">
        <f t="shared" si="862"/>
        <v>12849436.359999999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3300931.1</v>
      </c>
      <c r="O1826" s="39">
        <f t="shared" si="862"/>
        <v>5469992.4699999997</v>
      </c>
      <c r="P1826" s="39">
        <f t="shared" si="862"/>
        <v>5410152.9999999991</v>
      </c>
      <c r="Q1826" s="39">
        <f t="shared" si="862"/>
        <v>6684799.7499999981</v>
      </c>
      <c r="R1826" s="39">
        <f t="shared" si="862"/>
        <v>10167944.630000003</v>
      </c>
      <c r="S1826" s="39">
        <f t="shared" si="862"/>
        <v>4733518.8699999992</v>
      </c>
      <c r="T1826" s="39">
        <f t="shared" si="862"/>
        <v>3534698.7700000005</v>
      </c>
      <c r="U1826" s="39">
        <f t="shared" si="862"/>
        <v>4136305.4100000006</v>
      </c>
      <c r="V1826" s="39">
        <f t="shared" si="862"/>
        <v>5495850.29</v>
      </c>
      <c r="W1826" s="39">
        <f t="shared" si="862"/>
        <v>4316479.9300000006</v>
      </c>
      <c r="X1826" s="39">
        <f t="shared" si="862"/>
        <v>8532956.4299999997</v>
      </c>
      <c r="Y1826" s="39">
        <f t="shared" si="862"/>
        <v>0</v>
      </c>
      <c r="Z1826" s="39">
        <f t="shared" si="862"/>
        <v>61783630.649999991</v>
      </c>
      <c r="AA1826" s="39">
        <f t="shared" si="862"/>
        <v>7516369.3500000117</v>
      </c>
      <c r="AB1826" s="40">
        <f>Z1826/D1826</f>
        <v>0.89153868181818174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54823000</v>
      </c>
      <c r="C1830" s="31">
        <f>[1]consoCURRENT!F40998</f>
        <v>0</v>
      </c>
      <c r="D1830" s="31">
        <f>[1]consoCURRENT!G40998</f>
        <v>54823000</v>
      </c>
      <c r="E1830" s="31">
        <f>[1]consoCURRENT!H40998</f>
        <v>10149787.609999999</v>
      </c>
      <c r="F1830" s="31">
        <f>[1]consoCURRENT!I40998</f>
        <v>16127174.25</v>
      </c>
      <c r="G1830" s="31">
        <f>[1]consoCURRENT!J40998</f>
        <v>12204843.310000001</v>
      </c>
      <c r="H1830" s="31">
        <f>[1]consoCURRENT!K40998</f>
        <v>10454498.34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3335149.7699999996</v>
      </c>
      <c r="O1830" s="31">
        <f>[1]consoCURRENT!R40998</f>
        <v>3506442.66</v>
      </c>
      <c r="P1830" s="31">
        <f>[1]consoCURRENT!S40998</f>
        <v>3308195.18</v>
      </c>
      <c r="Q1830" s="31">
        <f>[1]consoCURRENT!T40998</f>
        <v>4645939.7300000004</v>
      </c>
      <c r="R1830" s="31">
        <f>[1]consoCURRENT!U40998</f>
        <v>6632540.6500000004</v>
      </c>
      <c r="S1830" s="31">
        <f>[1]consoCURRENT!V40998</f>
        <v>4848693.8699999992</v>
      </c>
      <c r="T1830" s="31">
        <f>[1]consoCURRENT!W40998</f>
        <v>3509097.43</v>
      </c>
      <c r="U1830" s="31">
        <f>[1]consoCURRENT!X40998</f>
        <v>4815537.0600000005</v>
      </c>
      <c r="V1830" s="31">
        <f>[1]consoCURRENT!Y40998</f>
        <v>3880208.82</v>
      </c>
      <c r="W1830" s="31">
        <f>[1]consoCURRENT!Z40998</f>
        <v>3269853.1900000009</v>
      </c>
      <c r="X1830" s="31">
        <f>[1]consoCURRENT!AA40998</f>
        <v>7184645.1500000004</v>
      </c>
      <c r="Y1830" s="31">
        <f>[1]consoCURRENT!AB40998</f>
        <v>0</v>
      </c>
      <c r="Z1830" s="31">
        <f>SUM(M1830:Y1830)</f>
        <v>48936303.509999998</v>
      </c>
      <c r="AA1830" s="31">
        <f>D1830-Z1830</f>
        <v>5886696.4900000021</v>
      </c>
      <c r="AB1830" s="37">
        <f t="shared" ref="AB1830" si="863">Z1830/D1830</f>
        <v>0.89262359794246937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6841000</v>
      </c>
      <c r="C1831" s="31">
        <f>[1]consoCURRENT!F41111</f>
        <v>0</v>
      </c>
      <c r="D1831" s="31">
        <f>[1]consoCURRENT!G41111</f>
        <v>6841000</v>
      </c>
      <c r="E1831" s="31">
        <f>[1]consoCURRENT!H41111</f>
        <v>1176151.9700000002</v>
      </c>
      <c r="F1831" s="31">
        <f>[1]consoCURRENT!I41111</f>
        <v>2049303.57</v>
      </c>
      <c r="G1831" s="31">
        <f>[1]consoCURRENT!J41111</f>
        <v>1189283.7400000002</v>
      </c>
      <c r="H1831" s="31">
        <f>[1]consoCURRENT!K41111</f>
        <v>989140.6100000001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655450.38</v>
      </c>
      <c r="P1831" s="31">
        <f>[1]consoCURRENT!S41111</f>
        <v>520701.58999999997</v>
      </c>
      <c r="Q1831" s="31">
        <f>[1]consoCURRENT!T41111</f>
        <v>0</v>
      </c>
      <c r="R1831" s="31">
        <f>[1]consoCURRENT!U41111</f>
        <v>1717616.47</v>
      </c>
      <c r="S1831" s="31">
        <f>[1]consoCURRENT!V41111</f>
        <v>331687.10000000003</v>
      </c>
      <c r="T1831" s="31">
        <f>[1]consoCURRENT!W41111</f>
        <v>523957.22000000003</v>
      </c>
      <c r="U1831" s="31">
        <f>[1]consoCURRENT!X41111</f>
        <v>335753.47</v>
      </c>
      <c r="V1831" s="31">
        <f>[1]consoCURRENT!Y41111</f>
        <v>329573.05000000005</v>
      </c>
      <c r="W1831" s="31">
        <f>[1]consoCURRENT!Z41111</f>
        <v>347070.5</v>
      </c>
      <c r="X1831" s="31">
        <f>[1]consoCURRENT!AA41111</f>
        <v>642070.11</v>
      </c>
      <c r="Y1831" s="31">
        <f>[1]consoCURRENT!AB41111</f>
        <v>0</v>
      </c>
      <c r="Z1831" s="31">
        <f t="shared" ref="Z1831:Z1833" si="864">SUM(M1831:Y1831)</f>
        <v>5403879.8900000006</v>
      </c>
      <c r="AA1831" s="31">
        <f>D1831-Z1831</f>
        <v>1437120.1099999994</v>
      </c>
      <c r="AB1831" s="37">
        <f>Z1831/D1831</f>
        <v>0.78992543341616728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5">SUM(B1830:B1833)</f>
        <v>61664000</v>
      </c>
      <c r="C1834" s="39">
        <f t="shared" si="865"/>
        <v>0</v>
      </c>
      <c r="D1834" s="39">
        <f t="shared" si="865"/>
        <v>61664000</v>
      </c>
      <c r="E1834" s="39">
        <f t="shared" si="865"/>
        <v>11325939.58</v>
      </c>
      <c r="F1834" s="39">
        <f t="shared" si="865"/>
        <v>18176477.82</v>
      </c>
      <c r="G1834" s="39">
        <f t="shared" si="865"/>
        <v>13394127.050000001</v>
      </c>
      <c r="H1834" s="39">
        <f t="shared" si="865"/>
        <v>11443638.949999999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3335149.7699999996</v>
      </c>
      <c r="O1834" s="39">
        <f t="shared" si="865"/>
        <v>4161893.04</v>
      </c>
      <c r="P1834" s="39">
        <f t="shared" si="865"/>
        <v>3828896.77</v>
      </c>
      <c r="Q1834" s="39">
        <f t="shared" si="865"/>
        <v>4645939.7300000004</v>
      </c>
      <c r="R1834" s="39">
        <f t="shared" si="865"/>
        <v>8350157.1200000001</v>
      </c>
      <c r="S1834" s="39">
        <f t="shared" si="865"/>
        <v>5180380.9699999988</v>
      </c>
      <c r="T1834" s="39">
        <f t="shared" si="865"/>
        <v>4033054.6500000004</v>
      </c>
      <c r="U1834" s="39">
        <f t="shared" si="865"/>
        <v>5151290.53</v>
      </c>
      <c r="V1834" s="39">
        <f t="shared" si="865"/>
        <v>4209781.87</v>
      </c>
      <c r="W1834" s="39">
        <f t="shared" si="865"/>
        <v>3616923.6900000009</v>
      </c>
      <c r="X1834" s="39">
        <f t="shared" si="865"/>
        <v>7826715.2600000007</v>
      </c>
      <c r="Y1834" s="39">
        <f t="shared" si="865"/>
        <v>0</v>
      </c>
      <c r="Z1834" s="39">
        <f t="shared" si="865"/>
        <v>54340183.399999999</v>
      </c>
      <c r="AA1834" s="39">
        <f t="shared" si="865"/>
        <v>7323816.6000000015</v>
      </c>
      <c r="AB1834" s="40">
        <f>Z1834/D1834</f>
        <v>0.8812302704981837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4812000</v>
      </c>
      <c r="C1835" s="31">
        <f>[1]consoCURRENT!F41150</f>
        <v>0</v>
      </c>
      <c r="D1835" s="31">
        <f>[1]consoCURRENT!G41150</f>
        <v>4812000</v>
      </c>
      <c r="E1835" s="31">
        <f>[1]consoCURRENT!H41150</f>
        <v>1093469</v>
      </c>
      <c r="F1835" s="31">
        <f>[1]consoCURRENT!I41150</f>
        <v>1219183.2</v>
      </c>
      <c r="G1835" s="31">
        <f>[1]consoCURRENT!J41150</f>
        <v>1133890.74</v>
      </c>
      <c r="H1835" s="31">
        <f>[1]consoCURRENT!K41150</f>
        <v>756553.37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732779.85</v>
      </c>
      <c r="P1835" s="31">
        <f>[1]consoCURRENT!S41150</f>
        <v>360689.15</v>
      </c>
      <c r="Q1835" s="31">
        <f>[1]consoCURRENT!T41150</f>
        <v>0</v>
      </c>
      <c r="R1835" s="31">
        <f>[1]consoCURRENT!U41150</f>
        <v>463318.25</v>
      </c>
      <c r="S1835" s="31">
        <f>[1]consoCURRENT!V41150</f>
        <v>755864.95</v>
      </c>
      <c r="T1835" s="31">
        <f>[1]consoCURRENT!W41150</f>
        <v>378993.3</v>
      </c>
      <c r="U1835" s="31">
        <f>[1]consoCURRENT!X41150</f>
        <v>377448.72</v>
      </c>
      <c r="V1835" s="31">
        <f>[1]consoCURRENT!Y41150</f>
        <v>377448.72</v>
      </c>
      <c r="W1835" s="31">
        <f>[1]consoCURRENT!Z41150</f>
        <v>0</v>
      </c>
      <c r="X1835" s="31">
        <f>[1]consoCURRENT!AA41150</f>
        <v>756553.37</v>
      </c>
      <c r="Y1835" s="31">
        <f>[1]consoCURRENT!AB41150</f>
        <v>0</v>
      </c>
      <c r="Z1835" s="31">
        <f t="shared" ref="Z1835" si="866">SUM(M1835:Y1835)</f>
        <v>4203096.3099999996</v>
      </c>
      <c r="AA1835" s="31">
        <f>D1835-Z1835</f>
        <v>608903.69000000041</v>
      </c>
      <c r="AB1835" s="37">
        <f t="shared" ref="AB1835" si="867">Z1835/D1835</f>
        <v>0.87346141105569397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8">B1835+B1834</f>
        <v>66476000</v>
      </c>
      <c r="C1836" s="39">
        <f t="shared" si="868"/>
        <v>0</v>
      </c>
      <c r="D1836" s="39">
        <f t="shared" si="868"/>
        <v>66476000</v>
      </c>
      <c r="E1836" s="39">
        <f t="shared" si="868"/>
        <v>12419408.58</v>
      </c>
      <c r="F1836" s="39">
        <f t="shared" si="868"/>
        <v>19395661.02</v>
      </c>
      <c r="G1836" s="39">
        <f t="shared" si="868"/>
        <v>14528017.790000001</v>
      </c>
      <c r="H1836" s="39">
        <f t="shared" si="868"/>
        <v>12200192.319999998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3335149.7699999996</v>
      </c>
      <c r="O1836" s="39">
        <f t="shared" si="868"/>
        <v>4894672.8899999997</v>
      </c>
      <c r="P1836" s="39">
        <f t="shared" si="868"/>
        <v>4189585.92</v>
      </c>
      <c r="Q1836" s="39">
        <f t="shared" si="868"/>
        <v>4645939.7300000004</v>
      </c>
      <c r="R1836" s="39">
        <f t="shared" si="868"/>
        <v>8813475.370000001</v>
      </c>
      <c r="S1836" s="39">
        <f t="shared" si="868"/>
        <v>5936245.919999999</v>
      </c>
      <c r="T1836" s="39">
        <f t="shared" si="868"/>
        <v>4412047.95</v>
      </c>
      <c r="U1836" s="39">
        <f t="shared" si="868"/>
        <v>5528739.25</v>
      </c>
      <c r="V1836" s="39">
        <f t="shared" si="868"/>
        <v>4587230.59</v>
      </c>
      <c r="W1836" s="39">
        <f t="shared" si="868"/>
        <v>3616923.6900000009</v>
      </c>
      <c r="X1836" s="39">
        <f t="shared" si="868"/>
        <v>8583268.6300000008</v>
      </c>
      <c r="Y1836" s="39">
        <f t="shared" si="868"/>
        <v>0</v>
      </c>
      <c r="Z1836" s="39">
        <f t="shared" si="868"/>
        <v>58543279.710000001</v>
      </c>
      <c r="AA1836" s="39">
        <f t="shared" si="868"/>
        <v>7932720.2900000019</v>
      </c>
      <c r="AB1836" s="40">
        <f>Z1836/D1836</f>
        <v>0.88066790586076182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52664000</v>
      </c>
      <c r="C1840" s="31">
        <f>[1]consoCURRENT!F41211</f>
        <v>0</v>
      </c>
      <c r="D1840" s="31">
        <f>[1]consoCURRENT!G41211</f>
        <v>52664000</v>
      </c>
      <c r="E1840" s="31">
        <f>[1]consoCURRENT!H41211</f>
        <v>9137174.2200000007</v>
      </c>
      <c r="F1840" s="31">
        <f>[1]consoCURRENT!I41211</f>
        <v>17224998.739999998</v>
      </c>
      <c r="G1840" s="31">
        <f>[1]consoCURRENT!J41211</f>
        <v>13141882.429999998</v>
      </c>
      <c r="H1840" s="31">
        <f>[1]consoCURRENT!K41211</f>
        <v>9633609.7300000004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2996923.41</v>
      </c>
      <c r="O1840" s="31">
        <f>[1]consoCURRENT!R41211</f>
        <v>2989140.95</v>
      </c>
      <c r="P1840" s="31">
        <f>[1]consoCURRENT!S41211</f>
        <v>3151109.8600000003</v>
      </c>
      <c r="Q1840" s="31">
        <f>[1]consoCURRENT!T41211</f>
        <v>4554146.4399999995</v>
      </c>
      <c r="R1840" s="31">
        <f>[1]consoCURRENT!U41211</f>
        <v>8504334.7600000016</v>
      </c>
      <c r="S1840" s="31">
        <f>[1]consoCURRENT!V41211</f>
        <v>4166517.54</v>
      </c>
      <c r="T1840" s="31">
        <f>[1]consoCURRENT!W41211</f>
        <v>4467276.5599999996</v>
      </c>
      <c r="U1840" s="31">
        <f>[1]consoCURRENT!X41211</f>
        <v>4479404.8099999996</v>
      </c>
      <c r="V1840" s="31">
        <f>[1]consoCURRENT!Y41211</f>
        <v>4195201.0600000005</v>
      </c>
      <c r="W1840" s="31">
        <f>[1]consoCURRENT!Z41211</f>
        <v>5306477.78</v>
      </c>
      <c r="X1840" s="31">
        <f>[1]consoCURRENT!AA41211</f>
        <v>4327131.9499999993</v>
      </c>
      <c r="Y1840" s="31">
        <f>[1]consoCURRENT!AB41211</f>
        <v>0</v>
      </c>
      <c r="Z1840" s="31">
        <f>SUM(M1840:Y1840)</f>
        <v>49137665.120000005</v>
      </c>
      <c r="AA1840" s="31">
        <f>D1840-Z1840</f>
        <v>3526334.8799999952</v>
      </c>
      <c r="AB1840" s="37">
        <f t="shared" ref="AB1840" si="869">Z1840/D1840</f>
        <v>0.93304088409539732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7810000</v>
      </c>
      <c r="C1841" s="31">
        <f>[1]consoCURRENT!F41324</f>
        <v>0</v>
      </c>
      <c r="D1841" s="31">
        <f>[1]consoCURRENT!G41324</f>
        <v>7810000</v>
      </c>
      <c r="E1841" s="31">
        <f>[1]consoCURRENT!H41324</f>
        <v>2319000</v>
      </c>
      <c r="F1841" s="31">
        <f>[1]consoCURRENT!I41324</f>
        <v>2435724.8699999996</v>
      </c>
      <c r="G1841" s="31">
        <f>[1]consoCURRENT!J41324</f>
        <v>1172986.0900000001</v>
      </c>
      <c r="H1841" s="31">
        <f>[1]consoCURRENT!K41324</f>
        <v>839747.57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213378.81</v>
      </c>
      <c r="O1841" s="31">
        <f>[1]consoCURRENT!R41324</f>
        <v>551374.39999999991</v>
      </c>
      <c r="P1841" s="31">
        <f>[1]consoCURRENT!S41324</f>
        <v>1554246.79</v>
      </c>
      <c r="Q1841" s="31">
        <f>[1]consoCURRENT!T41324</f>
        <v>724706.8600000001</v>
      </c>
      <c r="R1841" s="31">
        <f>[1]consoCURRENT!U41324</f>
        <v>797269.55</v>
      </c>
      <c r="S1841" s="31">
        <f>[1]consoCURRENT!V41324</f>
        <v>913748.46</v>
      </c>
      <c r="T1841" s="31">
        <f>[1]consoCURRENT!W41324</f>
        <v>563244.62</v>
      </c>
      <c r="U1841" s="31">
        <f>[1]consoCURRENT!X41324</f>
        <v>365959.53</v>
      </c>
      <c r="V1841" s="31">
        <f>[1]consoCURRENT!Y41324</f>
        <v>243781.94</v>
      </c>
      <c r="W1841" s="31">
        <f>[1]consoCURRENT!Z41324</f>
        <v>717841.79</v>
      </c>
      <c r="X1841" s="31">
        <f>[1]consoCURRENT!AA41324</f>
        <v>121905.78</v>
      </c>
      <c r="Y1841" s="31">
        <f>[1]consoCURRENT!AB41324</f>
        <v>0</v>
      </c>
      <c r="Z1841" s="31">
        <f t="shared" ref="Z1841:Z1843" si="870">SUM(M1841:Y1841)</f>
        <v>6767458.5300000012</v>
      </c>
      <c r="AA1841" s="31">
        <f>D1841-Z1841</f>
        <v>1042541.4699999988</v>
      </c>
      <c r="AB1841" s="37">
        <f>Z1841/D1841</f>
        <v>0.86651197567221527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1">SUM(B1840:B1843)</f>
        <v>60474000</v>
      </c>
      <c r="C1844" s="39">
        <f t="shared" si="871"/>
        <v>0</v>
      </c>
      <c r="D1844" s="39">
        <f t="shared" si="871"/>
        <v>60474000</v>
      </c>
      <c r="E1844" s="39">
        <f t="shared" si="871"/>
        <v>11456174.220000001</v>
      </c>
      <c r="F1844" s="39">
        <f t="shared" si="871"/>
        <v>19660723.609999999</v>
      </c>
      <c r="G1844" s="39">
        <f t="shared" si="871"/>
        <v>14314868.519999998</v>
      </c>
      <c r="H1844" s="39">
        <f t="shared" si="871"/>
        <v>10473357.300000001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3210302.22</v>
      </c>
      <c r="O1844" s="39">
        <f t="shared" si="871"/>
        <v>3540515.35</v>
      </c>
      <c r="P1844" s="39">
        <f t="shared" si="871"/>
        <v>4705356.6500000004</v>
      </c>
      <c r="Q1844" s="39">
        <f t="shared" si="871"/>
        <v>5278853.3</v>
      </c>
      <c r="R1844" s="39">
        <f t="shared" si="871"/>
        <v>9301604.3100000024</v>
      </c>
      <c r="S1844" s="39">
        <f t="shared" si="871"/>
        <v>5080266</v>
      </c>
      <c r="T1844" s="39">
        <f t="shared" si="871"/>
        <v>5030521.18</v>
      </c>
      <c r="U1844" s="39">
        <f t="shared" si="871"/>
        <v>4845364.34</v>
      </c>
      <c r="V1844" s="39">
        <f t="shared" si="871"/>
        <v>4438983.0000000009</v>
      </c>
      <c r="W1844" s="39">
        <f t="shared" si="871"/>
        <v>6024319.5700000003</v>
      </c>
      <c r="X1844" s="39">
        <f t="shared" si="871"/>
        <v>4449037.7299999995</v>
      </c>
      <c r="Y1844" s="39">
        <f t="shared" si="871"/>
        <v>0</v>
      </c>
      <c r="Z1844" s="39">
        <f t="shared" si="871"/>
        <v>55905123.650000006</v>
      </c>
      <c r="AA1844" s="39">
        <f t="shared" si="871"/>
        <v>4568876.349999994</v>
      </c>
      <c r="AB1844" s="40">
        <f>Z1844/D1844</f>
        <v>0.92444891440949839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4632000</v>
      </c>
      <c r="C1845" s="31">
        <f>[1]consoCURRENT!F41363</f>
        <v>0</v>
      </c>
      <c r="D1845" s="31">
        <f>[1]consoCURRENT!G41363</f>
        <v>4632000</v>
      </c>
      <c r="E1845" s="31">
        <f>[1]consoCURRENT!H41363</f>
        <v>983449.79</v>
      </c>
      <c r="F1845" s="31">
        <f>[1]consoCURRENT!I41363</f>
        <v>1207639.8700000001</v>
      </c>
      <c r="G1845" s="31">
        <f>[1]consoCURRENT!J41363</f>
        <v>1307144.8799999999</v>
      </c>
      <c r="H1845" s="31">
        <f>[1]consoCURRENT!K41363</f>
        <v>809491.4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325149.03000000003</v>
      </c>
      <c r="P1845" s="31">
        <f>[1]consoCURRENT!S41363</f>
        <v>658300.76</v>
      </c>
      <c r="Q1845" s="31">
        <f>[1]consoCURRENT!T41363</f>
        <v>414361.79</v>
      </c>
      <c r="R1845" s="31">
        <f>[1]consoCURRENT!U41363</f>
        <v>412967.32</v>
      </c>
      <c r="S1845" s="31">
        <f>[1]consoCURRENT!V41363</f>
        <v>380310.76</v>
      </c>
      <c r="T1845" s="31">
        <f>[1]consoCURRENT!W41363</f>
        <v>567785.65</v>
      </c>
      <c r="U1845" s="31">
        <f>[1]consoCURRENT!X41363</f>
        <v>350000</v>
      </c>
      <c r="V1845" s="31">
        <f>[1]consoCURRENT!Y41363</f>
        <v>389359.23</v>
      </c>
      <c r="W1845" s="31">
        <f>[1]consoCURRENT!Z41363</f>
        <v>781385.73</v>
      </c>
      <c r="X1845" s="31">
        <f>[1]consoCURRENT!AA41363</f>
        <v>28105.67</v>
      </c>
      <c r="Y1845" s="31">
        <f>[1]consoCURRENT!AB41363</f>
        <v>0</v>
      </c>
      <c r="Z1845" s="31">
        <f t="shared" ref="Z1845" si="872">SUM(M1845:Y1845)</f>
        <v>4307725.9399999995</v>
      </c>
      <c r="AA1845" s="31">
        <f>D1845-Z1845</f>
        <v>324274.06000000052</v>
      </c>
      <c r="AB1845" s="37">
        <f t="shared" ref="AB1845" si="873">Z1845/D1845</f>
        <v>0.92999264680483584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4">B1845+B1844</f>
        <v>65106000</v>
      </c>
      <c r="C1846" s="39">
        <f t="shared" si="874"/>
        <v>0</v>
      </c>
      <c r="D1846" s="39">
        <f t="shared" si="874"/>
        <v>65106000</v>
      </c>
      <c r="E1846" s="39">
        <f t="shared" si="874"/>
        <v>12439624.010000002</v>
      </c>
      <c r="F1846" s="39">
        <f t="shared" si="874"/>
        <v>20868363.48</v>
      </c>
      <c r="G1846" s="39">
        <f t="shared" si="874"/>
        <v>15622013.399999999</v>
      </c>
      <c r="H1846" s="39">
        <f t="shared" si="874"/>
        <v>11282848.700000001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3210302.22</v>
      </c>
      <c r="O1846" s="39">
        <f t="shared" si="874"/>
        <v>3865664.38</v>
      </c>
      <c r="P1846" s="39">
        <f t="shared" si="874"/>
        <v>5363657.41</v>
      </c>
      <c r="Q1846" s="39">
        <f t="shared" si="874"/>
        <v>5693215.0899999999</v>
      </c>
      <c r="R1846" s="39">
        <f t="shared" si="874"/>
        <v>9714571.6300000027</v>
      </c>
      <c r="S1846" s="39">
        <f t="shared" si="874"/>
        <v>5460576.7599999998</v>
      </c>
      <c r="T1846" s="39">
        <f t="shared" si="874"/>
        <v>5598306.8300000001</v>
      </c>
      <c r="U1846" s="39">
        <f t="shared" si="874"/>
        <v>5195364.34</v>
      </c>
      <c r="V1846" s="39">
        <f t="shared" si="874"/>
        <v>4828342.2300000004</v>
      </c>
      <c r="W1846" s="39">
        <f t="shared" si="874"/>
        <v>6805705.3000000007</v>
      </c>
      <c r="X1846" s="39">
        <f t="shared" si="874"/>
        <v>4477143.3999999994</v>
      </c>
      <c r="Y1846" s="39">
        <f t="shared" si="874"/>
        <v>0</v>
      </c>
      <c r="Z1846" s="39">
        <f t="shared" si="874"/>
        <v>60212849.590000004</v>
      </c>
      <c r="AA1846" s="39">
        <f t="shared" si="874"/>
        <v>4893150.4099999946</v>
      </c>
      <c r="AB1846" s="40">
        <f>Z1846/D1846</f>
        <v>0.92484332611433673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53546000</v>
      </c>
      <c r="C1850" s="31">
        <f>[1]consoCURRENT!F41424</f>
        <v>0</v>
      </c>
      <c r="D1850" s="31">
        <f>[1]consoCURRENT!G41424</f>
        <v>53546000</v>
      </c>
      <c r="E1850" s="31">
        <f>[1]consoCURRENT!H41424</f>
        <v>10517141.440000001</v>
      </c>
      <c r="F1850" s="31">
        <f>[1]consoCURRENT!I41424</f>
        <v>15555284.98</v>
      </c>
      <c r="G1850" s="31">
        <f>[1]consoCURRENT!J41424</f>
        <v>10960406.729999997</v>
      </c>
      <c r="H1850" s="31">
        <f>[1]consoCURRENT!K41424</f>
        <v>10766009.810000002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3386367.07</v>
      </c>
      <c r="O1850" s="31">
        <f>[1]consoCURRENT!R41424</f>
        <v>3538454.98</v>
      </c>
      <c r="P1850" s="31">
        <f>[1]consoCURRENT!S41424</f>
        <v>3592319.39</v>
      </c>
      <c r="Q1850" s="31">
        <f>[1]consoCURRENT!T41424</f>
        <v>5001734.2899999991</v>
      </c>
      <c r="R1850" s="31">
        <f>[1]consoCURRENT!U41424</f>
        <v>6898664.6299999999</v>
      </c>
      <c r="S1850" s="31">
        <f>[1]consoCURRENT!V41424</f>
        <v>3654886.06</v>
      </c>
      <c r="T1850" s="31">
        <f>[1]consoCURRENT!W41424</f>
        <v>3630910.0599999963</v>
      </c>
      <c r="U1850" s="31">
        <f>[1]consoCURRENT!X41424</f>
        <v>3857562.4600000004</v>
      </c>
      <c r="V1850" s="31">
        <f>[1]consoCURRENT!Y41424</f>
        <v>3471934.2100000009</v>
      </c>
      <c r="W1850" s="31">
        <f>[1]consoCURRENT!Z41424</f>
        <v>3540324.38</v>
      </c>
      <c r="X1850" s="31">
        <f>[1]consoCURRENT!AA41424</f>
        <v>7225685.4300000016</v>
      </c>
      <c r="Y1850" s="31">
        <f>[1]consoCURRENT!AB41424</f>
        <v>0</v>
      </c>
      <c r="Z1850" s="31">
        <f>SUM(M1850:Y1850)</f>
        <v>47798842.959999993</v>
      </c>
      <c r="AA1850" s="31">
        <f>D1850-Z1850</f>
        <v>5747157.0400000066</v>
      </c>
      <c r="AB1850" s="37">
        <f t="shared" ref="AB1850" si="875">Z1850/D1850</f>
        <v>0.89266878870503852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9518000</v>
      </c>
      <c r="C1851" s="31">
        <f>[1]consoCURRENT!F41537</f>
        <v>0</v>
      </c>
      <c r="D1851" s="31">
        <f>[1]consoCURRENT!G41537</f>
        <v>9518000</v>
      </c>
      <c r="E1851" s="31">
        <f>[1]consoCURRENT!H41537</f>
        <v>168622.24</v>
      </c>
      <c r="F1851" s="31">
        <f>[1]consoCURRENT!I41537</f>
        <v>3336486.9499999997</v>
      </c>
      <c r="G1851" s="31">
        <f>[1]consoCURRENT!J41537</f>
        <v>2459105.02</v>
      </c>
      <c r="H1851" s="31">
        <f>[1]consoCURRENT!K41537</f>
        <v>930389.41000000015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88000</v>
      </c>
      <c r="P1851" s="31">
        <f>[1]consoCURRENT!S41537</f>
        <v>80622.239999999991</v>
      </c>
      <c r="Q1851" s="31">
        <f>[1]consoCURRENT!T41537</f>
        <v>0</v>
      </c>
      <c r="R1851" s="31">
        <f>[1]consoCURRENT!U41537</f>
        <v>0</v>
      </c>
      <c r="S1851" s="31">
        <f>[1]consoCURRENT!V41537</f>
        <v>3336486.9499999997</v>
      </c>
      <c r="T1851" s="31">
        <f>[1]consoCURRENT!W41537</f>
        <v>297506.74</v>
      </c>
      <c r="U1851" s="31">
        <f>[1]consoCURRENT!X41537</f>
        <v>976064.32000000007</v>
      </c>
      <c r="V1851" s="31">
        <f>[1]consoCURRENT!Y41537</f>
        <v>1185533.96</v>
      </c>
      <c r="W1851" s="31">
        <f>[1]consoCURRENT!Z41537</f>
        <v>570812.30000000005</v>
      </c>
      <c r="X1851" s="31">
        <f>[1]consoCURRENT!AA41537</f>
        <v>359577.1100000001</v>
      </c>
      <c r="Y1851" s="31">
        <f>[1]consoCURRENT!AB41537</f>
        <v>0</v>
      </c>
      <c r="Z1851" s="31">
        <f t="shared" ref="Z1851:Z1853" si="876">SUM(M1851:Y1851)</f>
        <v>6894603.6200000001</v>
      </c>
      <c r="AA1851" s="31">
        <f>D1851-Z1851</f>
        <v>2623396.38</v>
      </c>
      <c r="AB1851" s="37">
        <f>Z1851/D1851</f>
        <v>0.72437524900189121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7">SUM(B1850:B1853)</f>
        <v>63064000</v>
      </c>
      <c r="C1854" s="39">
        <f t="shared" si="877"/>
        <v>0</v>
      </c>
      <c r="D1854" s="39">
        <f t="shared" si="877"/>
        <v>63064000</v>
      </c>
      <c r="E1854" s="39">
        <f t="shared" si="877"/>
        <v>10685763.680000002</v>
      </c>
      <c r="F1854" s="39">
        <f t="shared" si="877"/>
        <v>18891771.93</v>
      </c>
      <c r="G1854" s="39">
        <f t="shared" si="877"/>
        <v>13419511.749999996</v>
      </c>
      <c r="H1854" s="39">
        <f t="shared" si="877"/>
        <v>11696399.220000003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3386367.07</v>
      </c>
      <c r="O1854" s="39">
        <f t="shared" si="877"/>
        <v>3626454.98</v>
      </c>
      <c r="P1854" s="39">
        <f t="shared" si="877"/>
        <v>3672941.63</v>
      </c>
      <c r="Q1854" s="39">
        <f t="shared" si="877"/>
        <v>5001734.2899999991</v>
      </c>
      <c r="R1854" s="39">
        <f t="shared" si="877"/>
        <v>6898664.6299999999</v>
      </c>
      <c r="S1854" s="39">
        <f t="shared" si="877"/>
        <v>6991373.0099999998</v>
      </c>
      <c r="T1854" s="39">
        <f t="shared" si="877"/>
        <v>3928416.7999999961</v>
      </c>
      <c r="U1854" s="39">
        <f t="shared" si="877"/>
        <v>4833626.78</v>
      </c>
      <c r="V1854" s="39">
        <f t="shared" si="877"/>
        <v>4657468.1700000009</v>
      </c>
      <c r="W1854" s="39">
        <f t="shared" si="877"/>
        <v>4111136.6799999997</v>
      </c>
      <c r="X1854" s="39">
        <f t="shared" si="877"/>
        <v>7585262.5400000019</v>
      </c>
      <c r="Y1854" s="39">
        <f t="shared" si="877"/>
        <v>0</v>
      </c>
      <c r="Z1854" s="39">
        <f t="shared" si="877"/>
        <v>54693446.579999991</v>
      </c>
      <c r="AA1854" s="39">
        <f t="shared" si="877"/>
        <v>8370553.4200000064</v>
      </c>
      <c r="AB1854" s="40">
        <f>Z1854/D1854</f>
        <v>0.86726891063047051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4646000</v>
      </c>
      <c r="C1855" s="31">
        <f>[1]consoCURRENT!F41576</f>
        <v>0</v>
      </c>
      <c r="D1855" s="31">
        <f>[1]consoCURRENT!G41576</f>
        <v>4646000</v>
      </c>
      <c r="E1855" s="31">
        <f>[1]consoCURRENT!H41576</f>
        <v>1308147.8400000001</v>
      </c>
      <c r="F1855" s="31">
        <f>[1]consoCURRENT!I41576</f>
        <v>1241583.96</v>
      </c>
      <c r="G1855" s="31">
        <f>[1]consoCURRENT!J41576</f>
        <v>1141572.1699999995</v>
      </c>
      <c r="H1855" s="31">
        <f>[1]consoCURRENT!K41576</f>
        <v>801569.09999999986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419349.48</v>
      </c>
      <c r="O1855" s="31">
        <f>[1]consoCURRENT!R41576</f>
        <v>377298</v>
      </c>
      <c r="P1855" s="31">
        <f>[1]consoCURRENT!S41576</f>
        <v>511500.3600000001</v>
      </c>
      <c r="Q1855" s="31">
        <f>[1]consoCURRENT!T41576</f>
        <v>420408.96</v>
      </c>
      <c r="R1855" s="31">
        <f>[1]consoCURRENT!U41576</f>
        <v>391962.48000000004</v>
      </c>
      <c r="S1855" s="31">
        <f>[1]consoCURRENT!V41576</f>
        <v>429212.52</v>
      </c>
      <c r="T1855" s="31">
        <f>[1]consoCURRENT!W41576</f>
        <v>391962.47999999952</v>
      </c>
      <c r="U1855" s="31">
        <f>[1]consoCURRENT!X41576</f>
        <v>377303.5700000003</v>
      </c>
      <c r="V1855" s="31">
        <f>[1]consoCURRENT!Y41576</f>
        <v>372306.11999999965</v>
      </c>
      <c r="W1855" s="31">
        <f>[1]consoCURRENT!Z41576</f>
        <v>390944.89999999991</v>
      </c>
      <c r="X1855" s="31">
        <f>[1]consoCURRENT!AA41576</f>
        <v>410624.2</v>
      </c>
      <c r="Y1855" s="31">
        <f>[1]consoCURRENT!AB41576</f>
        <v>0</v>
      </c>
      <c r="Z1855" s="31">
        <f t="shared" ref="Z1855" si="878">SUM(M1855:Y1855)</f>
        <v>4492873.0699999994</v>
      </c>
      <c r="AA1855" s="31">
        <f>D1855-Z1855</f>
        <v>153126.93000000063</v>
      </c>
      <c r="AB1855" s="37">
        <f t="shared" ref="AB1855" si="879">Z1855/D1855</f>
        <v>0.96704112569952638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0">B1855+B1854</f>
        <v>67710000</v>
      </c>
      <c r="C1856" s="39">
        <f t="shared" si="880"/>
        <v>0</v>
      </c>
      <c r="D1856" s="39">
        <f t="shared" si="880"/>
        <v>67710000</v>
      </c>
      <c r="E1856" s="39">
        <f t="shared" si="880"/>
        <v>11993911.520000001</v>
      </c>
      <c r="F1856" s="39">
        <f t="shared" si="880"/>
        <v>20133355.890000001</v>
      </c>
      <c r="G1856" s="39">
        <f t="shared" si="880"/>
        <v>14561083.919999996</v>
      </c>
      <c r="H1856" s="39">
        <f t="shared" si="880"/>
        <v>12497968.320000002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3805716.55</v>
      </c>
      <c r="O1856" s="39">
        <f t="shared" si="880"/>
        <v>4003752.98</v>
      </c>
      <c r="P1856" s="39">
        <f t="shared" si="880"/>
        <v>4184441.99</v>
      </c>
      <c r="Q1856" s="39">
        <f t="shared" si="880"/>
        <v>5422143.2499999991</v>
      </c>
      <c r="R1856" s="39">
        <f t="shared" si="880"/>
        <v>7290627.1100000003</v>
      </c>
      <c r="S1856" s="39">
        <f t="shared" si="880"/>
        <v>7420585.5299999993</v>
      </c>
      <c r="T1856" s="39">
        <f t="shared" si="880"/>
        <v>4320379.2799999956</v>
      </c>
      <c r="U1856" s="39">
        <f t="shared" si="880"/>
        <v>5210930.3500000006</v>
      </c>
      <c r="V1856" s="39">
        <f t="shared" si="880"/>
        <v>5029774.290000001</v>
      </c>
      <c r="W1856" s="39">
        <f t="shared" si="880"/>
        <v>4502081.58</v>
      </c>
      <c r="X1856" s="39">
        <f t="shared" si="880"/>
        <v>7995886.7400000021</v>
      </c>
      <c r="Y1856" s="39">
        <f t="shared" si="880"/>
        <v>0</v>
      </c>
      <c r="Z1856" s="39">
        <f t="shared" si="880"/>
        <v>59186319.649999991</v>
      </c>
      <c r="AA1856" s="39">
        <f t="shared" si="880"/>
        <v>8523680.3500000071</v>
      </c>
      <c r="AB1856" s="40">
        <f>Z1856/D1856</f>
        <v>0.87411489661792929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47195000</v>
      </c>
      <c r="C1860" s="31">
        <f>[1]consoCURRENT!F41637</f>
        <v>0</v>
      </c>
      <c r="D1860" s="31">
        <f>[1]consoCURRENT!G41637</f>
        <v>47195000</v>
      </c>
      <c r="E1860" s="31">
        <f>[1]consoCURRENT!H41637</f>
        <v>9298560.6799999997</v>
      </c>
      <c r="F1860" s="31">
        <f>[1]consoCURRENT!I41637</f>
        <v>14396343.199999999</v>
      </c>
      <c r="G1860" s="31">
        <f>[1]consoCURRENT!J41637</f>
        <v>9539609.4199999962</v>
      </c>
      <c r="H1860" s="31">
        <f>[1]consoCURRENT!K41637</f>
        <v>8957006.3800000008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3114051.02</v>
      </c>
      <c r="O1860" s="31">
        <f>[1]consoCURRENT!R41637</f>
        <v>2696689.4700000007</v>
      </c>
      <c r="P1860" s="31">
        <f>[1]consoCURRENT!S41637</f>
        <v>3487820.19</v>
      </c>
      <c r="Q1860" s="31">
        <f>[1]consoCURRENT!T41637</f>
        <v>4265642.2700000014</v>
      </c>
      <c r="R1860" s="31">
        <f>[1]consoCURRENT!U41637</f>
        <v>5739837.8999999985</v>
      </c>
      <c r="S1860" s="31">
        <f>[1]consoCURRENT!V41637</f>
        <v>4390863.03</v>
      </c>
      <c r="T1860" s="31">
        <f>[1]consoCURRENT!W41637</f>
        <v>2581344.77</v>
      </c>
      <c r="U1860" s="31">
        <f>[1]consoCURRENT!X41637</f>
        <v>3230706.6266666665</v>
      </c>
      <c r="V1860" s="31">
        <f>[1]consoCURRENT!Y41637</f>
        <v>3727558.0233333311</v>
      </c>
      <c r="W1860" s="31">
        <f>[1]consoCURRENT!Z41637</f>
        <v>2445446.0700000003</v>
      </c>
      <c r="X1860" s="31">
        <f>[1]consoCURRENT!AA41637</f>
        <v>6511560.3100000005</v>
      </c>
      <c r="Y1860" s="31">
        <f>[1]consoCURRENT!AB41637</f>
        <v>0</v>
      </c>
      <c r="Z1860" s="31">
        <f>SUM(M1860:Y1860)</f>
        <v>42191519.68</v>
      </c>
      <c r="AA1860" s="31">
        <f>D1860-Z1860</f>
        <v>5003480.32</v>
      </c>
      <c r="AB1860" s="37">
        <f t="shared" ref="AB1860" si="881">Z1860/D1860</f>
        <v>0.8939828303845746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6032000</v>
      </c>
      <c r="C1861" s="31">
        <f>[1]consoCURRENT!F41750</f>
        <v>0</v>
      </c>
      <c r="D1861" s="31">
        <f>[1]consoCURRENT!G41750</f>
        <v>6032000</v>
      </c>
      <c r="E1861" s="31">
        <f>[1]consoCURRENT!H41750</f>
        <v>1428839.02</v>
      </c>
      <c r="F1861" s="31">
        <f>[1]consoCURRENT!I41750</f>
        <v>2087447.23</v>
      </c>
      <c r="G1861" s="31">
        <f>[1]consoCURRENT!J41750</f>
        <v>495159.80999999994</v>
      </c>
      <c r="H1861" s="31">
        <f>[1]consoCURRENT!K41750</f>
        <v>340500.20999999996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130036.51999999999</v>
      </c>
      <c r="O1861" s="31">
        <f>[1]consoCURRENT!R41750</f>
        <v>702803.14</v>
      </c>
      <c r="P1861" s="31">
        <f>[1]consoCURRENT!S41750</f>
        <v>595999.36</v>
      </c>
      <c r="Q1861" s="31">
        <f>[1]consoCURRENT!T41750</f>
        <v>323277.11</v>
      </c>
      <c r="R1861" s="31">
        <f>[1]consoCURRENT!U41750</f>
        <v>1311998.8</v>
      </c>
      <c r="S1861" s="31">
        <f>[1]consoCURRENT!V41750</f>
        <v>452171.32000000007</v>
      </c>
      <c r="T1861" s="31">
        <f>[1]consoCURRENT!W41750</f>
        <v>187914.3</v>
      </c>
      <c r="U1861" s="31">
        <f>[1]consoCURRENT!X41750</f>
        <v>185728.89999999991</v>
      </c>
      <c r="V1861" s="31">
        <f>[1]consoCURRENT!Y41750</f>
        <v>121516.6100000001</v>
      </c>
      <c r="W1861" s="31">
        <f>[1]consoCURRENT!Z41750</f>
        <v>293598.39</v>
      </c>
      <c r="X1861" s="31">
        <f>[1]consoCURRENT!AA41750</f>
        <v>46901.82</v>
      </c>
      <c r="Y1861" s="31">
        <f>[1]consoCURRENT!AB41750</f>
        <v>0</v>
      </c>
      <c r="Z1861" s="31">
        <f t="shared" ref="Z1861:Z1863" si="882">SUM(M1861:Y1861)</f>
        <v>4351946.2699999996</v>
      </c>
      <c r="AA1861" s="31">
        <f>D1861-Z1861</f>
        <v>1680053.7300000004</v>
      </c>
      <c r="AB1861" s="37">
        <f>Z1861/D1861</f>
        <v>0.72147650364721483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3">SUM(B1860:B1863)</f>
        <v>53227000</v>
      </c>
      <c r="C1864" s="39">
        <f t="shared" si="883"/>
        <v>0</v>
      </c>
      <c r="D1864" s="39">
        <f t="shared" si="883"/>
        <v>53227000</v>
      </c>
      <c r="E1864" s="39">
        <f t="shared" si="883"/>
        <v>10727399.699999999</v>
      </c>
      <c r="F1864" s="39">
        <f t="shared" si="883"/>
        <v>16483790.43</v>
      </c>
      <c r="G1864" s="39">
        <f t="shared" si="883"/>
        <v>10034769.229999997</v>
      </c>
      <c r="H1864" s="39">
        <f t="shared" si="883"/>
        <v>9297506.5899999999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3244087.54</v>
      </c>
      <c r="O1864" s="39">
        <f t="shared" si="883"/>
        <v>3399492.6100000008</v>
      </c>
      <c r="P1864" s="39">
        <f t="shared" si="883"/>
        <v>4083819.55</v>
      </c>
      <c r="Q1864" s="39">
        <f t="shared" si="883"/>
        <v>4588919.3800000018</v>
      </c>
      <c r="R1864" s="39">
        <f t="shared" si="883"/>
        <v>7051836.6999999983</v>
      </c>
      <c r="S1864" s="39">
        <f t="shared" si="883"/>
        <v>4843034.3500000006</v>
      </c>
      <c r="T1864" s="39">
        <f t="shared" si="883"/>
        <v>2769259.07</v>
      </c>
      <c r="U1864" s="39">
        <f t="shared" si="883"/>
        <v>3416435.5266666664</v>
      </c>
      <c r="V1864" s="39">
        <f t="shared" si="883"/>
        <v>3849074.633333331</v>
      </c>
      <c r="W1864" s="39">
        <f t="shared" si="883"/>
        <v>2739044.4600000004</v>
      </c>
      <c r="X1864" s="39">
        <f t="shared" si="883"/>
        <v>6558462.1300000008</v>
      </c>
      <c r="Y1864" s="39">
        <f t="shared" si="883"/>
        <v>0</v>
      </c>
      <c r="Z1864" s="39">
        <f t="shared" si="883"/>
        <v>46543465.950000003</v>
      </c>
      <c r="AA1864" s="39">
        <f t="shared" si="883"/>
        <v>6683534.0500000007</v>
      </c>
      <c r="AB1864" s="40">
        <f>Z1864/D1864</f>
        <v>0.87443338813008442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3366000</v>
      </c>
      <c r="C1865" s="31">
        <f>[1]consoCURRENT!F41789</f>
        <v>0</v>
      </c>
      <c r="D1865" s="31">
        <f>[1]consoCURRENT!G41789</f>
        <v>3366000</v>
      </c>
      <c r="E1865" s="31">
        <f>[1]consoCURRENT!H41789</f>
        <v>519166.58</v>
      </c>
      <c r="F1865" s="31">
        <f>[1]consoCURRENT!I41789</f>
        <v>1123195.46</v>
      </c>
      <c r="G1865" s="31">
        <f>[1]consoCURRENT!J41789</f>
        <v>542746.73</v>
      </c>
      <c r="H1865" s="31">
        <f>[1]consoCURRENT!K41789</f>
        <v>824310.87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259727.35</v>
      </c>
      <c r="O1865" s="31">
        <f>[1]consoCURRENT!R41789</f>
        <v>259439.23</v>
      </c>
      <c r="P1865" s="31">
        <f>[1]consoCURRENT!S41789</f>
        <v>0</v>
      </c>
      <c r="Q1865" s="31">
        <f>[1]consoCURRENT!T41789</f>
        <v>591330.67999999993</v>
      </c>
      <c r="R1865" s="31">
        <f>[1]consoCURRENT!U41789</f>
        <v>0</v>
      </c>
      <c r="S1865" s="31">
        <f>[1]consoCURRENT!V41789</f>
        <v>531864.78</v>
      </c>
      <c r="T1865" s="31">
        <f>[1]consoCURRENT!W41789</f>
        <v>268171.51</v>
      </c>
      <c r="U1865" s="31">
        <f>[1]consoCURRENT!X41789</f>
        <v>274575.21999999997</v>
      </c>
      <c r="V1865" s="31">
        <f>[1]consoCURRENT!Y41789</f>
        <v>0</v>
      </c>
      <c r="W1865" s="31">
        <f>[1]consoCURRENT!Z41789</f>
        <v>553713.34</v>
      </c>
      <c r="X1865" s="31">
        <f>[1]consoCURRENT!AA41789</f>
        <v>270597.53000000003</v>
      </c>
      <c r="Y1865" s="31">
        <f>[1]consoCURRENT!AB41789</f>
        <v>0</v>
      </c>
      <c r="Z1865" s="31">
        <f t="shared" ref="Z1865" si="884">SUM(M1865:Y1865)</f>
        <v>3009419.6399999997</v>
      </c>
      <c r="AA1865" s="31">
        <f>D1865-Z1865</f>
        <v>356580.36000000034</v>
      </c>
      <c r="AB1865" s="37">
        <f t="shared" ref="AB1865" si="885">Z1865/D1865</f>
        <v>0.89406406417112294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6">B1865+B1864</f>
        <v>56593000</v>
      </c>
      <c r="C1866" s="39">
        <f t="shared" si="886"/>
        <v>0</v>
      </c>
      <c r="D1866" s="39">
        <f t="shared" si="886"/>
        <v>56593000</v>
      </c>
      <c r="E1866" s="39">
        <f t="shared" si="886"/>
        <v>11246566.279999999</v>
      </c>
      <c r="F1866" s="39">
        <f t="shared" si="886"/>
        <v>17606985.890000001</v>
      </c>
      <c r="G1866" s="39">
        <f t="shared" si="886"/>
        <v>10577515.959999997</v>
      </c>
      <c r="H1866" s="39">
        <f t="shared" si="886"/>
        <v>10121817.459999999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3503814.89</v>
      </c>
      <c r="O1866" s="39">
        <f t="shared" si="886"/>
        <v>3658931.8400000008</v>
      </c>
      <c r="P1866" s="39">
        <f t="shared" si="886"/>
        <v>4083819.55</v>
      </c>
      <c r="Q1866" s="39">
        <f t="shared" si="886"/>
        <v>5180250.0600000015</v>
      </c>
      <c r="R1866" s="39">
        <f t="shared" si="886"/>
        <v>7051836.6999999983</v>
      </c>
      <c r="S1866" s="39">
        <f t="shared" si="886"/>
        <v>5374899.1300000008</v>
      </c>
      <c r="T1866" s="39">
        <f t="shared" si="886"/>
        <v>3037430.58</v>
      </c>
      <c r="U1866" s="39">
        <f t="shared" si="886"/>
        <v>3691010.7466666661</v>
      </c>
      <c r="V1866" s="39">
        <f t="shared" si="886"/>
        <v>3849074.633333331</v>
      </c>
      <c r="W1866" s="39">
        <f t="shared" si="886"/>
        <v>3292757.8000000003</v>
      </c>
      <c r="X1866" s="39">
        <f t="shared" si="886"/>
        <v>6829059.6600000011</v>
      </c>
      <c r="Y1866" s="39">
        <f t="shared" si="886"/>
        <v>0</v>
      </c>
      <c r="Z1866" s="39">
        <f t="shared" si="886"/>
        <v>49552885.590000004</v>
      </c>
      <c r="AA1866" s="39">
        <f t="shared" si="886"/>
        <v>7040114.4100000011</v>
      </c>
      <c r="AB1866" s="40">
        <f>Z1866/D1866</f>
        <v>0.87560096814093624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16318000</v>
      </c>
      <c r="C1870" s="31">
        <f>[1]consoCURRENT!F41850</f>
        <v>0</v>
      </c>
      <c r="D1870" s="31">
        <f>[1]consoCURRENT!G41850</f>
        <v>16318000</v>
      </c>
      <c r="E1870" s="31">
        <f>[1]consoCURRENT!H41850</f>
        <v>3365405.27</v>
      </c>
      <c r="F1870" s="31">
        <f>[1]consoCURRENT!I41850</f>
        <v>3109045.19</v>
      </c>
      <c r="G1870" s="31">
        <f>[1]consoCURRENT!J41850</f>
        <v>1830738.62</v>
      </c>
      <c r="H1870" s="31">
        <f>[1]consoCURRENT!K41850</f>
        <v>1748765.74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833968.89</v>
      </c>
      <c r="O1870" s="31">
        <f>[1]consoCURRENT!R41850</f>
        <v>890462.28999999992</v>
      </c>
      <c r="P1870" s="31">
        <f>[1]consoCURRENT!S41850</f>
        <v>1640974.09</v>
      </c>
      <c r="Q1870" s="31">
        <f>[1]consoCURRENT!T41850</f>
        <v>1250049.22</v>
      </c>
      <c r="R1870" s="31">
        <f>[1]consoCURRENT!U41850</f>
        <v>808157.44000000006</v>
      </c>
      <c r="S1870" s="31">
        <f>[1]consoCURRENT!V41850</f>
        <v>1050838.53</v>
      </c>
      <c r="T1870" s="31">
        <f>[1]consoCURRENT!W41850</f>
        <v>890598.93</v>
      </c>
      <c r="U1870" s="31">
        <f>[1]consoCURRENT!X41850</f>
        <v>702128.63</v>
      </c>
      <c r="V1870" s="31">
        <f>[1]consoCURRENT!Y41850</f>
        <v>238011.05999999997</v>
      </c>
      <c r="W1870" s="31">
        <f>[1]consoCURRENT!Z41850</f>
        <v>856213.09</v>
      </c>
      <c r="X1870" s="31">
        <f>[1]consoCURRENT!AA41850</f>
        <v>892552.65</v>
      </c>
      <c r="Y1870" s="31">
        <f>[1]consoCURRENT!AB41850</f>
        <v>0</v>
      </c>
      <c r="Z1870" s="31">
        <f>SUM(M1870:Y1870)</f>
        <v>10053954.82</v>
      </c>
      <c r="AA1870" s="31">
        <f>D1870-Z1870</f>
        <v>6264045.1799999997</v>
      </c>
      <c r="AB1870" s="37">
        <f>Z1870/D1870</f>
        <v>0.61612665890427754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24318000</v>
      </c>
      <c r="C1871" s="31">
        <f>[1]consoCURRENT!F41963</f>
        <v>-5.8207660913467407E-10</v>
      </c>
      <c r="D1871" s="31">
        <f>[1]consoCURRENT!G41963</f>
        <v>24318000</v>
      </c>
      <c r="E1871" s="31">
        <f>[1]consoCURRENT!H41963</f>
        <v>5287602.12</v>
      </c>
      <c r="F1871" s="31">
        <f>[1]consoCURRENT!I41963</f>
        <v>9975383.5899999999</v>
      </c>
      <c r="G1871" s="31">
        <f>[1]consoCURRENT!J41963</f>
        <v>2714055.7199999997</v>
      </c>
      <c r="H1871" s="31">
        <f>[1]consoCURRENT!K41963</f>
        <v>1163258.0699999996</v>
      </c>
      <c r="I1871" s="31">
        <f>[1]consoCURRENT!L41963</f>
        <v>136942.91999999998</v>
      </c>
      <c r="J1871" s="31">
        <f>[1]consoCURRENT!M41963</f>
        <v>1318758.58</v>
      </c>
      <c r="K1871" s="31">
        <f>[1]consoCURRENT!N41963</f>
        <v>1502398.93</v>
      </c>
      <c r="L1871" s="31">
        <f>[1]consoCURRENT!O41963</f>
        <v>668993.52</v>
      </c>
      <c r="M1871" s="31">
        <f>[1]consoCURRENT!P41963</f>
        <v>3627093.95</v>
      </c>
      <c r="N1871" s="31">
        <f>[1]consoCURRENT!Q41963</f>
        <v>1081466.31</v>
      </c>
      <c r="O1871" s="31">
        <f>[1]consoCURRENT!R41963</f>
        <v>1736468.1600000001</v>
      </c>
      <c r="P1871" s="31">
        <f>[1]consoCURRENT!S41963</f>
        <v>2332724.73</v>
      </c>
      <c r="Q1871" s="31">
        <f>[1]consoCURRENT!T41963</f>
        <v>1206056.1600000001</v>
      </c>
      <c r="R1871" s="31">
        <f>[1]consoCURRENT!U41963</f>
        <v>6015888.3500000006</v>
      </c>
      <c r="S1871" s="31">
        <f>[1]consoCURRENT!V41963</f>
        <v>1434680.5</v>
      </c>
      <c r="T1871" s="31">
        <f>[1]consoCURRENT!W41963</f>
        <v>1851615.3900000001</v>
      </c>
      <c r="U1871" s="31">
        <f>[1]consoCURRENT!X41963</f>
        <v>-806392.7</v>
      </c>
      <c r="V1871" s="31">
        <f>[1]consoCURRENT!Y41963</f>
        <v>166434.1</v>
      </c>
      <c r="W1871" s="31">
        <f>[1]consoCURRENT!Z41963</f>
        <v>-90902.370000000054</v>
      </c>
      <c r="X1871" s="31">
        <f>[1]consoCURRENT!AA41963</f>
        <v>585166.91999999993</v>
      </c>
      <c r="Y1871" s="31">
        <f>[1]consoCURRENT!AB41963</f>
        <v>0</v>
      </c>
      <c r="Z1871" s="31">
        <f t="shared" ref="Z1871:Z1873" si="887">SUM(M1871:Y1871)</f>
        <v>19140299.5</v>
      </c>
      <c r="AA1871" s="31">
        <f>D1871-Z1871</f>
        <v>5177700.5</v>
      </c>
      <c r="AB1871" s="37">
        <f>Z1871/D1871</f>
        <v>0.78708362118595276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40636000</v>
      </c>
      <c r="C1874" s="39">
        <f t="shared" si="888"/>
        <v>-5.8207660913467407E-10</v>
      </c>
      <c r="D1874" s="39">
        <f t="shared" si="888"/>
        <v>40636000</v>
      </c>
      <c r="E1874" s="39">
        <f t="shared" si="888"/>
        <v>8653007.3900000006</v>
      </c>
      <c r="F1874" s="39">
        <f t="shared" si="888"/>
        <v>13084428.779999999</v>
      </c>
      <c r="G1874" s="39">
        <f t="shared" si="888"/>
        <v>4544794.34</v>
      </c>
      <c r="H1874" s="39">
        <f t="shared" si="888"/>
        <v>2912023.8099999996</v>
      </c>
      <c r="I1874" s="39">
        <f t="shared" si="888"/>
        <v>136942.91999999998</v>
      </c>
      <c r="J1874" s="39">
        <f t="shared" si="888"/>
        <v>1318758.58</v>
      </c>
      <c r="K1874" s="39">
        <f t="shared" si="888"/>
        <v>1502398.93</v>
      </c>
      <c r="L1874" s="39">
        <f t="shared" si="888"/>
        <v>668993.52</v>
      </c>
      <c r="M1874" s="39">
        <f t="shared" si="888"/>
        <v>3627093.95</v>
      </c>
      <c r="N1874" s="39">
        <f t="shared" si="888"/>
        <v>1915435.2000000002</v>
      </c>
      <c r="O1874" s="39">
        <f t="shared" si="888"/>
        <v>2626930.4500000002</v>
      </c>
      <c r="P1874" s="39">
        <f t="shared" si="888"/>
        <v>3973698.8200000003</v>
      </c>
      <c r="Q1874" s="39">
        <f t="shared" si="888"/>
        <v>2456105.38</v>
      </c>
      <c r="R1874" s="39">
        <f t="shared" si="888"/>
        <v>6824045.790000001</v>
      </c>
      <c r="S1874" s="39">
        <f t="shared" si="888"/>
        <v>2485519.0300000003</v>
      </c>
      <c r="T1874" s="39">
        <f t="shared" si="888"/>
        <v>2742214.3200000003</v>
      </c>
      <c r="U1874" s="39">
        <f t="shared" si="888"/>
        <v>-104264.06999999995</v>
      </c>
      <c r="V1874" s="39">
        <f t="shared" si="888"/>
        <v>404445.16</v>
      </c>
      <c r="W1874" s="39">
        <f t="shared" si="888"/>
        <v>765310.72</v>
      </c>
      <c r="X1874" s="39">
        <f t="shared" si="888"/>
        <v>1477719.5699999998</v>
      </c>
      <c r="Y1874" s="39">
        <f t="shared" si="888"/>
        <v>0</v>
      </c>
      <c r="Z1874" s="39">
        <f t="shared" si="888"/>
        <v>29194254.32</v>
      </c>
      <c r="AA1874" s="39">
        <f t="shared" si="888"/>
        <v>11441745.68</v>
      </c>
      <c r="AB1874" s="40">
        <f>Z1874/D1874</f>
        <v>0.71843326902254157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1347000</v>
      </c>
      <c r="C1875" s="31">
        <f>[1]consoCURRENT!F42002</f>
        <v>0</v>
      </c>
      <c r="D1875" s="31">
        <f>[1]consoCURRENT!G42002</f>
        <v>1347000</v>
      </c>
      <c r="E1875" s="31">
        <f>[1]consoCURRENT!H42002</f>
        <v>268970.04000000004</v>
      </c>
      <c r="F1875" s="31">
        <f>[1]consoCURRENT!I42002</f>
        <v>322351.56</v>
      </c>
      <c r="G1875" s="31">
        <f>[1]consoCURRENT!J42002</f>
        <v>161531.88</v>
      </c>
      <c r="H1875" s="31">
        <f>[1]consoCURRENT!K42002</f>
        <v>258527.9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180473.76</v>
      </c>
      <c r="P1875" s="31">
        <f>[1]consoCURRENT!S42002</f>
        <v>88496.28</v>
      </c>
      <c r="Q1875" s="31">
        <f>[1]consoCURRENT!T42002</f>
        <v>0</v>
      </c>
      <c r="R1875" s="31">
        <f>[1]consoCURRENT!U42002</f>
        <v>224415.12</v>
      </c>
      <c r="S1875" s="31">
        <f>[1]consoCURRENT!V42002</f>
        <v>97936.44</v>
      </c>
      <c r="T1875" s="31">
        <f>[1]consoCURRENT!W42002</f>
        <v>0</v>
      </c>
      <c r="U1875" s="31">
        <f>[1]consoCURRENT!X42002</f>
        <v>0</v>
      </c>
      <c r="V1875" s="31">
        <f>[1]consoCURRENT!Y42002</f>
        <v>161531.88</v>
      </c>
      <c r="W1875" s="31">
        <f>[1]consoCURRENT!Z42002</f>
        <v>0</v>
      </c>
      <c r="X1875" s="31">
        <f>[1]consoCURRENT!AA42002</f>
        <v>258527.9</v>
      </c>
      <c r="Y1875" s="31">
        <f>[1]consoCURRENT!AB42002</f>
        <v>0</v>
      </c>
      <c r="Z1875" s="31">
        <f t="shared" ref="Z1875" si="889">SUM(M1875:Y1875)</f>
        <v>1011381.3800000001</v>
      </c>
      <c r="AA1875" s="31">
        <f>D1875-Z1875</f>
        <v>335618.61999999988</v>
      </c>
      <c r="AB1875" s="37">
        <f>Z1875/D1875</f>
        <v>0.75083992576095038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0">B1875+B1874</f>
        <v>41983000</v>
      </c>
      <c r="C1876" s="39">
        <f t="shared" si="890"/>
        <v>-5.8207660913467407E-10</v>
      </c>
      <c r="D1876" s="39">
        <f t="shared" si="890"/>
        <v>41983000</v>
      </c>
      <c r="E1876" s="39">
        <f t="shared" si="890"/>
        <v>8921977.4299999997</v>
      </c>
      <c r="F1876" s="39">
        <f t="shared" si="890"/>
        <v>13406780.34</v>
      </c>
      <c r="G1876" s="39">
        <f t="shared" si="890"/>
        <v>4706326.22</v>
      </c>
      <c r="H1876" s="39">
        <f t="shared" si="890"/>
        <v>3170551.7099999995</v>
      </c>
      <c r="I1876" s="39">
        <f t="shared" si="890"/>
        <v>136942.91999999998</v>
      </c>
      <c r="J1876" s="39">
        <f t="shared" si="890"/>
        <v>1318758.58</v>
      </c>
      <c r="K1876" s="39">
        <f t="shared" si="890"/>
        <v>1502398.93</v>
      </c>
      <c r="L1876" s="39">
        <f t="shared" si="890"/>
        <v>668993.52</v>
      </c>
      <c r="M1876" s="39">
        <f t="shared" si="890"/>
        <v>3627093.95</v>
      </c>
      <c r="N1876" s="39">
        <f t="shared" si="890"/>
        <v>1915435.2000000002</v>
      </c>
      <c r="O1876" s="39">
        <f t="shared" si="890"/>
        <v>2807404.21</v>
      </c>
      <c r="P1876" s="39">
        <f t="shared" si="890"/>
        <v>4062195.1</v>
      </c>
      <c r="Q1876" s="39">
        <f t="shared" si="890"/>
        <v>2456105.38</v>
      </c>
      <c r="R1876" s="39">
        <f t="shared" si="890"/>
        <v>7048460.9100000011</v>
      </c>
      <c r="S1876" s="39">
        <f t="shared" si="890"/>
        <v>2583455.4700000002</v>
      </c>
      <c r="T1876" s="39">
        <f t="shared" si="890"/>
        <v>2742214.3200000003</v>
      </c>
      <c r="U1876" s="39">
        <f t="shared" si="890"/>
        <v>-104264.06999999995</v>
      </c>
      <c r="V1876" s="39">
        <f t="shared" si="890"/>
        <v>565977.04</v>
      </c>
      <c r="W1876" s="39">
        <f t="shared" si="890"/>
        <v>765310.72</v>
      </c>
      <c r="X1876" s="39">
        <f t="shared" si="890"/>
        <v>1736247.4699999997</v>
      </c>
      <c r="Y1876" s="39">
        <f t="shared" si="890"/>
        <v>0</v>
      </c>
      <c r="Z1876" s="39">
        <f t="shared" si="890"/>
        <v>30205635.699999999</v>
      </c>
      <c r="AA1876" s="39">
        <f t="shared" si="890"/>
        <v>11777364.299999999</v>
      </c>
      <c r="AB1876" s="40">
        <f>Z1876/D1876</f>
        <v>0.71947301765000116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34</v>
      </c>
      <c r="B2060" s="31">
        <f>B1670+B1640+B1550+B684+B448</f>
        <v>6143058000</v>
      </c>
      <c r="C2060" s="31">
        <f t="shared" ref="C2060:Y2065" si="997">C1670+C1640+C1550+C684+C448</f>
        <v>4.7998582886066288E-10</v>
      </c>
      <c r="D2060" s="31">
        <f t="shared" si="997"/>
        <v>6143058000</v>
      </c>
      <c r="E2060" s="31">
        <f t="shared" si="997"/>
        <v>1074063232.2800002</v>
      </c>
      <c r="F2060" s="31">
        <f t="shared" si="997"/>
        <v>1725596250.8800001</v>
      </c>
      <c r="G2060" s="31">
        <f t="shared" si="997"/>
        <v>1180218783.78</v>
      </c>
      <c r="H2060" s="31">
        <f t="shared" si="997"/>
        <v>1148821013.7400002</v>
      </c>
      <c r="I2060" s="31">
        <f t="shared" si="997"/>
        <v>741760583.99000013</v>
      </c>
      <c r="J2060" s="31">
        <f t="shared" si="997"/>
        <v>1206835326.7800002</v>
      </c>
      <c r="K2060" s="31">
        <f t="shared" si="997"/>
        <v>840370891.22000003</v>
      </c>
      <c r="L2060" s="31">
        <f t="shared" si="997"/>
        <v>784444318.43000007</v>
      </c>
      <c r="M2060" s="31">
        <f t="shared" si="997"/>
        <v>3573411120.4199991</v>
      </c>
      <c r="N2060" s="31">
        <f t="shared" si="997"/>
        <v>106937554.94999999</v>
      </c>
      <c r="O2060" s="31">
        <f t="shared" si="997"/>
        <v>114296650.24000001</v>
      </c>
      <c r="P2060" s="31">
        <f t="shared" si="997"/>
        <v>111068443.09999999</v>
      </c>
      <c r="Q2060" s="31">
        <f t="shared" si="997"/>
        <v>149544077.46999997</v>
      </c>
      <c r="R2060" s="31">
        <f t="shared" si="997"/>
        <v>222554533.74000001</v>
      </c>
      <c r="S2060" s="31">
        <f t="shared" si="997"/>
        <v>146662312.89000002</v>
      </c>
      <c r="T2060" s="31">
        <f t="shared" si="997"/>
        <v>105782780.72</v>
      </c>
      <c r="U2060" s="31">
        <f t="shared" si="997"/>
        <v>131281303.35666668</v>
      </c>
      <c r="V2060" s="31">
        <f t="shared" si="997"/>
        <v>102783808.48333335</v>
      </c>
      <c r="W2060" s="31">
        <f t="shared" si="997"/>
        <v>129345448.64</v>
      </c>
      <c r="X2060" s="31">
        <f t="shared" si="997"/>
        <v>235031246.67000002</v>
      </c>
      <c r="Y2060" s="31">
        <f t="shared" si="997"/>
        <v>0</v>
      </c>
      <c r="Z2060" s="31">
        <f>SUM(M2060:Y2060)</f>
        <v>5128699280.6799994</v>
      </c>
      <c r="AA2060" s="31">
        <f>D2060-Z2060</f>
        <v>1014358719.3200006</v>
      </c>
      <c r="AB2060" s="37">
        <f>Z2060/D2060</f>
        <v>0.83487723552015936</v>
      </c>
      <c r="AC2060" s="32"/>
    </row>
    <row r="2061" spans="1:29" s="33" customFormat="1" ht="18" customHeight="1" x14ac:dyDescent="0.2">
      <c r="A2061" s="36" t="s">
        <v>35</v>
      </c>
      <c r="B2061" s="31">
        <f t="shared" ref="B2061:Q2065" si="998">B1671+B1641+B1551+B685+B449</f>
        <v>122686605154</v>
      </c>
      <c r="C2061" s="31">
        <f t="shared" si="998"/>
        <v>-14914280.999999991</v>
      </c>
      <c r="D2061" s="31">
        <f t="shared" si="998"/>
        <v>122671690873</v>
      </c>
      <c r="E2061" s="31">
        <f t="shared" si="998"/>
        <v>10979201822.9</v>
      </c>
      <c r="F2061" s="31">
        <f t="shared" si="998"/>
        <v>27756741850.170002</v>
      </c>
      <c r="G2061" s="31">
        <f t="shared" si="998"/>
        <v>28646041083.59</v>
      </c>
      <c r="H2061" s="31">
        <f t="shared" si="998"/>
        <v>19138991848.119999</v>
      </c>
      <c r="I2061" s="31">
        <f t="shared" si="998"/>
        <v>1418149060.0999999</v>
      </c>
      <c r="J2061" s="31">
        <f t="shared" si="998"/>
        <v>1627319860.52</v>
      </c>
      <c r="K2061" s="31">
        <f t="shared" si="998"/>
        <v>3751755270.6500001</v>
      </c>
      <c r="L2061" s="31">
        <f t="shared" si="998"/>
        <v>1516326761.8800001</v>
      </c>
      <c r="M2061" s="31">
        <f t="shared" si="998"/>
        <v>8313550953.1499996</v>
      </c>
      <c r="N2061" s="31">
        <f t="shared" si="998"/>
        <v>239484112.87</v>
      </c>
      <c r="O2061" s="31">
        <f t="shared" si="998"/>
        <v>6487952249.2300005</v>
      </c>
      <c r="P2061" s="31">
        <f t="shared" si="998"/>
        <v>2833616400.6999998</v>
      </c>
      <c r="Q2061" s="31">
        <f t="shared" si="998"/>
        <v>260086949.63999999</v>
      </c>
      <c r="R2061" s="31">
        <f t="shared" si="997"/>
        <v>14110458797.549999</v>
      </c>
      <c r="S2061" s="31">
        <f t="shared" si="997"/>
        <v>11758876242.460001</v>
      </c>
      <c r="T2061" s="31">
        <f t="shared" si="997"/>
        <v>1401557474.0799999</v>
      </c>
      <c r="U2061" s="31">
        <f t="shared" si="997"/>
        <v>15281449037.350002</v>
      </c>
      <c r="V2061" s="31">
        <f t="shared" si="997"/>
        <v>8211279301.5099993</v>
      </c>
      <c r="W2061" s="31">
        <f t="shared" si="997"/>
        <v>15546876479.23</v>
      </c>
      <c r="X2061" s="31">
        <f t="shared" si="997"/>
        <v>2075788607.01</v>
      </c>
      <c r="Y2061" s="31">
        <f t="shared" si="997"/>
        <v>0</v>
      </c>
      <c r="Z2061" s="31">
        <f t="shared" ref="Z2061:Z2063" si="999">SUM(M2061:Y2061)</f>
        <v>86520976604.779984</v>
      </c>
      <c r="AA2061" s="31">
        <f>D2061-Z2061</f>
        <v>36150714268.220016</v>
      </c>
      <c r="AB2061" s="37">
        <f>Z2061/D2061</f>
        <v>0.70530516037602953</v>
      </c>
      <c r="AC2061" s="32"/>
    </row>
    <row r="2062" spans="1:29" s="33" customFormat="1" ht="18" customHeight="1" x14ac:dyDescent="0.2">
      <c r="A2062" s="36" t="s">
        <v>36</v>
      </c>
      <c r="B2062" s="31">
        <f t="shared" si="998"/>
        <v>509561000</v>
      </c>
      <c r="C2062" s="31">
        <f t="shared" si="997"/>
        <v>0</v>
      </c>
      <c r="D2062" s="31">
        <f t="shared" si="997"/>
        <v>509561000</v>
      </c>
      <c r="E2062" s="31">
        <f t="shared" si="997"/>
        <v>0</v>
      </c>
      <c r="F2062" s="31">
        <f t="shared" si="997"/>
        <v>27959300.789999999</v>
      </c>
      <c r="G2062" s="31">
        <f t="shared" si="997"/>
        <v>14640736.390000001</v>
      </c>
      <c r="H2062" s="31">
        <f t="shared" si="997"/>
        <v>22646373.890000001</v>
      </c>
      <c r="I2062" s="31">
        <f t="shared" si="997"/>
        <v>0</v>
      </c>
      <c r="J2062" s="31">
        <f t="shared" si="997"/>
        <v>25393532.789999999</v>
      </c>
      <c r="K2062" s="31">
        <f t="shared" si="997"/>
        <v>7491000.3899999997</v>
      </c>
      <c r="L2062" s="31">
        <f t="shared" si="997"/>
        <v>4688176.9600000009</v>
      </c>
      <c r="M2062" s="31">
        <f t="shared" si="997"/>
        <v>37572710.140000001</v>
      </c>
      <c r="N2062" s="31">
        <f t="shared" si="997"/>
        <v>0</v>
      </c>
      <c r="O2062" s="31">
        <f t="shared" si="997"/>
        <v>0</v>
      </c>
      <c r="P2062" s="31">
        <f t="shared" si="997"/>
        <v>0</v>
      </c>
      <c r="Q2062" s="31">
        <f t="shared" si="997"/>
        <v>0</v>
      </c>
      <c r="R2062" s="31">
        <f t="shared" si="997"/>
        <v>0</v>
      </c>
      <c r="S2062" s="31">
        <f t="shared" si="997"/>
        <v>2565768</v>
      </c>
      <c r="T2062" s="31">
        <f t="shared" si="997"/>
        <v>1713880</v>
      </c>
      <c r="U2062" s="31">
        <f t="shared" si="997"/>
        <v>0</v>
      </c>
      <c r="V2062" s="31">
        <f t="shared" si="997"/>
        <v>5435856</v>
      </c>
      <c r="W2062" s="31">
        <f t="shared" si="997"/>
        <v>1761905</v>
      </c>
      <c r="X2062" s="31">
        <f t="shared" si="997"/>
        <v>16196291.93</v>
      </c>
      <c r="Y2062" s="31">
        <f t="shared" si="997"/>
        <v>0</v>
      </c>
      <c r="Z2062" s="31">
        <f t="shared" si="999"/>
        <v>65246411.07</v>
      </c>
      <c r="AA2062" s="31">
        <f>D2062-Z2062</f>
        <v>444314588.93000001</v>
      </c>
      <c r="AB2062" s="37">
        <f t="shared" ref="AB2062:AB2065" si="1000">Z2062/D2062</f>
        <v>0.12804435792770641</v>
      </c>
      <c r="AC2062" s="32"/>
    </row>
    <row r="2063" spans="1:29" s="33" customFormat="1" ht="18" customHeight="1" x14ac:dyDescent="0.2">
      <c r="A2063" s="36" t="s">
        <v>37</v>
      </c>
      <c r="B2063" s="31">
        <f t="shared" si="998"/>
        <v>0</v>
      </c>
      <c r="C2063" s="31">
        <f t="shared" si="997"/>
        <v>0</v>
      </c>
      <c r="D2063" s="31">
        <f t="shared" si="997"/>
        <v>14914281</v>
      </c>
      <c r="E2063" s="31">
        <f t="shared" si="997"/>
        <v>0</v>
      </c>
      <c r="F2063" s="31">
        <f t="shared" si="997"/>
        <v>0</v>
      </c>
      <c r="G2063" s="31">
        <f t="shared" si="997"/>
        <v>0</v>
      </c>
      <c r="H2063" s="31">
        <f t="shared" si="997"/>
        <v>0</v>
      </c>
      <c r="I2063" s="31">
        <f t="shared" si="997"/>
        <v>0</v>
      </c>
      <c r="J2063" s="31">
        <f t="shared" si="997"/>
        <v>0</v>
      </c>
      <c r="K2063" s="31">
        <f t="shared" si="997"/>
        <v>0</v>
      </c>
      <c r="L2063" s="31">
        <f t="shared" si="997"/>
        <v>0</v>
      </c>
      <c r="M2063" s="31">
        <f t="shared" si="997"/>
        <v>0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0</v>
      </c>
      <c r="U2063" s="31">
        <f t="shared" si="997"/>
        <v>0</v>
      </c>
      <c r="V2063" s="31">
        <f t="shared" si="997"/>
        <v>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0</v>
      </c>
      <c r="AA2063" s="31">
        <f>D2063-Z2063</f>
        <v>14914281</v>
      </c>
      <c r="AB2063" s="37">
        <f t="shared" si="1000"/>
        <v>0</v>
      </c>
      <c r="AC2063" s="32"/>
    </row>
    <row r="2064" spans="1:29" s="33" customFormat="1" ht="20.45" customHeight="1" x14ac:dyDescent="0.25">
      <c r="A2064" s="38" t="s">
        <v>38</v>
      </c>
      <c r="B2064" s="39">
        <f t="shared" ref="B2064:AA2064" si="1001">SUM(B2060:B2063)</f>
        <v>129339224154</v>
      </c>
      <c r="C2064" s="39">
        <f t="shared" si="1001"/>
        <v>-14914280.999999991</v>
      </c>
      <c r="D2064" s="39">
        <f t="shared" si="1001"/>
        <v>129339224154</v>
      </c>
      <c r="E2064" s="39">
        <f t="shared" si="1001"/>
        <v>12053265055.18</v>
      </c>
      <c r="F2064" s="39">
        <f t="shared" si="1001"/>
        <v>29510297401.840004</v>
      </c>
      <c r="G2064" s="39">
        <f t="shared" si="1001"/>
        <v>29840900603.759998</v>
      </c>
      <c r="H2064" s="39">
        <f t="shared" si="1001"/>
        <v>20310459235.75</v>
      </c>
      <c r="I2064" s="39">
        <f t="shared" si="1001"/>
        <v>2159909644.0900002</v>
      </c>
      <c r="J2064" s="39">
        <f t="shared" si="1001"/>
        <v>2859548720.0900002</v>
      </c>
      <c r="K2064" s="39">
        <f t="shared" si="1001"/>
        <v>4599617162.2600002</v>
      </c>
      <c r="L2064" s="39">
        <f t="shared" si="1001"/>
        <v>2305459257.2700005</v>
      </c>
      <c r="M2064" s="39">
        <f t="shared" si="1001"/>
        <v>11924534783.709999</v>
      </c>
      <c r="N2064" s="39">
        <f t="shared" si="1001"/>
        <v>346421667.81999999</v>
      </c>
      <c r="O2064" s="39">
        <f t="shared" si="1001"/>
        <v>6602248899.4700003</v>
      </c>
      <c r="P2064" s="39">
        <f t="shared" si="1001"/>
        <v>2944684843.7999997</v>
      </c>
      <c r="Q2064" s="39">
        <f t="shared" si="1001"/>
        <v>409631027.10999995</v>
      </c>
      <c r="R2064" s="39">
        <f t="shared" si="1001"/>
        <v>14333013331.289999</v>
      </c>
      <c r="S2064" s="39">
        <f t="shared" si="1001"/>
        <v>11908104323.35</v>
      </c>
      <c r="T2064" s="39">
        <f t="shared" si="1001"/>
        <v>1509054134.8</v>
      </c>
      <c r="U2064" s="39">
        <f t="shared" si="1001"/>
        <v>15412730340.706669</v>
      </c>
      <c r="V2064" s="39">
        <f t="shared" si="1001"/>
        <v>8319498965.9933329</v>
      </c>
      <c r="W2064" s="39">
        <f t="shared" si="1001"/>
        <v>15677983832.869999</v>
      </c>
      <c r="X2064" s="39">
        <f t="shared" si="1001"/>
        <v>2327016145.6099997</v>
      </c>
      <c r="Y2064" s="39">
        <f t="shared" si="1001"/>
        <v>0</v>
      </c>
      <c r="Z2064" s="39">
        <f t="shared" si="1001"/>
        <v>91714922296.529984</v>
      </c>
      <c r="AA2064" s="39">
        <f t="shared" si="1001"/>
        <v>37624301857.470016</v>
      </c>
      <c r="AB2064" s="40">
        <f>Z2064/D2064</f>
        <v>0.70910369917889726</v>
      </c>
      <c r="AC2064" s="32"/>
    </row>
    <row r="2065" spans="1:29" s="33" customFormat="1" ht="22.9" customHeight="1" x14ac:dyDescent="0.25">
      <c r="A2065" s="41" t="s">
        <v>39</v>
      </c>
      <c r="B2065" s="31">
        <f t="shared" si="998"/>
        <v>103273000</v>
      </c>
      <c r="C2065" s="31">
        <f t="shared" si="997"/>
        <v>0</v>
      </c>
      <c r="D2065" s="31">
        <f t="shared" si="997"/>
        <v>103273000</v>
      </c>
      <c r="E2065" s="31">
        <f t="shared" si="997"/>
        <v>23332419.360000003</v>
      </c>
      <c r="F2065" s="31">
        <f t="shared" si="997"/>
        <v>27137294.789999999</v>
      </c>
      <c r="G2065" s="31">
        <f t="shared" si="997"/>
        <v>24736495.729999997</v>
      </c>
      <c r="H2065" s="31">
        <f t="shared" si="997"/>
        <v>17500717.280000001</v>
      </c>
      <c r="I2065" s="31">
        <f t="shared" si="997"/>
        <v>0</v>
      </c>
      <c r="J2065" s="31">
        <f t="shared" si="997"/>
        <v>0</v>
      </c>
      <c r="K2065" s="31">
        <f t="shared" si="997"/>
        <v>0</v>
      </c>
      <c r="L2065" s="31">
        <f t="shared" si="997"/>
        <v>0</v>
      </c>
      <c r="M2065" s="31">
        <f t="shared" si="997"/>
        <v>0</v>
      </c>
      <c r="N2065" s="31">
        <f t="shared" si="997"/>
        <v>5204646.9000000004</v>
      </c>
      <c r="O2065" s="31">
        <f t="shared" si="997"/>
        <v>7449545.4399999995</v>
      </c>
      <c r="P2065" s="31">
        <f t="shared" si="997"/>
        <v>10678227.02</v>
      </c>
      <c r="Q2065" s="31">
        <f t="shared" si="997"/>
        <v>8331784.7799999984</v>
      </c>
      <c r="R2065" s="31">
        <f t="shared" si="997"/>
        <v>9533612.9200000018</v>
      </c>
      <c r="S2065" s="31">
        <f t="shared" si="997"/>
        <v>9271897.0900000017</v>
      </c>
      <c r="T2065" s="31">
        <f t="shared" si="997"/>
        <v>8356094.5199999996</v>
      </c>
      <c r="U2065" s="31">
        <f t="shared" si="997"/>
        <v>8039309.6699999999</v>
      </c>
      <c r="V2065" s="31">
        <f t="shared" si="997"/>
        <v>8341091.5399999982</v>
      </c>
      <c r="W2065" s="31">
        <f t="shared" si="997"/>
        <v>8236329.1299999999</v>
      </c>
      <c r="X2065" s="31">
        <f t="shared" si="997"/>
        <v>9264388.1500000004</v>
      </c>
      <c r="Y2065" s="31">
        <f t="shared" si="997"/>
        <v>0</v>
      </c>
      <c r="Z2065" s="31">
        <f t="shared" ref="Z2065" si="1002">SUM(M2065:Y2065)</f>
        <v>92706927.159999996</v>
      </c>
      <c r="AA2065" s="31">
        <f>D2065-Z2065</f>
        <v>10566072.840000004</v>
      </c>
      <c r="AB2065" s="37">
        <f t="shared" si="1000"/>
        <v>0.89768794515507433</v>
      </c>
      <c r="AC2065" s="32"/>
    </row>
    <row r="2066" spans="1:29" s="33" customFormat="1" ht="25.15" customHeight="1" x14ac:dyDescent="0.25">
      <c r="A2066" s="38" t="s">
        <v>40</v>
      </c>
      <c r="B2066" s="39">
        <f t="shared" ref="B2066:Y2066" si="1003">B2065+B2064</f>
        <v>129442497154</v>
      </c>
      <c r="C2066" s="39">
        <f t="shared" si="1003"/>
        <v>-14914280.999999991</v>
      </c>
      <c r="D2066" s="39">
        <f t="shared" si="1003"/>
        <v>129442497154</v>
      </c>
      <c r="E2066" s="39">
        <f t="shared" si="1003"/>
        <v>12076597474.540001</v>
      </c>
      <c r="F2066" s="39">
        <f t="shared" si="1003"/>
        <v>29537434696.630005</v>
      </c>
      <c r="G2066" s="39">
        <f t="shared" si="1003"/>
        <v>29865637099.489998</v>
      </c>
      <c r="H2066" s="39">
        <f t="shared" si="1003"/>
        <v>20327959953.029999</v>
      </c>
      <c r="I2066" s="39">
        <f t="shared" si="1003"/>
        <v>2159909644.0900002</v>
      </c>
      <c r="J2066" s="39">
        <f t="shared" si="1003"/>
        <v>2859548720.0900002</v>
      </c>
      <c r="K2066" s="39">
        <f t="shared" si="1003"/>
        <v>4599617162.2600002</v>
      </c>
      <c r="L2066" s="39">
        <f t="shared" si="1003"/>
        <v>2305459257.2700005</v>
      </c>
      <c r="M2066" s="39">
        <f t="shared" si="1003"/>
        <v>11924534783.709999</v>
      </c>
      <c r="N2066" s="39">
        <f t="shared" si="1003"/>
        <v>351626314.71999997</v>
      </c>
      <c r="O2066" s="39">
        <f t="shared" si="1003"/>
        <v>6609698444.9099998</v>
      </c>
      <c r="P2066" s="39">
        <f t="shared" si="1003"/>
        <v>2955363070.8199997</v>
      </c>
      <c r="Q2066" s="39">
        <f t="shared" si="1003"/>
        <v>417962811.88999993</v>
      </c>
      <c r="R2066" s="39">
        <f t="shared" si="1003"/>
        <v>14342546944.209999</v>
      </c>
      <c r="S2066" s="39">
        <f t="shared" si="1003"/>
        <v>11917376220.440001</v>
      </c>
      <c r="T2066" s="39">
        <f t="shared" si="1003"/>
        <v>1517410229.3199999</v>
      </c>
      <c r="U2066" s="39">
        <f t="shared" si="1003"/>
        <v>15420769650.376669</v>
      </c>
      <c r="V2066" s="39">
        <f t="shared" si="1003"/>
        <v>8327840057.5333328</v>
      </c>
      <c r="W2066" s="39">
        <f t="shared" si="1003"/>
        <v>15686220161.999998</v>
      </c>
      <c r="X2066" s="39">
        <f t="shared" si="1003"/>
        <v>2336280533.7599998</v>
      </c>
      <c r="Y2066" s="39">
        <f t="shared" si="1003"/>
        <v>0</v>
      </c>
      <c r="Z2066" s="39">
        <f>Z2065+Z2064</f>
        <v>91807629223.689987</v>
      </c>
      <c r="AA2066" s="39">
        <f t="shared" ref="AA2066" si="1004">AA2065+AA2064</f>
        <v>37634867930.310013</v>
      </c>
      <c r="AB2066" s="40">
        <f>Z2066/D2066</f>
        <v>0.70925415719124185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9.899999999999999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34</v>
      </c>
      <c r="B2070" s="31">
        <f>B2060+B436+B205</f>
        <v>6526738211</v>
      </c>
      <c r="C2070" s="31">
        <f t="shared" ref="C2070:Y2075" si="1005">C2060+C436+C205</f>
        <v>4.7998582886066288E-10</v>
      </c>
      <c r="D2070" s="31">
        <f t="shared" si="1005"/>
        <v>6526738211</v>
      </c>
      <c r="E2070" s="31">
        <f t="shared" si="1005"/>
        <v>1160306846.1700001</v>
      </c>
      <c r="F2070" s="31">
        <f t="shared" si="1005"/>
        <v>1821998338.0900002</v>
      </c>
      <c r="G2070" s="31">
        <f t="shared" si="1005"/>
        <v>1267068536.99</v>
      </c>
      <c r="H2070" s="31">
        <f t="shared" si="1005"/>
        <v>1235296634.1700003</v>
      </c>
      <c r="I2070" s="31">
        <f t="shared" si="1005"/>
        <v>742518680.68000019</v>
      </c>
      <c r="J2070" s="31">
        <f t="shared" si="1005"/>
        <v>1207780300.5400002</v>
      </c>
      <c r="K2070" s="31">
        <f t="shared" si="1005"/>
        <v>841366798.60000002</v>
      </c>
      <c r="L2070" s="31">
        <f t="shared" si="1005"/>
        <v>785265028.19000006</v>
      </c>
      <c r="M2070" s="31">
        <f t="shared" si="1005"/>
        <v>3576930808.0099993</v>
      </c>
      <c r="N2070" s="31">
        <f t="shared" si="1005"/>
        <v>128284829.56999998</v>
      </c>
      <c r="O2070" s="31">
        <f t="shared" si="1005"/>
        <v>138023408.18000001</v>
      </c>
      <c r="P2070" s="31">
        <f t="shared" si="1005"/>
        <v>151479927.73999998</v>
      </c>
      <c r="Q2070" s="31">
        <f t="shared" si="1005"/>
        <v>184808273.83999997</v>
      </c>
      <c r="R2070" s="31">
        <f t="shared" si="1005"/>
        <v>253876794.75999999</v>
      </c>
      <c r="S2070" s="31">
        <f t="shared" si="1005"/>
        <v>175532968.95000002</v>
      </c>
      <c r="T2070" s="31">
        <f t="shared" si="1005"/>
        <v>131932778.81999999</v>
      </c>
      <c r="U2070" s="31">
        <f t="shared" si="1005"/>
        <v>182936561.58666667</v>
      </c>
      <c r="V2070" s="31">
        <f t="shared" si="1005"/>
        <v>110832397.98333335</v>
      </c>
      <c r="W2070" s="31">
        <f t="shared" si="1005"/>
        <v>173602622.19</v>
      </c>
      <c r="X2070" s="31">
        <f t="shared" si="1005"/>
        <v>276428983.79000002</v>
      </c>
      <c r="Y2070" s="31">
        <f t="shared" si="1005"/>
        <v>0</v>
      </c>
      <c r="Z2070" s="31">
        <f>SUM(M2070:Y2070)</f>
        <v>5484670355.4199991</v>
      </c>
      <c r="AA2070" s="31">
        <f>D2070-Z2070</f>
        <v>1042067855.5800009</v>
      </c>
      <c r="AB2070" s="37">
        <f t="shared" ref="AB2070:AB2076" si="1006">Z2070/D2070</f>
        <v>0.84033864667289304</v>
      </c>
      <c r="AC2070" s="32"/>
    </row>
    <row r="2071" spans="1:29" s="33" customFormat="1" ht="27.6" customHeight="1" x14ac:dyDescent="0.2">
      <c r="A2071" s="36" t="s">
        <v>35</v>
      </c>
      <c r="B2071" s="31">
        <f t="shared" ref="B2071:Q2075" si="1007">B2061+B437+B206</f>
        <v>126811580154</v>
      </c>
      <c r="C2071" s="31">
        <f t="shared" si="1007"/>
        <v>-169154281</v>
      </c>
      <c r="D2071" s="31">
        <f t="shared" si="1007"/>
        <v>126642425873</v>
      </c>
      <c r="E2071" s="31">
        <f t="shared" si="1007"/>
        <v>11147375777.050001</v>
      </c>
      <c r="F2071" s="31">
        <f t="shared" si="1007"/>
        <v>28022011574.990002</v>
      </c>
      <c r="G2071" s="31">
        <f t="shared" si="1007"/>
        <v>28935987150.150002</v>
      </c>
      <c r="H2071" s="31">
        <f t="shared" si="1007"/>
        <v>19773487345.219997</v>
      </c>
      <c r="I2071" s="31">
        <f t="shared" si="1007"/>
        <v>1428151723.4299998</v>
      </c>
      <c r="J2071" s="31">
        <f t="shared" si="1007"/>
        <v>1636047983.8700001</v>
      </c>
      <c r="K2071" s="31">
        <f t="shared" si="1007"/>
        <v>3884005564.71</v>
      </c>
      <c r="L2071" s="31">
        <f t="shared" si="1007"/>
        <v>1900439157.0700002</v>
      </c>
      <c r="M2071" s="31">
        <f t="shared" si="1007"/>
        <v>8848644429.0799999</v>
      </c>
      <c r="N2071" s="31">
        <f t="shared" si="1007"/>
        <v>284834289.44000006</v>
      </c>
      <c r="O2071" s="31">
        <f t="shared" si="1007"/>
        <v>6549227977.1099997</v>
      </c>
      <c r="P2071" s="31">
        <f t="shared" si="1007"/>
        <v>2885161787.0699997</v>
      </c>
      <c r="Q2071" s="31">
        <f t="shared" si="1007"/>
        <v>342658037.38</v>
      </c>
      <c r="R2071" s="31">
        <f t="shared" si="1005"/>
        <v>14259255920.76</v>
      </c>
      <c r="S2071" s="31">
        <f t="shared" si="1005"/>
        <v>11784049632.980001</v>
      </c>
      <c r="T2071" s="31">
        <f t="shared" si="1005"/>
        <v>1500763525.6799998</v>
      </c>
      <c r="U2071" s="31">
        <f t="shared" si="1005"/>
        <v>15303484828.090002</v>
      </c>
      <c r="V2071" s="31">
        <f t="shared" si="1005"/>
        <v>8247733231.6700001</v>
      </c>
      <c r="W2071" s="31">
        <f t="shared" si="1005"/>
        <v>15774576903.08</v>
      </c>
      <c r="X2071" s="31">
        <f t="shared" si="1005"/>
        <v>2098471285.0699999</v>
      </c>
      <c r="Y2071" s="31">
        <f t="shared" si="1005"/>
        <v>0</v>
      </c>
      <c r="Z2071" s="31">
        <f t="shared" ref="Z2071:Z2073" si="1008">SUM(M2071:Y2071)</f>
        <v>87878861847.410019</v>
      </c>
      <c r="AA2071" s="31">
        <f>D2071-Z2071</f>
        <v>38763564025.589981</v>
      </c>
      <c r="AB2071" s="37">
        <f t="shared" si="1006"/>
        <v>0.69391328570677413</v>
      </c>
      <c r="AC2071" s="32"/>
    </row>
    <row r="2072" spans="1:29" s="33" customFormat="1" ht="27" customHeight="1" x14ac:dyDescent="0.2">
      <c r="A2072" s="36" t="s">
        <v>36</v>
      </c>
      <c r="B2072" s="31">
        <f t="shared" si="1007"/>
        <v>509561000</v>
      </c>
      <c r="C2072" s="31">
        <f t="shared" si="1005"/>
        <v>0</v>
      </c>
      <c r="D2072" s="31">
        <f t="shared" si="1005"/>
        <v>509561000</v>
      </c>
      <c r="E2072" s="31">
        <f t="shared" si="1005"/>
        <v>0</v>
      </c>
      <c r="F2072" s="31">
        <f t="shared" si="1005"/>
        <v>27959300.789999999</v>
      </c>
      <c r="G2072" s="31">
        <f t="shared" si="1005"/>
        <v>14640736.390000001</v>
      </c>
      <c r="H2072" s="31">
        <f t="shared" si="1005"/>
        <v>22646373.890000001</v>
      </c>
      <c r="I2072" s="31">
        <f t="shared" si="1005"/>
        <v>0</v>
      </c>
      <c r="J2072" s="31">
        <f t="shared" si="1005"/>
        <v>25393532.789999999</v>
      </c>
      <c r="K2072" s="31">
        <f t="shared" si="1005"/>
        <v>7491000.3899999997</v>
      </c>
      <c r="L2072" s="31">
        <f t="shared" si="1005"/>
        <v>4688176.9600000009</v>
      </c>
      <c r="M2072" s="31">
        <f t="shared" si="1005"/>
        <v>37572710.140000001</v>
      </c>
      <c r="N2072" s="31">
        <f t="shared" si="1005"/>
        <v>0</v>
      </c>
      <c r="O2072" s="31">
        <f t="shared" si="1005"/>
        <v>0</v>
      </c>
      <c r="P2072" s="31">
        <f t="shared" si="1005"/>
        <v>0</v>
      </c>
      <c r="Q2072" s="31">
        <f t="shared" si="1005"/>
        <v>0</v>
      </c>
      <c r="R2072" s="31">
        <f t="shared" si="1005"/>
        <v>0</v>
      </c>
      <c r="S2072" s="31">
        <f t="shared" si="1005"/>
        <v>2565768</v>
      </c>
      <c r="T2072" s="31">
        <f t="shared" si="1005"/>
        <v>1713880</v>
      </c>
      <c r="U2072" s="31">
        <f t="shared" si="1005"/>
        <v>0</v>
      </c>
      <c r="V2072" s="31">
        <f t="shared" si="1005"/>
        <v>5435856</v>
      </c>
      <c r="W2072" s="31">
        <f t="shared" si="1005"/>
        <v>1761905</v>
      </c>
      <c r="X2072" s="31">
        <f t="shared" si="1005"/>
        <v>16196291.93</v>
      </c>
      <c r="Y2072" s="31">
        <f t="shared" si="1005"/>
        <v>0</v>
      </c>
      <c r="Z2072" s="31">
        <f t="shared" si="1008"/>
        <v>65246411.07</v>
      </c>
      <c r="AA2072" s="31">
        <f>D2072-Z2072</f>
        <v>444314588.93000001</v>
      </c>
      <c r="AB2072" s="37">
        <f t="shared" si="1006"/>
        <v>0.12804435792770641</v>
      </c>
      <c r="AC2072" s="32"/>
    </row>
    <row r="2073" spans="1:29" s="33" customFormat="1" ht="28.15" customHeight="1" x14ac:dyDescent="0.2">
      <c r="A2073" s="36" t="s">
        <v>37</v>
      </c>
      <c r="B2073" s="31">
        <f t="shared" si="1007"/>
        <v>37475000</v>
      </c>
      <c r="C2073" s="31">
        <f t="shared" si="1005"/>
        <v>154240000</v>
      </c>
      <c r="D2073" s="31">
        <f t="shared" si="1005"/>
        <v>206629281</v>
      </c>
      <c r="E2073" s="31">
        <f t="shared" si="1005"/>
        <v>0</v>
      </c>
      <c r="F2073" s="31">
        <f t="shared" si="1005"/>
        <v>0</v>
      </c>
      <c r="G2073" s="31">
        <f t="shared" si="1005"/>
        <v>8521596</v>
      </c>
      <c r="H2073" s="31">
        <f t="shared" si="1005"/>
        <v>82813450.75999999</v>
      </c>
      <c r="I2073" s="31">
        <f t="shared" si="1005"/>
        <v>0</v>
      </c>
      <c r="J2073" s="31">
        <f t="shared" si="1005"/>
        <v>0</v>
      </c>
      <c r="K2073" s="31">
        <f t="shared" si="1005"/>
        <v>7756452</v>
      </c>
      <c r="L2073" s="31">
        <f t="shared" si="1005"/>
        <v>68074023.75999999</v>
      </c>
      <c r="M2073" s="31">
        <f t="shared" si="1005"/>
        <v>75830475.75999999</v>
      </c>
      <c r="N2073" s="31">
        <f t="shared" si="1005"/>
        <v>0</v>
      </c>
      <c r="O2073" s="31">
        <f t="shared" si="1005"/>
        <v>0</v>
      </c>
      <c r="P2073" s="31">
        <f t="shared" si="1005"/>
        <v>0</v>
      </c>
      <c r="Q2073" s="31">
        <f t="shared" si="1005"/>
        <v>0</v>
      </c>
      <c r="R2073" s="31">
        <f t="shared" si="1005"/>
        <v>0</v>
      </c>
      <c r="S2073" s="31">
        <f t="shared" si="1005"/>
        <v>0</v>
      </c>
      <c r="T2073" s="31">
        <f t="shared" si="1005"/>
        <v>118260</v>
      </c>
      <c r="U2073" s="31">
        <f t="shared" si="1005"/>
        <v>646884</v>
      </c>
      <c r="V2073" s="31">
        <f t="shared" si="1005"/>
        <v>0</v>
      </c>
      <c r="W2073" s="31">
        <f t="shared" si="1005"/>
        <v>12609075</v>
      </c>
      <c r="X2073" s="31">
        <f t="shared" si="1005"/>
        <v>2130352</v>
      </c>
      <c r="Y2073" s="31">
        <f t="shared" si="1005"/>
        <v>0</v>
      </c>
      <c r="Z2073" s="31">
        <f t="shared" si="1008"/>
        <v>91335046.75999999</v>
      </c>
      <c r="AA2073" s="31">
        <f>D2073-Z2073</f>
        <v>115294234.24000001</v>
      </c>
      <c r="AB2073" s="37">
        <f t="shared" si="1006"/>
        <v>0.44202373602606687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09">SUM(B2070:B2073)</f>
        <v>133885354365</v>
      </c>
      <c r="C2074" s="39">
        <f t="shared" si="1009"/>
        <v>-14914281</v>
      </c>
      <c r="D2074" s="39">
        <f t="shared" si="1009"/>
        <v>133885354365</v>
      </c>
      <c r="E2074" s="39">
        <f t="shared" si="1009"/>
        <v>12307682623.220001</v>
      </c>
      <c r="F2074" s="39">
        <f t="shared" si="1009"/>
        <v>29871969213.870003</v>
      </c>
      <c r="G2074" s="39">
        <f t="shared" si="1009"/>
        <v>30226218019.530003</v>
      </c>
      <c r="H2074" s="39">
        <f t="shared" si="1009"/>
        <v>21114243804.039997</v>
      </c>
      <c r="I2074" s="39">
        <f t="shared" si="1009"/>
        <v>2170670404.1100001</v>
      </c>
      <c r="J2074" s="39">
        <f t="shared" si="1009"/>
        <v>2869221817.2000003</v>
      </c>
      <c r="K2074" s="39">
        <f t="shared" si="1009"/>
        <v>4740619815.7000008</v>
      </c>
      <c r="L2074" s="39">
        <f t="shared" si="1009"/>
        <v>2758466385.9800005</v>
      </c>
      <c r="M2074" s="39">
        <f t="shared" si="1009"/>
        <v>12538978422.99</v>
      </c>
      <c r="N2074" s="39">
        <f t="shared" si="1009"/>
        <v>413119119.01000005</v>
      </c>
      <c r="O2074" s="39">
        <f t="shared" si="1009"/>
        <v>6687251385.29</v>
      </c>
      <c r="P2074" s="39">
        <f t="shared" si="1009"/>
        <v>3036641714.8099995</v>
      </c>
      <c r="Q2074" s="39">
        <f t="shared" si="1009"/>
        <v>527466311.21999997</v>
      </c>
      <c r="R2074" s="39">
        <f t="shared" si="1009"/>
        <v>14513132715.52</v>
      </c>
      <c r="S2074" s="39">
        <f t="shared" si="1009"/>
        <v>11962148369.930002</v>
      </c>
      <c r="T2074" s="39">
        <f t="shared" si="1009"/>
        <v>1634528444.4999998</v>
      </c>
      <c r="U2074" s="39">
        <f t="shared" si="1009"/>
        <v>15487068273.676668</v>
      </c>
      <c r="V2074" s="39">
        <f t="shared" si="1009"/>
        <v>8364001485.6533337</v>
      </c>
      <c r="W2074" s="39">
        <f t="shared" si="1009"/>
        <v>15962550505.27</v>
      </c>
      <c r="X2074" s="39">
        <f t="shared" si="1009"/>
        <v>2393226912.79</v>
      </c>
      <c r="Y2074" s="39">
        <f t="shared" si="1009"/>
        <v>0</v>
      </c>
      <c r="Z2074" s="39">
        <f t="shared" si="1009"/>
        <v>93520113660.660019</v>
      </c>
      <c r="AA2074" s="39">
        <f t="shared" si="1009"/>
        <v>40365240704.339981</v>
      </c>
      <c r="AB2074" s="40">
        <f t="shared" si="1006"/>
        <v>0.69850891536429194</v>
      </c>
      <c r="AC2074" s="32"/>
    </row>
    <row r="2075" spans="1:29" s="33" customFormat="1" ht="30" customHeight="1" x14ac:dyDescent="0.25">
      <c r="A2075" s="41" t="s">
        <v>39</v>
      </c>
      <c r="B2075" s="31">
        <f t="shared" si="1007"/>
        <v>125592000</v>
      </c>
      <c r="C2075" s="31">
        <f t="shared" si="1005"/>
        <v>0</v>
      </c>
      <c r="D2075" s="31">
        <f t="shared" si="1005"/>
        <v>125592000</v>
      </c>
      <c r="E2075" s="31">
        <f t="shared" si="1005"/>
        <v>28481718.690000001</v>
      </c>
      <c r="F2075" s="31">
        <f t="shared" si="1005"/>
        <v>33766183.700000003</v>
      </c>
      <c r="G2075" s="31">
        <f t="shared" si="1005"/>
        <v>29127285.119999997</v>
      </c>
      <c r="H2075" s="31">
        <f t="shared" si="1005"/>
        <v>22435070.09</v>
      </c>
      <c r="I2075" s="31">
        <f t="shared" si="1005"/>
        <v>0</v>
      </c>
      <c r="J2075" s="31">
        <f t="shared" si="1005"/>
        <v>0</v>
      </c>
      <c r="K2075" s="31">
        <f t="shared" si="1005"/>
        <v>0</v>
      </c>
      <c r="L2075" s="31">
        <f t="shared" si="1005"/>
        <v>0</v>
      </c>
      <c r="M2075" s="31">
        <f t="shared" si="1005"/>
        <v>0</v>
      </c>
      <c r="N2075" s="31">
        <f t="shared" si="1005"/>
        <v>6343208.2599999998</v>
      </c>
      <c r="O2075" s="31">
        <f t="shared" si="1005"/>
        <v>9730642.120000001</v>
      </c>
      <c r="P2075" s="31">
        <f t="shared" si="1005"/>
        <v>12407868.309999999</v>
      </c>
      <c r="Q2075" s="31">
        <f t="shared" si="1005"/>
        <v>10059842.43</v>
      </c>
      <c r="R2075" s="31">
        <f t="shared" si="1005"/>
        <v>12478875.330000002</v>
      </c>
      <c r="S2075" s="31">
        <f t="shared" si="1005"/>
        <v>11227465.940000001</v>
      </c>
      <c r="T2075" s="31">
        <f t="shared" si="1005"/>
        <v>8356094.5199999996</v>
      </c>
      <c r="U2075" s="31">
        <f t="shared" si="1005"/>
        <v>10057508.6</v>
      </c>
      <c r="V2075" s="31">
        <f t="shared" si="1005"/>
        <v>10713681.999999998</v>
      </c>
      <c r="W2075" s="31">
        <f t="shared" si="1005"/>
        <v>12374685.639999999</v>
      </c>
      <c r="X2075" s="31">
        <f t="shared" si="1005"/>
        <v>10060384.450000001</v>
      </c>
      <c r="Y2075" s="31">
        <f t="shared" si="1005"/>
        <v>0</v>
      </c>
      <c r="Z2075" s="31">
        <f t="shared" ref="Z2075" si="1010">SUM(M2075:Y2075)</f>
        <v>113810257.59999999</v>
      </c>
      <c r="AA2075" s="31">
        <f>D2075-Z2075</f>
        <v>11781742.400000006</v>
      </c>
      <c r="AB2075" s="37">
        <f t="shared" si="1006"/>
        <v>0.90619034333397031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11">B2075+B2074</f>
        <v>134010946365</v>
      </c>
      <c r="C2076" s="39">
        <f t="shared" si="1011"/>
        <v>-14914281</v>
      </c>
      <c r="D2076" s="39">
        <f t="shared" si="1011"/>
        <v>134010946365</v>
      </c>
      <c r="E2076" s="39">
        <f t="shared" si="1011"/>
        <v>12336164341.910002</v>
      </c>
      <c r="F2076" s="39">
        <f t="shared" si="1011"/>
        <v>29905735397.570004</v>
      </c>
      <c r="G2076" s="39">
        <f t="shared" si="1011"/>
        <v>30255345304.650002</v>
      </c>
      <c r="H2076" s="39">
        <f t="shared" si="1011"/>
        <v>21136678874.129997</v>
      </c>
      <c r="I2076" s="39">
        <f t="shared" si="1011"/>
        <v>2170670404.1100001</v>
      </c>
      <c r="J2076" s="39">
        <f t="shared" si="1011"/>
        <v>2869221817.2000003</v>
      </c>
      <c r="K2076" s="39">
        <f t="shared" si="1011"/>
        <v>4740619815.7000008</v>
      </c>
      <c r="L2076" s="39">
        <f t="shared" si="1011"/>
        <v>2758466385.9800005</v>
      </c>
      <c r="M2076" s="39">
        <f t="shared" si="1011"/>
        <v>12538978422.99</v>
      </c>
      <c r="N2076" s="39">
        <f t="shared" si="1011"/>
        <v>419462327.27000004</v>
      </c>
      <c r="O2076" s="39">
        <f t="shared" si="1011"/>
        <v>6696982027.4099998</v>
      </c>
      <c r="P2076" s="39">
        <f t="shared" si="1011"/>
        <v>3049049583.1199994</v>
      </c>
      <c r="Q2076" s="39">
        <f t="shared" si="1011"/>
        <v>537526153.64999998</v>
      </c>
      <c r="R2076" s="39">
        <f t="shared" si="1011"/>
        <v>14525611590.85</v>
      </c>
      <c r="S2076" s="39">
        <f t="shared" si="1011"/>
        <v>11973375835.870003</v>
      </c>
      <c r="T2076" s="39">
        <f t="shared" si="1011"/>
        <v>1642884539.0199997</v>
      </c>
      <c r="U2076" s="39">
        <f t="shared" si="1011"/>
        <v>15497125782.276669</v>
      </c>
      <c r="V2076" s="39">
        <f t="shared" si="1011"/>
        <v>8374715167.6533337</v>
      </c>
      <c r="W2076" s="39">
        <f t="shared" si="1011"/>
        <v>15974925190.91</v>
      </c>
      <c r="X2076" s="39">
        <f t="shared" si="1011"/>
        <v>2403287297.2399998</v>
      </c>
      <c r="Y2076" s="39">
        <f t="shared" si="1011"/>
        <v>0</v>
      </c>
      <c r="Z2076" s="39">
        <f t="shared" si="1011"/>
        <v>93633923918.260025</v>
      </c>
      <c r="AA2076" s="39">
        <f t="shared" si="1011"/>
        <v>40377022446.739983</v>
      </c>
      <c r="AB2076" s="40">
        <f t="shared" si="1006"/>
        <v>0.69870354965804982</v>
      </c>
      <c r="AC2076" s="42"/>
    </row>
    <row r="2077" spans="1:29" s="63" customFormat="1" ht="15" customHeight="1" x14ac:dyDescent="0.25">
      <c r="A2077" s="60"/>
      <c r="B2077" s="61">
        <f>[1]consoCURRENT!E42430</f>
        <v>134010946365</v>
      </c>
      <c r="C2077" s="61">
        <f>[1]consoCURRENT!F42430</f>
        <v>-2416826.9999999721</v>
      </c>
      <c r="D2077" s="56"/>
      <c r="E2077" s="61">
        <f>[1]consoCURRENT!H42430</f>
        <v>12336164341.909998</v>
      </c>
      <c r="F2077" s="61">
        <f>[1]consoCURRENT!I42430</f>
        <v>29905735397.570007</v>
      </c>
      <c r="G2077" s="61">
        <f>[1]consoCURRENT!J42430</f>
        <v>30255345304.650002</v>
      </c>
      <c r="H2077" s="61">
        <f>[1]consoCURRENT!K42430</f>
        <v>21136678874.129993</v>
      </c>
      <c r="I2077" s="61">
        <f>[1]consoCURRENT!L42430</f>
        <v>2170670404.1100006</v>
      </c>
      <c r="J2077" s="61">
        <f>[1]consoCURRENT!M42430</f>
        <v>2869221817.1999998</v>
      </c>
      <c r="K2077" s="61">
        <f>[1]consoCURRENT!N42430</f>
        <v>4740619815.7000008</v>
      </c>
      <c r="L2077" s="61">
        <f>[1]consoCURRENT!O42430</f>
        <v>2758466385.9800005</v>
      </c>
      <c r="M2077" s="61">
        <f>[1]consoCURRENT!P42430</f>
        <v>12538978422.989998</v>
      </c>
      <c r="N2077" s="61">
        <f>[1]consoCURRENT!Q42430</f>
        <v>419462327.26999998</v>
      </c>
      <c r="O2077" s="61">
        <f>[1]consoCURRENT!R42430</f>
        <v>6696982027.4099989</v>
      </c>
      <c r="P2077" s="61">
        <f>[1]consoCURRENT!S42430</f>
        <v>3049049583.1199994</v>
      </c>
      <c r="Q2077" s="61">
        <f>[1]consoCURRENT!T42430</f>
        <v>537526153.64999998</v>
      </c>
      <c r="R2077" s="61">
        <f>[1]consoCURRENT!U42430</f>
        <v>14525611590.85</v>
      </c>
      <c r="S2077" s="61">
        <f>[1]consoCURRENT!V42430</f>
        <v>11973375835.870003</v>
      </c>
      <c r="T2077" s="61">
        <f>[1]consoCURRENT!W42430</f>
        <v>1642884539.0199995</v>
      </c>
      <c r="U2077" s="61">
        <f>[1]consoCURRENT!X42430</f>
        <v>15497125782.276667</v>
      </c>
      <c r="V2077" s="61">
        <f>[1]consoCURRENT!Y42430</f>
        <v>8374715167.6533327</v>
      </c>
      <c r="W2077" s="61">
        <f>[1]consoCURRENT!Z42430</f>
        <v>15974925190.91</v>
      </c>
      <c r="X2077" s="61">
        <f>[1]consoCURRENT!AA42430</f>
        <v>2403287297.2399998</v>
      </c>
      <c r="Y2077" s="61">
        <f>[1]consoCURRENT!AB42430</f>
        <v>0</v>
      </c>
      <c r="Z2077" s="61">
        <f>[1]consoCURRENT!AC42430</f>
        <v>93633923918.259995</v>
      </c>
      <c r="AA2077" s="61">
        <f>[1]consoCURRENT!AD42430</f>
        <v>40207868165.739983</v>
      </c>
      <c r="AB2077" s="61"/>
      <c r="AC2077" s="62"/>
    </row>
    <row r="2078" spans="1:29" s="63" customFormat="1" ht="22.15" customHeight="1" x14ac:dyDescent="0.25">
      <c r="A2078" s="60"/>
      <c r="B2078" s="61">
        <f>B2077-B2076</f>
        <v>0</v>
      </c>
      <c r="C2078" s="61">
        <f t="shared" ref="C2078" si="1012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56">
        <f>Z2077-Z2076</f>
        <v>0</v>
      </c>
      <c r="AA2078" s="61"/>
      <c r="AB2078" s="61"/>
      <c r="AC2078" s="62"/>
    </row>
    <row r="2079" spans="1:29" s="33" customFormat="1" ht="20.45" customHeight="1" x14ac:dyDescent="0.25">
      <c r="A2079" s="64" t="s">
        <v>114</v>
      </c>
      <c r="B2079" s="61">
        <f t="shared" ref="B2079:C2079" si="1013">B2078-B2076</f>
        <v>-134010946365</v>
      </c>
      <c r="C2079" s="61">
        <f t="shared" si="1013"/>
        <v>117856258281</v>
      </c>
      <c r="D2079" s="61">
        <f>D2078-D2076</f>
        <v>-16169602365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15" hidden="1" customHeight="1" x14ac:dyDescent="0.25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34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35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36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37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38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39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40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35</v>
      </c>
      <c r="B2113" s="31">
        <f>[1]consoCURRENT!E43243</f>
        <v>44904626</v>
      </c>
      <c r="C2113" s="31">
        <f>[1]consoCURRENT!F43243</f>
        <v>0</v>
      </c>
      <c r="D2113" s="31">
        <f>[1]consoCURRENT!G43243</f>
        <v>44904626</v>
      </c>
      <c r="E2113" s="31">
        <f>[1]consoCURRENT!H43243</f>
        <v>11990120</v>
      </c>
      <c r="F2113" s="31">
        <f>[1]consoCURRENT!I43243</f>
        <v>0</v>
      </c>
      <c r="G2113" s="31">
        <f>[1]consoCURRENT!J43243</f>
        <v>0</v>
      </c>
      <c r="H2113" s="31">
        <f>[1]consoCURRENT!K43243</f>
        <v>32914506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11990120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32914506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44904626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2.9" hidden="1" customHeight="1" x14ac:dyDescent="0.25">
      <c r="A2116" s="38" t="s">
        <v>38</v>
      </c>
      <c r="B2116" s="39">
        <f t="shared" ref="B2116:C2116" si="1034">SUM(B2112:B2115)</f>
        <v>44904626</v>
      </c>
      <c r="C2116" s="39">
        <f t="shared" si="1034"/>
        <v>0</v>
      </c>
      <c r="D2116" s="39">
        <f>SUM(D2112:D2115)</f>
        <v>44904626</v>
      </c>
      <c r="E2116" s="39">
        <f t="shared" ref="E2116:AA2116" si="1035">SUM(E2112:E2115)</f>
        <v>11990120</v>
      </c>
      <c r="F2116" s="39">
        <f t="shared" si="1035"/>
        <v>0</v>
      </c>
      <c r="G2116" s="39">
        <f t="shared" si="1035"/>
        <v>0</v>
      </c>
      <c r="H2116" s="39">
        <f t="shared" si="1035"/>
        <v>32914506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11990120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32914506</v>
      </c>
      <c r="X2116" s="39">
        <f t="shared" si="1035"/>
        <v>0</v>
      </c>
      <c r="Y2116" s="39">
        <f t="shared" si="1035"/>
        <v>0</v>
      </c>
      <c r="Z2116" s="39">
        <f t="shared" si="1035"/>
        <v>44904626</v>
      </c>
      <c r="AA2116" s="39">
        <f t="shared" si="1035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40</v>
      </c>
      <c r="B2118" s="39">
        <f t="shared" ref="B2118:C2118" si="1036">B2117+B2116</f>
        <v>44904626</v>
      </c>
      <c r="C2118" s="39">
        <f t="shared" si="1036"/>
        <v>0</v>
      </c>
      <c r="D2118" s="39">
        <f>D2117+D2116</f>
        <v>44904626</v>
      </c>
      <c r="E2118" s="39">
        <f t="shared" ref="E2118:AA2118" si="1037">E2117+E2116</f>
        <v>11990120</v>
      </c>
      <c r="F2118" s="39">
        <f t="shared" si="1037"/>
        <v>0</v>
      </c>
      <c r="G2118" s="39">
        <f t="shared" si="1037"/>
        <v>0</v>
      </c>
      <c r="H2118" s="39">
        <f t="shared" si="1037"/>
        <v>32914506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11990120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32914506</v>
      </c>
      <c r="X2118" s="39">
        <f t="shared" si="1037"/>
        <v>0</v>
      </c>
      <c r="Y2118" s="39">
        <f t="shared" si="1037"/>
        <v>0</v>
      </c>
      <c r="Z2118" s="39">
        <f t="shared" si="1037"/>
        <v>44904626</v>
      </c>
      <c r="AA2118" s="39">
        <f t="shared" si="1037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4" customHeight="1" x14ac:dyDescent="0.2">
      <c r="A2122" s="36" t="s">
        <v>34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24" customHeight="1" x14ac:dyDescent="0.2">
      <c r="A2123" s="36" t="s">
        <v>35</v>
      </c>
      <c r="B2123" s="31">
        <f t="shared" si="1038"/>
        <v>44904626</v>
      </c>
      <c r="C2123" s="31">
        <f t="shared" si="1038"/>
        <v>0</v>
      </c>
      <c r="D2123" s="31">
        <f t="shared" si="1038"/>
        <v>44904626</v>
      </c>
      <c r="E2123" s="31">
        <f t="shared" si="1038"/>
        <v>11990120</v>
      </c>
      <c r="F2123" s="31">
        <f t="shared" si="1038"/>
        <v>0</v>
      </c>
      <c r="G2123" s="31">
        <f t="shared" si="1038"/>
        <v>0</v>
      </c>
      <c r="H2123" s="31">
        <f t="shared" si="1038"/>
        <v>32914506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11990120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32914506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44904626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24" customHeight="1" x14ac:dyDescent="0.2">
      <c r="A2124" s="36" t="s">
        <v>36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24" customHeight="1" x14ac:dyDescent="0.2">
      <c r="A2125" s="36" t="s">
        <v>37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41">SUM(B2122:B2125)</f>
        <v>44904626</v>
      </c>
      <c r="C2126" s="39">
        <f t="shared" si="1041"/>
        <v>0</v>
      </c>
      <c r="D2126" s="39">
        <f>SUM(D2122:D2125)</f>
        <v>44904626</v>
      </c>
      <c r="E2126" s="39">
        <f t="shared" ref="E2126:AA2126" si="1042">SUM(E2122:E2125)</f>
        <v>11990120</v>
      </c>
      <c r="F2126" s="39">
        <f t="shared" si="1042"/>
        <v>0</v>
      </c>
      <c r="G2126" s="39">
        <f t="shared" si="1042"/>
        <v>0</v>
      </c>
      <c r="H2126" s="39">
        <f t="shared" si="1042"/>
        <v>32914506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11990120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32914506</v>
      </c>
      <c r="X2126" s="39">
        <f t="shared" si="1042"/>
        <v>0</v>
      </c>
      <c r="Y2126" s="39">
        <f t="shared" si="1042"/>
        <v>0</v>
      </c>
      <c r="Z2126" s="39">
        <f t="shared" si="1042"/>
        <v>44904626</v>
      </c>
      <c r="AA2126" s="39">
        <f t="shared" si="1042"/>
        <v>0</v>
      </c>
      <c r="AB2126" s="40">
        <f>Z2126/D2126</f>
        <v>1</v>
      </c>
      <c r="AC2126" s="32"/>
    </row>
    <row r="2127" spans="1:29" s="33" customFormat="1" ht="23.45" hidden="1" customHeight="1" x14ac:dyDescent="0.25">
      <c r="A2127" s="41" t="s">
        <v>39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7.4" customHeight="1" x14ac:dyDescent="0.25">
      <c r="A2128" s="38" t="s">
        <v>40</v>
      </c>
      <c r="B2128" s="39">
        <f t="shared" ref="B2128:C2128" si="1045">B2127+B2126</f>
        <v>44904626</v>
      </c>
      <c r="C2128" s="39">
        <f t="shared" si="1045"/>
        <v>0</v>
      </c>
      <c r="D2128" s="39">
        <f>D2127+D2126</f>
        <v>44904626</v>
      </c>
      <c r="E2128" s="39">
        <f t="shared" ref="E2128:AA2128" si="1046">E2127+E2126</f>
        <v>11990120</v>
      </c>
      <c r="F2128" s="39">
        <f t="shared" si="1046"/>
        <v>0</v>
      </c>
      <c r="G2128" s="39">
        <f t="shared" si="1046"/>
        <v>0</v>
      </c>
      <c r="H2128" s="39">
        <f t="shared" si="1046"/>
        <v>32914506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11990120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32914506</v>
      </c>
      <c r="X2128" s="39">
        <f t="shared" si="1046"/>
        <v>0</v>
      </c>
      <c r="Y2128" s="39">
        <f t="shared" si="1046"/>
        <v>0</v>
      </c>
      <c r="Z2128" s="39">
        <f t="shared" si="1046"/>
        <v>44904626</v>
      </c>
      <c r="AA2128" s="39">
        <f t="shared" si="1046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4" t="s">
        <v>119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120</v>
      </c>
      <c r="B2134" s="59"/>
      <c r="C2134" s="59"/>
      <c r="D2134" s="59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34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35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36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37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40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6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19.899999999999999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7"/>
      <c r="B2152" s="68"/>
      <c r="C2152" s="68"/>
      <c r="D2152" s="68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59"/>
      <c r="B2153" s="69"/>
      <c r="C2153" s="69"/>
      <c r="D2153" s="69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59" t="s">
        <v>122</v>
      </c>
      <c r="B2154" s="70"/>
      <c r="C2154" s="70"/>
      <c r="D2154" s="70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399999999999999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2.1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9.14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6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59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399999999999999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19.899999999999999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19.899999999999999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2.1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6.65" customHeight="1" x14ac:dyDescent="0.2">
      <c r="A2247" s="36" t="s">
        <v>34</v>
      </c>
      <c r="B2247" s="31">
        <f>[1]consoCURRENT!E44210</f>
        <v>23484621</v>
      </c>
      <c r="C2247" s="31">
        <f>[1]consoCURRENT!F44210</f>
        <v>0</v>
      </c>
      <c r="D2247" s="31">
        <f>[1]consoCURRENT!G44210</f>
        <v>23484621</v>
      </c>
      <c r="E2247" s="31">
        <f>[1]consoCURRENT!H44210</f>
        <v>7835429.1300000008</v>
      </c>
      <c r="F2247" s="31">
        <f>[1]consoCURRENT!I44210</f>
        <v>4797944.2</v>
      </c>
      <c r="G2247" s="31">
        <f>[1]consoCURRENT!J44210</f>
        <v>8165948.8600000013</v>
      </c>
      <c r="H2247" s="31">
        <f>[1]consoCURRENT!K44210</f>
        <v>2685289.24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3561642.8900000011</v>
      </c>
      <c r="O2247" s="31">
        <f>[1]consoCURRENT!R44210</f>
        <v>159837.59</v>
      </c>
      <c r="P2247" s="31">
        <f>[1]consoCURRENT!S44210</f>
        <v>4113948.6499999994</v>
      </c>
      <c r="Q2247" s="31">
        <f>[1]consoCURRENT!T44210</f>
        <v>0</v>
      </c>
      <c r="R2247" s="31">
        <f>[1]consoCURRENT!U44210</f>
        <v>1772384.98</v>
      </c>
      <c r="S2247" s="31">
        <f>[1]consoCURRENT!V44210</f>
        <v>3025559.22</v>
      </c>
      <c r="T2247" s="31">
        <f>[1]consoCURRENT!W44210</f>
        <v>0</v>
      </c>
      <c r="U2247" s="31">
        <f>[1]consoCURRENT!X44210</f>
        <v>3216170.9499999997</v>
      </c>
      <c r="V2247" s="31">
        <f>[1]consoCURRENT!Y44210</f>
        <v>4949777.9100000011</v>
      </c>
      <c r="W2247" s="31">
        <f>[1]consoCURRENT!Z44210</f>
        <v>2685289.24</v>
      </c>
      <c r="X2247" s="31">
        <f>[1]consoCURRENT!AA44210</f>
        <v>0</v>
      </c>
      <c r="Y2247" s="31">
        <f>[1]consoCURRENT!AB44210</f>
        <v>0</v>
      </c>
      <c r="Z2247" s="31">
        <f>SUM(M2247:Y2247)</f>
        <v>23484611.43</v>
      </c>
      <c r="AA2247" s="31">
        <f>D2247-Z2247</f>
        <v>9.5700000002980232</v>
      </c>
      <c r="AB2247" s="37">
        <f>Z2247/D2247</f>
        <v>0.99999959249927861</v>
      </c>
      <c r="AC2247" s="32"/>
    </row>
    <row r="2248" spans="1:29" s="33" customFormat="1" ht="26.6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6.6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6.6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23">SUM(B2247:B2250)</f>
        <v>23484621</v>
      </c>
      <c r="C2251" s="39">
        <f t="shared" si="1123"/>
        <v>0</v>
      </c>
      <c r="D2251" s="39">
        <f>SUM(D2247:D2250)</f>
        <v>23484621</v>
      </c>
      <c r="E2251" s="39">
        <f t="shared" ref="E2251:AA2251" si="1124">SUM(E2247:E2250)</f>
        <v>7835429.1300000008</v>
      </c>
      <c r="F2251" s="39">
        <f t="shared" si="1124"/>
        <v>4797944.2</v>
      </c>
      <c r="G2251" s="39">
        <f t="shared" si="1124"/>
        <v>8165948.8600000013</v>
      </c>
      <c r="H2251" s="39">
        <f t="shared" si="1124"/>
        <v>2685289.24</v>
      </c>
      <c r="I2251" s="39">
        <f t="shared" si="1124"/>
        <v>0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0</v>
      </c>
      <c r="N2251" s="39">
        <f t="shared" si="1124"/>
        <v>3561642.8900000011</v>
      </c>
      <c r="O2251" s="39">
        <f t="shared" si="1124"/>
        <v>159837.59</v>
      </c>
      <c r="P2251" s="39">
        <f t="shared" si="1124"/>
        <v>4113948.6499999994</v>
      </c>
      <c r="Q2251" s="39">
        <f t="shared" si="1124"/>
        <v>0</v>
      </c>
      <c r="R2251" s="39">
        <f t="shared" si="1124"/>
        <v>1772384.98</v>
      </c>
      <c r="S2251" s="39">
        <f t="shared" si="1124"/>
        <v>3025559.22</v>
      </c>
      <c r="T2251" s="39">
        <f t="shared" si="1124"/>
        <v>0</v>
      </c>
      <c r="U2251" s="39">
        <f t="shared" si="1124"/>
        <v>3216170.9499999997</v>
      </c>
      <c r="V2251" s="39">
        <f t="shared" si="1124"/>
        <v>4949777.9100000011</v>
      </c>
      <c r="W2251" s="39">
        <f t="shared" si="1124"/>
        <v>2685289.24</v>
      </c>
      <c r="X2251" s="39">
        <f t="shared" si="1124"/>
        <v>0</v>
      </c>
      <c r="Y2251" s="39">
        <f t="shared" si="1124"/>
        <v>0</v>
      </c>
      <c r="Z2251" s="39">
        <f t="shared" si="1124"/>
        <v>23484611.43</v>
      </c>
      <c r="AA2251" s="39">
        <f t="shared" si="1124"/>
        <v>9.5700000002980232</v>
      </c>
      <c r="AB2251" s="40">
        <f>Z2251/D2251</f>
        <v>0.99999959249927861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9.65" customHeight="1" x14ac:dyDescent="0.25">
      <c r="A2253" s="38" t="s">
        <v>40</v>
      </c>
      <c r="B2253" s="39">
        <f t="shared" ref="B2253:C2253" si="1126">B2252+B2251</f>
        <v>23484621</v>
      </c>
      <c r="C2253" s="39">
        <f t="shared" si="1126"/>
        <v>0</v>
      </c>
      <c r="D2253" s="39">
        <f>D2252+D2251</f>
        <v>23484621</v>
      </c>
      <c r="E2253" s="39">
        <f t="shared" ref="E2253:AA2253" si="1127">E2252+E2251</f>
        <v>7835429.1300000008</v>
      </c>
      <c r="F2253" s="39">
        <f t="shared" si="1127"/>
        <v>4797944.2</v>
      </c>
      <c r="G2253" s="39">
        <f t="shared" si="1127"/>
        <v>8165948.8600000013</v>
      </c>
      <c r="H2253" s="39">
        <f t="shared" si="1127"/>
        <v>2685289.24</v>
      </c>
      <c r="I2253" s="39">
        <f t="shared" si="1127"/>
        <v>0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0</v>
      </c>
      <c r="N2253" s="39">
        <f t="shared" si="1127"/>
        <v>3561642.8900000011</v>
      </c>
      <c r="O2253" s="39">
        <f t="shared" si="1127"/>
        <v>159837.59</v>
      </c>
      <c r="P2253" s="39">
        <f t="shared" si="1127"/>
        <v>4113948.6499999994</v>
      </c>
      <c r="Q2253" s="39">
        <f t="shared" si="1127"/>
        <v>0</v>
      </c>
      <c r="R2253" s="39">
        <f t="shared" si="1127"/>
        <v>1772384.98</v>
      </c>
      <c r="S2253" s="39">
        <f t="shared" si="1127"/>
        <v>3025559.22</v>
      </c>
      <c r="T2253" s="39">
        <f t="shared" si="1127"/>
        <v>0</v>
      </c>
      <c r="U2253" s="39">
        <f t="shared" si="1127"/>
        <v>3216170.9499999997</v>
      </c>
      <c r="V2253" s="39">
        <f t="shared" si="1127"/>
        <v>4949777.9100000011</v>
      </c>
      <c r="W2253" s="39">
        <f t="shared" si="1127"/>
        <v>2685289.24</v>
      </c>
      <c r="X2253" s="39">
        <f t="shared" si="1127"/>
        <v>0</v>
      </c>
      <c r="Y2253" s="39">
        <f t="shared" si="1127"/>
        <v>0</v>
      </c>
      <c r="Z2253" s="39">
        <f t="shared" si="1127"/>
        <v>23484611.43</v>
      </c>
      <c r="AA2253" s="39">
        <f t="shared" si="1127"/>
        <v>9.5700000002980232</v>
      </c>
      <c r="AB2253" s="40">
        <f>Z2253/D2253</f>
        <v>0.99999959249927861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customHeight="1" x14ac:dyDescent="0.25">
      <c r="A2256" s="71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">
      <c r="A2258" s="36" t="s">
        <v>35</v>
      </c>
      <c r="B2258" s="31">
        <f t="shared" ref="B2258:Q2262" si="1130">B2268+B2278+B2288+B2298+B2308</f>
        <v>527723</v>
      </c>
      <c r="C2258" s="31">
        <f t="shared" si="1130"/>
        <v>0</v>
      </c>
      <c r="D2258" s="31">
        <f t="shared" si="1130"/>
        <v>527723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527722.23999999999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527722.23999999999</v>
      </c>
      <c r="X2258" s="31">
        <f t="shared" si="1128"/>
        <v>0</v>
      </c>
      <c r="Y2258" s="31">
        <f t="shared" si="1128"/>
        <v>0</v>
      </c>
      <c r="Z2258" s="31">
        <f t="shared" si="1129"/>
        <v>527722.23999999999</v>
      </c>
      <c r="AA2258" s="31">
        <f>D2258-Z2258</f>
        <v>0.76000000000931323</v>
      </c>
      <c r="AB2258" s="37">
        <f>Z2258/D2258</f>
        <v>0.99999855985052766</v>
      </c>
      <c r="AC2258" s="32"/>
    </row>
    <row r="2259" spans="1:29" s="33" customFormat="1" ht="18" customHeight="1" x14ac:dyDescent="0.2">
      <c r="A2259" s="36" t="s">
        <v>36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customHeight="1" x14ac:dyDescent="0.2">
      <c r="A2260" s="36" t="s">
        <v>37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31">SUM(B2257:B2260)</f>
        <v>527723</v>
      </c>
      <c r="C2261" s="39">
        <f t="shared" ref="C2261:AA2261" si="1132">SUM(C2257:C2260)</f>
        <v>0</v>
      </c>
      <c r="D2261" s="39">
        <f t="shared" si="1132"/>
        <v>527723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527722.23999999999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527722.23999999999</v>
      </c>
      <c r="X2261" s="39">
        <f t="shared" si="1132"/>
        <v>0</v>
      </c>
      <c r="Y2261" s="39">
        <f t="shared" si="1132"/>
        <v>0</v>
      </c>
      <c r="Z2261" s="39">
        <f t="shared" si="1132"/>
        <v>527722.23999999999</v>
      </c>
      <c r="AA2261" s="39">
        <f t="shared" si="1132"/>
        <v>0.76000000000931323</v>
      </c>
      <c r="AB2261" s="40">
        <f>Z2261/D2261</f>
        <v>0.99999855985052766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customHeight="1" x14ac:dyDescent="0.25">
      <c r="A2263" s="38" t="s">
        <v>40</v>
      </c>
      <c r="B2263" s="39">
        <f t="shared" ref="B2263:AA2263" si="1134">B2262+B2261</f>
        <v>527723</v>
      </c>
      <c r="C2263" s="39">
        <f t="shared" si="1134"/>
        <v>0</v>
      </c>
      <c r="D2263" s="39">
        <f t="shared" si="1134"/>
        <v>527723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527722.23999999999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527722.23999999999</v>
      </c>
      <c r="X2263" s="39">
        <f t="shared" si="1134"/>
        <v>0</v>
      </c>
      <c r="Y2263" s="39">
        <f t="shared" si="1134"/>
        <v>0</v>
      </c>
      <c r="Z2263" s="39">
        <f t="shared" si="1134"/>
        <v>527722.23999999999</v>
      </c>
      <c r="AA2263" s="39">
        <f t="shared" si="1134"/>
        <v>0.76000000000931323</v>
      </c>
      <c r="AB2263" s="40">
        <f>Z2263/D2263</f>
        <v>0.99999855985052766</v>
      </c>
      <c r="AC2263" s="42"/>
    </row>
    <row r="2264" spans="1:29" s="33" customFormat="1" ht="18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8.399999999999999" customHeight="1" x14ac:dyDescent="0.25">
      <c r="A2266" s="72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35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">
      <c r="A2268" s="36" t="s">
        <v>35</v>
      </c>
      <c r="B2268" s="31">
        <f>[1]consoCURRENT!E44595</f>
        <v>527723</v>
      </c>
      <c r="C2268" s="31">
        <f>[1]consoCURRENT!F44595</f>
        <v>0</v>
      </c>
      <c r="D2268" s="31">
        <f>[1]consoCURRENT!G44595</f>
        <v>527723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527722.23999999999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527722.23999999999</v>
      </c>
      <c r="X2268" s="31">
        <f>[1]consoCURRENT!AA44595</f>
        <v>0</v>
      </c>
      <c r="Y2268" s="31">
        <f>[1]consoCURRENT!AB44595</f>
        <v>0</v>
      </c>
      <c r="Z2268" s="31">
        <f t="shared" si="1135"/>
        <v>527722.23999999999</v>
      </c>
      <c r="AA2268" s="31">
        <f>D2268-Z2268</f>
        <v>0.76000000000931323</v>
      </c>
      <c r="AB2268" s="37">
        <f>Z2268/D2268</f>
        <v>0.99999855985052766</v>
      </c>
      <c r="AC2268" s="32"/>
    </row>
    <row r="2269" spans="1:29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36">SUM(B2267:B2270)</f>
        <v>527723</v>
      </c>
      <c r="C2271" s="39">
        <f t="shared" si="1136"/>
        <v>0</v>
      </c>
      <c r="D2271" s="39">
        <f t="shared" si="1136"/>
        <v>527723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527722.23999999999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527722.23999999999</v>
      </c>
      <c r="X2271" s="39">
        <f t="shared" si="1136"/>
        <v>0</v>
      </c>
      <c r="Y2271" s="39">
        <f t="shared" si="1136"/>
        <v>0</v>
      </c>
      <c r="Z2271" s="39">
        <f t="shared" si="1136"/>
        <v>527722.23999999999</v>
      </c>
      <c r="AA2271" s="39">
        <f t="shared" si="1136"/>
        <v>0.76000000000931323</v>
      </c>
      <c r="AB2271" s="40">
        <f>Z2271/D2271</f>
        <v>0.99999855985052766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37">Z2282+Z2292</f>
        <v>0</v>
      </c>
      <c r="AA2272" s="31">
        <f>D2272-Z2272</f>
        <v>0</v>
      </c>
      <c r="AB2272" s="37"/>
      <c r="AC2272" s="32"/>
    </row>
    <row r="2273" spans="1:29" s="33" customFormat="1" ht="24.6" customHeight="1" x14ac:dyDescent="0.25">
      <c r="A2273" s="38" t="s">
        <v>40</v>
      </c>
      <c r="B2273" s="39">
        <f t="shared" ref="B2273:AA2273" si="1138">B2272+B2271</f>
        <v>527723</v>
      </c>
      <c r="C2273" s="39">
        <f t="shared" si="1138"/>
        <v>0</v>
      </c>
      <c r="D2273" s="39">
        <f t="shared" si="1138"/>
        <v>527723</v>
      </c>
      <c r="E2273" s="39">
        <f t="shared" si="1138"/>
        <v>0</v>
      </c>
      <c r="F2273" s="39">
        <f t="shared" si="1138"/>
        <v>0</v>
      </c>
      <c r="G2273" s="39">
        <f t="shared" si="1138"/>
        <v>0</v>
      </c>
      <c r="H2273" s="39">
        <f t="shared" si="1138"/>
        <v>527722.23999999999</v>
      </c>
      <c r="I2273" s="39">
        <f t="shared" si="1138"/>
        <v>0</v>
      </c>
      <c r="J2273" s="39">
        <f t="shared" si="1138"/>
        <v>0</v>
      </c>
      <c r="K2273" s="39">
        <f t="shared" si="1138"/>
        <v>0</v>
      </c>
      <c r="L2273" s="39">
        <f t="shared" si="1138"/>
        <v>0</v>
      </c>
      <c r="M2273" s="39">
        <f t="shared" si="1138"/>
        <v>0</v>
      </c>
      <c r="N2273" s="39">
        <f t="shared" si="1138"/>
        <v>0</v>
      </c>
      <c r="O2273" s="39">
        <f t="shared" si="1138"/>
        <v>0</v>
      </c>
      <c r="P2273" s="39">
        <f t="shared" si="1138"/>
        <v>0</v>
      </c>
      <c r="Q2273" s="39">
        <f t="shared" si="1138"/>
        <v>0</v>
      </c>
      <c r="R2273" s="39">
        <f t="shared" si="1138"/>
        <v>0</v>
      </c>
      <c r="S2273" s="39">
        <f t="shared" si="1138"/>
        <v>0</v>
      </c>
      <c r="T2273" s="39">
        <f t="shared" si="1138"/>
        <v>0</v>
      </c>
      <c r="U2273" s="39">
        <f t="shared" si="1138"/>
        <v>0</v>
      </c>
      <c r="V2273" s="39">
        <f t="shared" si="1138"/>
        <v>0</v>
      </c>
      <c r="W2273" s="39">
        <f t="shared" si="1138"/>
        <v>527722.23999999999</v>
      </c>
      <c r="X2273" s="39">
        <f t="shared" si="1138"/>
        <v>0</v>
      </c>
      <c r="Y2273" s="39">
        <f t="shared" si="1138"/>
        <v>0</v>
      </c>
      <c r="Z2273" s="39">
        <f t="shared" si="1138"/>
        <v>527722.23999999999</v>
      </c>
      <c r="AA2273" s="39">
        <f t="shared" si="1138"/>
        <v>0.76000000000931323</v>
      </c>
      <c r="AB2273" s="40">
        <f>Z2273/D2273</f>
        <v>0.99999855985052766</v>
      </c>
      <c r="AC2273" s="42"/>
    </row>
    <row r="2274" spans="1:29" s="33" customFormat="1" ht="18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9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0">SUM(B2277:B2280)</f>
        <v>0</v>
      </c>
      <c r="C2281" s="39">
        <f t="shared" si="1140"/>
        <v>0</v>
      </c>
      <c r="D2281" s="39">
        <f t="shared" si="1140"/>
        <v>0</v>
      </c>
      <c r="E2281" s="39">
        <f t="shared" si="1140"/>
        <v>0</v>
      </c>
      <c r="F2281" s="39">
        <f t="shared" si="1140"/>
        <v>0</v>
      </c>
      <c r="G2281" s="39">
        <f t="shared" si="1140"/>
        <v>0</v>
      </c>
      <c r="H2281" s="39">
        <f t="shared" si="1140"/>
        <v>0</v>
      </c>
      <c r="I2281" s="39">
        <f t="shared" si="1140"/>
        <v>0</v>
      </c>
      <c r="J2281" s="39">
        <f t="shared" si="1140"/>
        <v>0</v>
      </c>
      <c r="K2281" s="39">
        <f t="shared" si="1140"/>
        <v>0</v>
      </c>
      <c r="L2281" s="39">
        <f t="shared" si="1140"/>
        <v>0</v>
      </c>
      <c r="M2281" s="39">
        <f t="shared" si="1140"/>
        <v>0</v>
      </c>
      <c r="N2281" s="39">
        <f t="shared" si="1140"/>
        <v>0</v>
      </c>
      <c r="O2281" s="39">
        <f t="shared" si="1140"/>
        <v>0</v>
      </c>
      <c r="P2281" s="39">
        <f t="shared" si="1140"/>
        <v>0</v>
      </c>
      <c r="Q2281" s="39">
        <f t="shared" si="1140"/>
        <v>0</v>
      </c>
      <c r="R2281" s="39">
        <f t="shared" si="1140"/>
        <v>0</v>
      </c>
      <c r="S2281" s="39">
        <f t="shared" si="1140"/>
        <v>0</v>
      </c>
      <c r="T2281" s="39">
        <f t="shared" si="1140"/>
        <v>0</v>
      </c>
      <c r="U2281" s="39">
        <f t="shared" si="1140"/>
        <v>0</v>
      </c>
      <c r="V2281" s="39">
        <f t="shared" si="1140"/>
        <v>0</v>
      </c>
      <c r="W2281" s="39">
        <f t="shared" si="1140"/>
        <v>0</v>
      </c>
      <c r="X2281" s="39">
        <f t="shared" si="1140"/>
        <v>0</v>
      </c>
      <c r="Y2281" s="39">
        <f t="shared" si="1140"/>
        <v>0</v>
      </c>
      <c r="Z2281" s="39">
        <f t="shared" si="1140"/>
        <v>0</v>
      </c>
      <c r="AA2281" s="39">
        <f t="shared" si="1140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2.9" hidden="1" customHeight="1" x14ac:dyDescent="0.25">
      <c r="A2283" s="38" t="s">
        <v>40</v>
      </c>
      <c r="B2283" s="39">
        <f t="shared" ref="B2283:AA2283" si="1141">B2282+B2281</f>
        <v>0</v>
      </c>
      <c r="C2283" s="39">
        <f t="shared" si="1141"/>
        <v>0</v>
      </c>
      <c r="D2283" s="39">
        <f t="shared" si="1141"/>
        <v>0</v>
      </c>
      <c r="E2283" s="39">
        <f t="shared" si="1141"/>
        <v>0</v>
      </c>
      <c r="F2283" s="39">
        <f t="shared" si="1141"/>
        <v>0</v>
      </c>
      <c r="G2283" s="39">
        <f t="shared" si="1141"/>
        <v>0</v>
      </c>
      <c r="H2283" s="39">
        <f t="shared" si="1141"/>
        <v>0</v>
      </c>
      <c r="I2283" s="39">
        <f t="shared" si="1141"/>
        <v>0</v>
      </c>
      <c r="J2283" s="39">
        <f t="shared" si="1141"/>
        <v>0</v>
      </c>
      <c r="K2283" s="39">
        <f t="shared" si="1141"/>
        <v>0</v>
      </c>
      <c r="L2283" s="39">
        <f t="shared" si="1141"/>
        <v>0</v>
      </c>
      <c r="M2283" s="39">
        <f t="shared" si="1141"/>
        <v>0</v>
      </c>
      <c r="N2283" s="39">
        <f t="shared" si="1141"/>
        <v>0</v>
      </c>
      <c r="O2283" s="39">
        <f t="shared" si="1141"/>
        <v>0</v>
      </c>
      <c r="P2283" s="39">
        <f t="shared" si="1141"/>
        <v>0</v>
      </c>
      <c r="Q2283" s="39">
        <f t="shared" si="1141"/>
        <v>0</v>
      </c>
      <c r="R2283" s="39">
        <f t="shared" si="1141"/>
        <v>0</v>
      </c>
      <c r="S2283" s="39">
        <f t="shared" si="1141"/>
        <v>0</v>
      </c>
      <c r="T2283" s="39">
        <f t="shared" si="1141"/>
        <v>0</v>
      </c>
      <c r="U2283" s="39">
        <f t="shared" si="1141"/>
        <v>0</v>
      </c>
      <c r="V2283" s="39">
        <f t="shared" si="1141"/>
        <v>0</v>
      </c>
      <c r="W2283" s="39">
        <f t="shared" si="1141"/>
        <v>0</v>
      </c>
      <c r="X2283" s="39">
        <f t="shared" si="1141"/>
        <v>0</v>
      </c>
      <c r="Y2283" s="39">
        <f t="shared" si="1141"/>
        <v>0</v>
      </c>
      <c r="Z2283" s="39">
        <f t="shared" si="1141"/>
        <v>0</v>
      </c>
      <c r="AA2283" s="39">
        <f t="shared" si="1141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2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3">SUM(B2287:B2290)</f>
        <v>0</v>
      </c>
      <c r="C2291" s="39">
        <f t="shared" si="1143"/>
        <v>0</v>
      </c>
      <c r="D2291" s="39">
        <f t="shared" si="1143"/>
        <v>0</v>
      </c>
      <c r="E2291" s="39">
        <f t="shared" si="1143"/>
        <v>0</v>
      </c>
      <c r="F2291" s="39">
        <f t="shared" si="1143"/>
        <v>0</v>
      </c>
      <c r="G2291" s="39">
        <f t="shared" si="1143"/>
        <v>0</v>
      </c>
      <c r="H2291" s="39">
        <f t="shared" si="1143"/>
        <v>0</v>
      </c>
      <c r="I2291" s="39">
        <f t="shared" si="1143"/>
        <v>0</v>
      </c>
      <c r="J2291" s="39">
        <f t="shared" si="1143"/>
        <v>0</v>
      </c>
      <c r="K2291" s="39">
        <f t="shared" si="1143"/>
        <v>0</v>
      </c>
      <c r="L2291" s="39">
        <f t="shared" si="1143"/>
        <v>0</v>
      </c>
      <c r="M2291" s="39">
        <f t="shared" si="1143"/>
        <v>0</v>
      </c>
      <c r="N2291" s="39">
        <f t="shared" si="1143"/>
        <v>0</v>
      </c>
      <c r="O2291" s="39">
        <f t="shared" si="1143"/>
        <v>0</v>
      </c>
      <c r="P2291" s="39">
        <f t="shared" si="1143"/>
        <v>0</v>
      </c>
      <c r="Q2291" s="39">
        <f t="shared" si="1143"/>
        <v>0</v>
      </c>
      <c r="R2291" s="39">
        <f t="shared" si="1143"/>
        <v>0</v>
      </c>
      <c r="S2291" s="39">
        <f t="shared" si="1143"/>
        <v>0</v>
      </c>
      <c r="T2291" s="39">
        <f t="shared" si="1143"/>
        <v>0</v>
      </c>
      <c r="U2291" s="39">
        <f t="shared" si="1143"/>
        <v>0</v>
      </c>
      <c r="V2291" s="39">
        <f t="shared" si="1143"/>
        <v>0</v>
      </c>
      <c r="W2291" s="39">
        <f t="shared" si="1143"/>
        <v>0</v>
      </c>
      <c r="X2291" s="39">
        <f t="shared" si="1143"/>
        <v>0</v>
      </c>
      <c r="Y2291" s="39">
        <f t="shared" si="1143"/>
        <v>0</v>
      </c>
      <c r="Z2291" s="39">
        <f t="shared" si="1143"/>
        <v>0</v>
      </c>
      <c r="AA2291" s="39">
        <f t="shared" si="1143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44">B2292+B2291</f>
        <v>0</v>
      </c>
      <c r="C2293" s="39">
        <f t="shared" si="1144"/>
        <v>0</v>
      </c>
      <c r="D2293" s="39">
        <f t="shared" si="1144"/>
        <v>0</v>
      </c>
      <c r="E2293" s="39">
        <f t="shared" si="1144"/>
        <v>0</v>
      </c>
      <c r="F2293" s="39">
        <f t="shared" si="1144"/>
        <v>0</v>
      </c>
      <c r="G2293" s="39">
        <f t="shared" si="1144"/>
        <v>0</v>
      </c>
      <c r="H2293" s="39">
        <f t="shared" si="1144"/>
        <v>0</v>
      </c>
      <c r="I2293" s="39">
        <f t="shared" si="1144"/>
        <v>0</v>
      </c>
      <c r="J2293" s="39">
        <f t="shared" si="1144"/>
        <v>0</v>
      </c>
      <c r="K2293" s="39">
        <f t="shared" si="1144"/>
        <v>0</v>
      </c>
      <c r="L2293" s="39">
        <f t="shared" si="1144"/>
        <v>0</v>
      </c>
      <c r="M2293" s="39">
        <f t="shared" si="1144"/>
        <v>0</v>
      </c>
      <c r="N2293" s="39">
        <f t="shared" si="1144"/>
        <v>0</v>
      </c>
      <c r="O2293" s="39">
        <f t="shared" si="1144"/>
        <v>0</v>
      </c>
      <c r="P2293" s="39">
        <f t="shared" si="1144"/>
        <v>0</v>
      </c>
      <c r="Q2293" s="39">
        <f t="shared" si="1144"/>
        <v>0</v>
      </c>
      <c r="R2293" s="39">
        <f t="shared" si="1144"/>
        <v>0</v>
      </c>
      <c r="S2293" s="39">
        <f t="shared" si="1144"/>
        <v>0</v>
      </c>
      <c r="T2293" s="39">
        <f t="shared" si="1144"/>
        <v>0</v>
      </c>
      <c r="U2293" s="39">
        <f t="shared" si="1144"/>
        <v>0</v>
      </c>
      <c r="V2293" s="39">
        <f t="shared" si="1144"/>
        <v>0</v>
      </c>
      <c r="W2293" s="39">
        <f t="shared" si="1144"/>
        <v>0</v>
      </c>
      <c r="X2293" s="39">
        <f t="shared" si="1144"/>
        <v>0</v>
      </c>
      <c r="Y2293" s="39">
        <f t="shared" si="1144"/>
        <v>0</v>
      </c>
      <c r="Z2293" s="39">
        <f t="shared" si="1144"/>
        <v>0</v>
      </c>
      <c r="AA2293" s="39">
        <f t="shared" si="1144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5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6">SUM(B2297:B2300)</f>
        <v>0</v>
      </c>
      <c r="C2301" s="39">
        <f t="shared" si="1146"/>
        <v>0</v>
      </c>
      <c r="D2301" s="39">
        <f t="shared" si="1146"/>
        <v>0</v>
      </c>
      <c r="E2301" s="39">
        <f t="shared" si="1146"/>
        <v>0</v>
      </c>
      <c r="F2301" s="39">
        <f t="shared" si="1146"/>
        <v>0</v>
      </c>
      <c r="G2301" s="39">
        <f t="shared" si="1146"/>
        <v>0</v>
      </c>
      <c r="H2301" s="39">
        <f t="shared" si="1146"/>
        <v>0</v>
      </c>
      <c r="I2301" s="39">
        <f t="shared" si="1146"/>
        <v>0</v>
      </c>
      <c r="J2301" s="39">
        <f t="shared" si="1146"/>
        <v>0</v>
      </c>
      <c r="K2301" s="39">
        <f t="shared" si="1146"/>
        <v>0</v>
      </c>
      <c r="L2301" s="39">
        <f t="shared" si="1146"/>
        <v>0</v>
      </c>
      <c r="M2301" s="39">
        <f t="shared" si="1146"/>
        <v>0</v>
      </c>
      <c r="N2301" s="39">
        <f t="shared" si="1146"/>
        <v>0</v>
      </c>
      <c r="O2301" s="39">
        <f t="shared" si="1146"/>
        <v>0</v>
      </c>
      <c r="P2301" s="39">
        <f t="shared" si="1146"/>
        <v>0</v>
      </c>
      <c r="Q2301" s="39">
        <f t="shared" si="1146"/>
        <v>0</v>
      </c>
      <c r="R2301" s="39">
        <f t="shared" si="1146"/>
        <v>0</v>
      </c>
      <c r="S2301" s="39">
        <f t="shared" si="1146"/>
        <v>0</v>
      </c>
      <c r="T2301" s="39">
        <f t="shared" si="1146"/>
        <v>0</v>
      </c>
      <c r="U2301" s="39">
        <f t="shared" si="1146"/>
        <v>0</v>
      </c>
      <c r="V2301" s="39">
        <f t="shared" si="1146"/>
        <v>0</v>
      </c>
      <c r="W2301" s="39">
        <f t="shared" si="1146"/>
        <v>0</v>
      </c>
      <c r="X2301" s="39">
        <f t="shared" si="1146"/>
        <v>0</v>
      </c>
      <c r="Y2301" s="39">
        <f t="shared" si="1146"/>
        <v>0</v>
      </c>
      <c r="Z2301" s="39">
        <f t="shared" si="1146"/>
        <v>0</v>
      </c>
      <c r="AA2301" s="39">
        <f t="shared" si="1146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47">B2302+B2301</f>
        <v>0</v>
      </c>
      <c r="C2303" s="39">
        <f t="shared" si="1147"/>
        <v>0</v>
      </c>
      <c r="D2303" s="39">
        <f t="shared" si="1147"/>
        <v>0</v>
      </c>
      <c r="E2303" s="39">
        <f t="shared" si="1147"/>
        <v>0</v>
      </c>
      <c r="F2303" s="39">
        <f t="shared" si="1147"/>
        <v>0</v>
      </c>
      <c r="G2303" s="39">
        <f t="shared" si="1147"/>
        <v>0</v>
      </c>
      <c r="H2303" s="39">
        <f t="shared" si="1147"/>
        <v>0</v>
      </c>
      <c r="I2303" s="39">
        <f t="shared" si="1147"/>
        <v>0</v>
      </c>
      <c r="J2303" s="39">
        <f t="shared" si="1147"/>
        <v>0</v>
      </c>
      <c r="K2303" s="39">
        <f t="shared" si="1147"/>
        <v>0</v>
      </c>
      <c r="L2303" s="39">
        <f t="shared" si="1147"/>
        <v>0</v>
      </c>
      <c r="M2303" s="39">
        <f t="shared" si="1147"/>
        <v>0</v>
      </c>
      <c r="N2303" s="39">
        <f t="shared" si="1147"/>
        <v>0</v>
      </c>
      <c r="O2303" s="39">
        <f t="shared" si="1147"/>
        <v>0</v>
      </c>
      <c r="P2303" s="39">
        <f t="shared" si="1147"/>
        <v>0</v>
      </c>
      <c r="Q2303" s="39">
        <f t="shared" si="1147"/>
        <v>0</v>
      </c>
      <c r="R2303" s="39">
        <f t="shared" si="1147"/>
        <v>0</v>
      </c>
      <c r="S2303" s="39">
        <f t="shared" si="1147"/>
        <v>0</v>
      </c>
      <c r="T2303" s="39">
        <f t="shared" si="1147"/>
        <v>0</v>
      </c>
      <c r="U2303" s="39">
        <f t="shared" si="1147"/>
        <v>0</v>
      </c>
      <c r="V2303" s="39">
        <f t="shared" si="1147"/>
        <v>0</v>
      </c>
      <c r="W2303" s="39">
        <f t="shared" si="1147"/>
        <v>0</v>
      </c>
      <c r="X2303" s="39">
        <f t="shared" si="1147"/>
        <v>0</v>
      </c>
      <c r="Y2303" s="39">
        <f t="shared" si="1147"/>
        <v>0</v>
      </c>
      <c r="Z2303" s="39">
        <f t="shared" si="1147"/>
        <v>0</v>
      </c>
      <c r="AA2303" s="39">
        <f t="shared" si="1147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8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49">SUM(B2307:B2310)</f>
        <v>0</v>
      </c>
      <c r="C2311" s="39">
        <f t="shared" si="1149"/>
        <v>0</v>
      </c>
      <c r="D2311" s="39">
        <f t="shared" si="1149"/>
        <v>0</v>
      </c>
      <c r="E2311" s="39">
        <f t="shared" si="1149"/>
        <v>0</v>
      </c>
      <c r="F2311" s="39">
        <f t="shared" si="1149"/>
        <v>0</v>
      </c>
      <c r="G2311" s="39">
        <f t="shared" si="1149"/>
        <v>0</v>
      </c>
      <c r="H2311" s="39">
        <f t="shared" si="1149"/>
        <v>0</v>
      </c>
      <c r="I2311" s="39">
        <f t="shared" si="1149"/>
        <v>0</v>
      </c>
      <c r="J2311" s="39">
        <f t="shared" si="1149"/>
        <v>0</v>
      </c>
      <c r="K2311" s="39">
        <f t="shared" si="1149"/>
        <v>0</v>
      </c>
      <c r="L2311" s="39">
        <f t="shared" si="1149"/>
        <v>0</v>
      </c>
      <c r="M2311" s="39">
        <f t="shared" si="1149"/>
        <v>0</v>
      </c>
      <c r="N2311" s="39">
        <f t="shared" si="1149"/>
        <v>0</v>
      </c>
      <c r="O2311" s="39">
        <f t="shared" si="1149"/>
        <v>0</v>
      </c>
      <c r="P2311" s="39">
        <f t="shared" si="1149"/>
        <v>0</v>
      </c>
      <c r="Q2311" s="39">
        <f t="shared" si="1149"/>
        <v>0</v>
      </c>
      <c r="R2311" s="39">
        <f t="shared" si="1149"/>
        <v>0</v>
      </c>
      <c r="S2311" s="39">
        <f t="shared" si="1149"/>
        <v>0</v>
      </c>
      <c r="T2311" s="39">
        <f t="shared" si="1149"/>
        <v>0</v>
      </c>
      <c r="U2311" s="39">
        <f t="shared" si="1149"/>
        <v>0</v>
      </c>
      <c r="V2311" s="39">
        <f t="shared" si="1149"/>
        <v>0</v>
      </c>
      <c r="W2311" s="39">
        <f t="shared" si="1149"/>
        <v>0</v>
      </c>
      <c r="X2311" s="39">
        <f t="shared" si="1149"/>
        <v>0</v>
      </c>
      <c r="Y2311" s="39">
        <f t="shared" si="1149"/>
        <v>0</v>
      </c>
      <c r="Z2311" s="39">
        <f t="shared" si="1149"/>
        <v>0</v>
      </c>
      <c r="AA2311" s="39">
        <f t="shared" si="1149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50">B2312+B2311</f>
        <v>0</v>
      </c>
      <c r="C2313" s="39">
        <f t="shared" si="1150"/>
        <v>0</v>
      </c>
      <c r="D2313" s="39">
        <f t="shared" si="1150"/>
        <v>0</v>
      </c>
      <c r="E2313" s="39">
        <f t="shared" si="1150"/>
        <v>0</v>
      </c>
      <c r="F2313" s="39">
        <f t="shared" si="1150"/>
        <v>0</v>
      </c>
      <c r="G2313" s="39">
        <f t="shared" si="1150"/>
        <v>0</v>
      </c>
      <c r="H2313" s="39">
        <f t="shared" si="1150"/>
        <v>0</v>
      </c>
      <c r="I2313" s="39">
        <f t="shared" si="1150"/>
        <v>0</v>
      </c>
      <c r="J2313" s="39">
        <f t="shared" si="1150"/>
        <v>0</v>
      </c>
      <c r="K2313" s="39">
        <f t="shared" si="1150"/>
        <v>0</v>
      </c>
      <c r="L2313" s="39">
        <f t="shared" si="1150"/>
        <v>0</v>
      </c>
      <c r="M2313" s="39">
        <f t="shared" si="1150"/>
        <v>0</v>
      </c>
      <c r="N2313" s="39">
        <f t="shared" si="1150"/>
        <v>0</v>
      </c>
      <c r="O2313" s="39">
        <f t="shared" si="1150"/>
        <v>0</v>
      </c>
      <c r="P2313" s="39">
        <f t="shared" si="1150"/>
        <v>0</v>
      </c>
      <c r="Q2313" s="39">
        <f t="shared" si="1150"/>
        <v>0</v>
      </c>
      <c r="R2313" s="39">
        <f t="shared" si="1150"/>
        <v>0</v>
      </c>
      <c r="S2313" s="39">
        <f t="shared" si="1150"/>
        <v>0</v>
      </c>
      <c r="T2313" s="39">
        <f t="shared" si="1150"/>
        <v>0</v>
      </c>
      <c r="U2313" s="39">
        <f t="shared" si="1150"/>
        <v>0</v>
      </c>
      <c r="V2313" s="39">
        <f t="shared" si="1150"/>
        <v>0</v>
      </c>
      <c r="W2313" s="39">
        <f t="shared" si="1150"/>
        <v>0</v>
      </c>
      <c r="X2313" s="39">
        <f t="shared" si="1150"/>
        <v>0</v>
      </c>
      <c r="Y2313" s="39">
        <f t="shared" si="1150"/>
        <v>0</v>
      </c>
      <c r="Z2313" s="39">
        <f t="shared" si="1150"/>
        <v>0</v>
      </c>
      <c r="AA2313" s="39">
        <f t="shared" si="1150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4" customHeight="1" x14ac:dyDescent="0.25">
      <c r="A2316" s="46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5.9" customHeight="1" x14ac:dyDescent="0.2">
      <c r="A2317" s="36" t="s">
        <v>34</v>
      </c>
      <c r="B2317" s="31">
        <f t="shared" ref="B2317:Q2322" si="1151">B2327+B2337+B2347+B2357+B2367+B2377+B2387+B2397+B2407+B2417+B2427+B2437+B2447+B2457+B2467</f>
        <v>0</v>
      </c>
      <c r="C2317" s="31">
        <f t="shared" si="1151"/>
        <v>0</v>
      </c>
      <c r="D2317" s="31">
        <f>D2327+D2337+D2347+D2357+D2367+D2377+D2387+D2397+D2407+D2417+D2427+D2437+D2447+D2457+D2467</f>
        <v>0</v>
      </c>
      <c r="E2317" s="31">
        <f t="shared" ref="E2317:Y2322" si="1152">E2327+E2337+E2347+E2357+E2367+E2377+E2387+E2397+E2407+E2417+E2427+E2437+E2447+E2457+E2467</f>
        <v>0</v>
      </c>
      <c r="F2317" s="31">
        <f t="shared" si="1152"/>
        <v>0</v>
      </c>
      <c r="G2317" s="31">
        <f t="shared" si="1152"/>
        <v>0</v>
      </c>
      <c r="H2317" s="31">
        <f t="shared" si="1152"/>
        <v>0</v>
      </c>
      <c r="I2317" s="31">
        <f t="shared" si="1152"/>
        <v>0</v>
      </c>
      <c r="J2317" s="31">
        <f t="shared" si="1152"/>
        <v>0</v>
      </c>
      <c r="K2317" s="31">
        <f t="shared" si="1152"/>
        <v>0</v>
      </c>
      <c r="L2317" s="31">
        <f t="shared" si="1152"/>
        <v>0</v>
      </c>
      <c r="M2317" s="31">
        <f t="shared" si="1152"/>
        <v>0</v>
      </c>
      <c r="N2317" s="31">
        <f t="shared" si="1152"/>
        <v>0</v>
      </c>
      <c r="O2317" s="31">
        <f t="shared" si="1152"/>
        <v>0</v>
      </c>
      <c r="P2317" s="31">
        <f t="shared" si="1152"/>
        <v>0</v>
      </c>
      <c r="Q2317" s="31">
        <f t="shared" si="1152"/>
        <v>0</v>
      </c>
      <c r="R2317" s="31">
        <f t="shared" si="1152"/>
        <v>0</v>
      </c>
      <c r="S2317" s="31">
        <f t="shared" si="1152"/>
        <v>0</v>
      </c>
      <c r="T2317" s="31">
        <f t="shared" si="1152"/>
        <v>0</v>
      </c>
      <c r="U2317" s="31">
        <f t="shared" si="1152"/>
        <v>0</v>
      </c>
      <c r="V2317" s="31">
        <f t="shared" si="1152"/>
        <v>0</v>
      </c>
      <c r="W2317" s="31">
        <f t="shared" si="1152"/>
        <v>0</v>
      </c>
      <c r="X2317" s="31">
        <f t="shared" si="1152"/>
        <v>0</v>
      </c>
      <c r="Y2317" s="31">
        <f t="shared" si="1152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5.9" customHeight="1" x14ac:dyDescent="0.2">
      <c r="A2318" s="36" t="s">
        <v>35</v>
      </c>
      <c r="B2318" s="31">
        <f t="shared" si="1151"/>
        <v>662500000</v>
      </c>
      <c r="C2318" s="31">
        <f t="shared" si="1151"/>
        <v>0</v>
      </c>
      <c r="D2318" s="31">
        <f t="shared" si="1151"/>
        <v>662500000</v>
      </c>
      <c r="E2318" s="31">
        <f t="shared" si="1151"/>
        <v>0</v>
      </c>
      <c r="F2318" s="31">
        <f t="shared" si="1151"/>
        <v>0</v>
      </c>
      <c r="G2318" s="31">
        <f t="shared" si="1151"/>
        <v>0</v>
      </c>
      <c r="H2318" s="31">
        <f t="shared" si="1151"/>
        <v>0</v>
      </c>
      <c r="I2318" s="31">
        <f t="shared" si="1151"/>
        <v>0</v>
      </c>
      <c r="J2318" s="31">
        <f t="shared" si="1151"/>
        <v>0</v>
      </c>
      <c r="K2318" s="31">
        <f t="shared" si="1151"/>
        <v>0</v>
      </c>
      <c r="L2318" s="31">
        <f t="shared" si="1151"/>
        <v>0</v>
      </c>
      <c r="M2318" s="31">
        <f t="shared" si="1151"/>
        <v>0</v>
      </c>
      <c r="N2318" s="31">
        <f t="shared" si="1151"/>
        <v>0</v>
      </c>
      <c r="O2318" s="31">
        <f t="shared" si="1151"/>
        <v>0</v>
      </c>
      <c r="P2318" s="31">
        <f t="shared" si="1151"/>
        <v>0</v>
      </c>
      <c r="Q2318" s="31">
        <f t="shared" si="1151"/>
        <v>0</v>
      </c>
      <c r="R2318" s="31">
        <f t="shared" si="1152"/>
        <v>0</v>
      </c>
      <c r="S2318" s="31">
        <f t="shared" si="1152"/>
        <v>0</v>
      </c>
      <c r="T2318" s="31">
        <f t="shared" si="1152"/>
        <v>0</v>
      </c>
      <c r="U2318" s="31">
        <f t="shared" si="1152"/>
        <v>0</v>
      </c>
      <c r="V2318" s="31">
        <f t="shared" si="1152"/>
        <v>0</v>
      </c>
      <c r="W2318" s="31">
        <f t="shared" si="1152"/>
        <v>0</v>
      </c>
      <c r="X2318" s="31">
        <f t="shared" si="1152"/>
        <v>0</v>
      </c>
      <c r="Y2318" s="31">
        <f t="shared" si="1152"/>
        <v>0</v>
      </c>
      <c r="Z2318" s="31">
        <f t="shared" ref="Z2318:Z2320" si="1153">SUM(M2318:Y2318)</f>
        <v>0</v>
      </c>
      <c r="AA2318" s="31">
        <f>D2318-Z2318</f>
        <v>662500000</v>
      </c>
      <c r="AB2318" s="37">
        <f>Z2318/D2318</f>
        <v>0</v>
      </c>
      <c r="AC2318" s="32"/>
    </row>
    <row r="2319" spans="1:29" s="33" customFormat="1" ht="25.9" customHeight="1" x14ac:dyDescent="0.2">
      <c r="A2319" s="36" t="s">
        <v>36</v>
      </c>
      <c r="B2319" s="31">
        <f t="shared" si="1151"/>
        <v>0</v>
      </c>
      <c r="C2319" s="31">
        <f t="shared" si="1151"/>
        <v>0</v>
      </c>
      <c r="D2319" s="31">
        <f t="shared" si="1151"/>
        <v>0</v>
      </c>
      <c r="E2319" s="31">
        <f t="shared" si="1152"/>
        <v>0</v>
      </c>
      <c r="F2319" s="31">
        <f t="shared" si="1152"/>
        <v>0</v>
      </c>
      <c r="G2319" s="31">
        <f t="shared" si="1152"/>
        <v>0</v>
      </c>
      <c r="H2319" s="31">
        <f t="shared" si="1152"/>
        <v>0</v>
      </c>
      <c r="I2319" s="31">
        <f t="shared" si="1152"/>
        <v>0</v>
      </c>
      <c r="J2319" s="31">
        <f t="shared" si="1152"/>
        <v>0</v>
      </c>
      <c r="K2319" s="31">
        <f t="shared" si="1152"/>
        <v>0</v>
      </c>
      <c r="L2319" s="31">
        <f t="shared" si="1152"/>
        <v>0</v>
      </c>
      <c r="M2319" s="31">
        <f t="shared" si="1152"/>
        <v>0</v>
      </c>
      <c r="N2319" s="31">
        <f t="shared" si="1152"/>
        <v>0</v>
      </c>
      <c r="O2319" s="31">
        <f t="shared" si="1152"/>
        <v>0</v>
      </c>
      <c r="P2319" s="31">
        <f t="shared" si="1152"/>
        <v>0</v>
      </c>
      <c r="Q2319" s="31">
        <f t="shared" si="1152"/>
        <v>0</v>
      </c>
      <c r="R2319" s="31">
        <f t="shared" si="1152"/>
        <v>0</v>
      </c>
      <c r="S2319" s="31">
        <f t="shared" si="1152"/>
        <v>0</v>
      </c>
      <c r="T2319" s="31">
        <f t="shared" si="1152"/>
        <v>0</v>
      </c>
      <c r="U2319" s="31">
        <f t="shared" si="1152"/>
        <v>0</v>
      </c>
      <c r="V2319" s="31">
        <f t="shared" si="1152"/>
        <v>0</v>
      </c>
      <c r="W2319" s="31">
        <f t="shared" si="1152"/>
        <v>0</v>
      </c>
      <c r="X2319" s="31">
        <f t="shared" si="1152"/>
        <v>0</v>
      </c>
      <c r="Y2319" s="31">
        <f t="shared" si="1152"/>
        <v>0</v>
      </c>
      <c r="Z2319" s="31">
        <f t="shared" si="1153"/>
        <v>0</v>
      </c>
      <c r="AA2319" s="31">
        <f>D2319-Z2319</f>
        <v>0</v>
      </c>
      <c r="AB2319" s="37"/>
      <c r="AC2319" s="32"/>
    </row>
    <row r="2320" spans="1:29" s="33" customFormat="1" ht="25.9" customHeight="1" x14ac:dyDescent="0.2">
      <c r="A2320" s="36" t="s">
        <v>37</v>
      </c>
      <c r="B2320" s="31">
        <f t="shared" si="1151"/>
        <v>0</v>
      </c>
      <c r="C2320" s="31">
        <f t="shared" si="1151"/>
        <v>0</v>
      </c>
      <c r="D2320" s="31">
        <f t="shared" si="1151"/>
        <v>0</v>
      </c>
      <c r="E2320" s="31">
        <f t="shared" si="1152"/>
        <v>0</v>
      </c>
      <c r="F2320" s="31">
        <f t="shared" si="1152"/>
        <v>0</v>
      </c>
      <c r="G2320" s="31">
        <f t="shared" si="1152"/>
        <v>0</v>
      </c>
      <c r="H2320" s="31">
        <f t="shared" si="1152"/>
        <v>0</v>
      </c>
      <c r="I2320" s="31">
        <f t="shared" si="1152"/>
        <v>0</v>
      </c>
      <c r="J2320" s="31">
        <f t="shared" si="1152"/>
        <v>0</v>
      </c>
      <c r="K2320" s="31">
        <f t="shared" si="1152"/>
        <v>0</v>
      </c>
      <c r="L2320" s="31">
        <f t="shared" si="1152"/>
        <v>0</v>
      </c>
      <c r="M2320" s="31">
        <f t="shared" si="1152"/>
        <v>0</v>
      </c>
      <c r="N2320" s="31">
        <f t="shared" si="1152"/>
        <v>0</v>
      </c>
      <c r="O2320" s="31">
        <f t="shared" si="1152"/>
        <v>0</v>
      </c>
      <c r="P2320" s="31">
        <f t="shared" si="1152"/>
        <v>0</v>
      </c>
      <c r="Q2320" s="31">
        <f t="shared" si="1152"/>
        <v>0</v>
      </c>
      <c r="R2320" s="31">
        <f t="shared" si="1152"/>
        <v>0</v>
      </c>
      <c r="S2320" s="31">
        <f t="shared" si="1152"/>
        <v>0</v>
      </c>
      <c r="T2320" s="31">
        <f t="shared" si="1152"/>
        <v>0</v>
      </c>
      <c r="U2320" s="31">
        <f t="shared" si="1152"/>
        <v>0</v>
      </c>
      <c r="V2320" s="31">
        <f t="shared" si="1152"/>
        <v>0</v>
      </c>
      <c r="W2320" s="31">
        <f t="shared" si="1152"/>
        <v>0</v>
      </c>
      <c r="X2320" s="31">
        <f t="shared" si="1152"/>
        <v>0</v>
      </c>
      <c r="Y2320" s="31">
        <f t="shared" si="1152"/>
        <v>0</v>
      </c>
      <c r="Z2320" s="31">
        <f t="shared" si="1153"/>
        <v>0</v>
      </c>
      <c r="AA2320" s="31">
        <f>D2320-Z2320</f>
        <v>0</v>
      </c>
      <c r="AB2320" s="37" t="e">
        <f>Z2320/D2320</f>
        <v>#DIV/0!</v>
      </c>
      <c r="AC2320" s="32"/>
    </row>
    <row r="2321" spans="1:29" s="33" customFormat="1" ht="18" customHeight="1" x14ac:dyDescent="0.25">
      <c r="A2321" s="38" t="s">
        <v>38</v>
      </c>
      <c r="B2321" s="39">
        <f t="shared" ref="B2321:C2321" si="1154">SUM(B2317:B2320)</f>
        <v>662500000</v>
      </c>
      <c r="C2321" s="39">
        <f t="shared" si="1154"/>
        <v>0</v>
      </c>
      <c r="D2321" s="39">
        <f>SUM(D2317:D2320)</f>
        <v>662500000</v>
      </c>
      <c r="E2321" s="39">
        <f t="shared" ref="E2321:AA2321" si="1155">SUM(E2317:E2320)</f>
        <v>0</v>
      </c>
      <c r="F2321" s="39">
        <f t="shared" si="1155"/>
        <v>0</v>
      </c>
      <c r="G2321" s="39">
        <f t="shared" si="1155"/>
        <v>0</v>
      </c>
      <c r="H2321" s="39">
        <f t="shared" si="1155"/>
        <v>0</v>
      </c>
      <c r="I2321" s="39">
        <f t="shared" si="1155"/>
        <v>0</v>
      </c>
      <c r="J2321" s="39">
        <f t="shared" si="1155"/>
        <v>0</v>
      </c>
      <c r="K2321" s="39">
        <f t="shared" si="1155"/>
        <v>0</v>
      </c>
      <c r="L2321" s="39">
        <f t="shared" si="1155"/>
        <v>0</v>
      </c>
      <c r="M2321" s="39">
        <f t="shared" si="1155"/>
        <v>0</v>
      </c>
      <c r="N2321" s="39">
        <f t="shared" si="1155"/>
        <v>0</v>
      </c>
      <c r="O2321" s="39">
        <f t="shared" si="1155"/>
        <v>0</v>
      </c>
      <c r="P2321" s="39">
        <f t="shared" si="1155"/>
        <v>0</v>
      </c>
      <c r="Q2321" s="39">
        <f t="shared" si="1155"/>
        <v>0</v>
      </c>
      <c r="R2321" s="39">
        <f t="shared" si="1155"/>
        <v>0</v>
      </c>
      <c r="S2321" s="39">
        <f t="shared" si="1155"/>
        <v>0</v>
      </c>
      <c r="T2321" s="39">
        <f t="shared" si="1155"/>
        <v>0</v>
      </c>
      <c r="U2321" s="39">
        <f t="shared" si="1155"/>
        <v>0</v>
      </c>
      <c r="V2321" s="39">
        <f t="shared" si="1155"/>
        <v>0</v>
      </c>
      <c r="W2321" s="39">
        <f t="shared" si="1155"/>
        <v>0</v>
      </c>
      <c r="X2321" s="39">
        <f t="shared" si="1155"/>
        <v>0</v>
      </c>
      <c r="Y2321" s="39">
        <f t="shared" si="1155"/>
        <v>0</v>
      </c>
      <c r="Z2321" s="39">
        <f t="shared" si="1155"/>
        <v>0</v>
      </c>
      <c r="AA2321" s="39">
        <f t="shared" si="1155"/>
        <v>662500000</v>
      </c>
      <c r="AB2321" s="40">
        <f>Z2321/D2321</f>
        <v>0</v>
      </c>
      <c r="AC2321" s="32"/>
    </row>
    <row r="2322" spans="1:29" s="33" customFormat="1" ht="18" customHeight="1" x14ac:dyDescent="0.25">
      <c r="A2322" s="41" t="s">
        <v>39</v>
      </c>
      <c r="B2322" s="31">
        <f t="shared" ref="B2322:C2322" si="1156">B2332+B2342+B2352+B2362+B2372+B2382+B2392+B2402+B2412+B2422+B2432+B2442+B2452+B2462+B2472</f>
        <v>0</v>
      </c>
      <c r="C2322" s="31">
        <f t="shared" si="1156"/>
        <v>0</v>
      </c>
      <c r="D2322" s="31">
        <f t="shared" si="1151"/>
        <v>0</v>
      </c>
      <c r="E2322" s="31">
        <f t="shared" si="1152"/>
        <v>0</v>
      </c>
      <c r="F2322" s="31">
        <f t="shared" si="1152"/>
        <v>0</v>
      </c>
      <c r="G2322" s="31">
        <f t="shared" si="1152"/>
        <v>0</v>
      </c>
      <c r="H2322" s="31">
        <f t="shared" si="1152"/>
        <v>0</v>
      </c>
      <c r="I2322" s="31">
        <f t="shared" si="1152"/>
        <v>0</v>
      </c>
      <c r="J2322" s="31">
        <f t="shared" si="1152"/>
        <v>0</v>
      </c>
      <c r="K2322" s="31">
        <f t="shared" si="1152"/>
        <v>0</v>
      </c>
      <c r="L2322" s="31">
        <f t="shared" si="1152"/>
        <v>0</v>
      </c>
      <c r="M2322" s="31">
        <f t="shared" si="1152"/>
        <v>0</v>
      </c>
      <c r="N2322" s="31">
        <f t="shared" si="1152"/>
        <v>0</v>
      </c>
      <c r="O2322" s="31">
        <f t="shared" si="1152"/>
        <v>0</v>
      </c>
      <c r="P2322" s="31">
        <f t="shared" si="1152"/>
        <v>0</v>
      </c>
      <c r="Q2322" s="31">
        <f t="shared" si="1152"/>
        <v>0</v>
      </c>
      <c r="R2322" s="31">
        <f t="shared" si="1152"/>
        <v>0</v>
      </c>
      <c r="S2322" s="31">
        <f t="shared" si="1152"/>
        <v>0</v>
      </c>
      <c r="T2322" s="31">
        <f t="shared" si="1152"/>
        <v>0</v>
      </c>
      <c r="U2322" s="31">
        <f t="shared" si="1152"/>
        <v>0</v>
      </c>
      <c r="V2322" s="31">
        <f t="shared" si="1152"/>
        <v>0</v>
      </c>
      <c r="W2322" s="31">
        <f t="shared" si="1152"/>
        <v>0</v>
      </c>
      <c r="X2322" s="31">
        <f t="shared" si="1152"/>
        <v>0</v>
      </c>
      <c r="Y2322" s="31">
        <f t="shared" si="1152"/>
        <v>0</v>
      </c>
      <c r="Z2322" s="31">
        <f t="shared" ref="Z2322" si="1157">SUM(M2322:Y2322)</f>
        <v>0</v>
      </c>
      <c r="AA2322" s="31">
        <f>D2322-Z2322</f>
        <v>0</v>
      </c>
      <c r="AB2322" s="37"/>
      <c r="AC2322" s="32"/>
    </row>
    <row r="2323" spans="1:29" s="33" customFormat="1" ht="34.15" customHeight="1" x14ac:dyDescent="0.25">
      <c r="A2323" s="38" t="s">
        <v>40</v>
      </c>
      <c r="B2323" s="39">
        <f t="shared" ref="B2323:C2323" si="1158">B2322+B2321</f>
        <v>662500000</v>
      </c>
      <c r="C2323" s="39">
        <f t="shared" si="1158"/>
        <v>0</v>
      </c>
      <c r="D2323" s="39">
        <f>D2322+D2321</f>
        <v>662500000</v>
      </c>
      <c r="E2323" s="39">
        <f t="shared" ref="E2323:AA2323" si="1159">E2322+E2321</f>
        <v>0</v>
      </c>
      <c r="F2323" s="39">
        <f t="shared" si="1159"/>
        <v>0</v>
      </c>
      <c r="G2323" s="39">
        <f t="shared" si="1159"/>
        <v>0</v>
      </c>
      <c r="H2323" s="39">
        <f t="shared" si="1159"/>
        <v>0</v>
      </c>
      <c r="I2323" s="39">
        <f t="shared" si="1159"/>
        <v>0</v>
      </c>
      <c r="J2323" s="39">
        <f t="shared" si="1159"/>
        <v>0</v>
      </c>
      <c r="K2323" s="39">
        <f t="shared" si="1159"/>
        <v>0</v>
      </c>
      <c r="L2323" s="39">
        <f t="shared" si="1159"/>
        <v>0</v>
      </c>
      <c r="M2323" s="39">
        <f t="shared" si="1159"/>
        <v>0</v>
      </c>
      <c r="N2323" s="39">
        <f t="shared" si="1159"/>
        <v>0</v>
      </c>
      <c r="O2323" s="39">
        <f t="shared" si="1159"/>
        <v>0</v>
      </c>
      <c r="P2323" s="39">
        <f t="shared" si="1159"/>
        <v>0</v>
      </c>
      <c r="Q2323" s="39">
        <f t="shared" si="1159"/>
        <v>0</v>
      </c>
      <c r="R2323" s="39">
        <f t="shared" si="1159"/>
        <v>0</v>
      </c>
      <c r="S2323" s="39">
        <f t="shared" si="1159"/>
        <v>0</v>
      </c>
      <c r="T2323" s="39">
        <f t="shared" si="1159"/>
        <v>0</v>
      </c>
      <c r="U2323" s="39">
        <f t="shared" si="1159"/>
        <v>0</v>
      </c>
      <c r="V2323" s="39">
        <f t="shared" si="1159"/>
        <v>0</v>
      </c>
      <c r="W2323" s="39">
        <f t="shared" si="1159"/>
        <v>0</v>
      </c>
      <c r="X2323" s="39">
        <f t="shared" si="1159"/>
        <v>0</v>
      </c>
      <c r="Y2323" s="39">
        <f t="shared" si="1159"/>
        <v>0</v>
      </c>
      <c r="Z2323" s="39">
        <f t="shared" si="1159"/>
        <v>0</v>
      </c>
      <c r="AA2323" s="39">
        <f t="shared" si="1159"/>
        <v>662500000</v>
      </c>
      <c r="AB2323" s="40">
        <f>Z2323/D2323</f>
        <v>0</v>
      </c>
      <c r="AC2323" s="42"/>
    </row>
    <row r="2324" spans="1:2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9.149999999999999" customHeight="1" x14ac:dyDescent="0.25">
      <c r="A2325" s="46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9.149999999999999" customHeight="1" x14ac:dyDescent="0.25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8.5" customHeight="1" x14ac:dyDescent="0.2">
      <c r="A2328" s="36" t="s">
        <v>35</v>
      </c>
      <c r="B2328" s="31">
        <f>[1]consoCURRENT!E45873</f>
        <v>662500000</v>
      </c>
      <c r="C2328" s="31">
        <f>[1]consoCURRENT!F45873</f>
        <v>0</v>
      </c>
      <c r="D2328" s="31">
        <f>[1]consoCURRENT!G45873</f>
        <v>662500000</v>
      </c>
      <c r="E2328" s="31">
        <f>[1]consoCURRENT!H45873</f>
        <v>0</v>
      </c>
      <c r="F2328" s="31">
        <f>[1]consoCURRENT!I45873</f>
        <v>0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0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0</v>
      </c>
      <c r="AA2328" s="31">
        <f>D2328-Z2328</f>
        <v>662500000</v>
      </c>
      <c r="AB2328" s="37">
        <f>Z2328/D2328</f>
        <v>0</v>
      </c>
      <c r="AC2328" s="32"/>
    </row>
    <row r="2329" spans="1:29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60">SUM(M2329:Y2329)</f>
        <v>0</v>
      </c>
      <c r="AA2329" s="31">
        <f>D2329-Z2329</f>
        <v>0</v>
      </c>
      <c r="AB2329" s="37"/>
      <c r="AC2329" s="32"/>
    </row>
    <row r="2330" spans="1:29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60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61">SUM(B2327:B2330)</f>
        <v>662500000</v>
      </c>
      <c r="C2331" s="39">
        <f t="shared" si="1161"/>
        <v>0</v>
      </c>
      <c r="D2331" s="39">
        <f>SUM(D2327:D2330)</f>
        <v>662500000</v>
      </c>
      <c r="E2331" s="39">
        <f t="shared" ref="E2331:AA2331" si="1162">SUM(E2327:E2330)</f>
        <v>0</v>
      </c>
      <c r="F2331" s="39">
        <f t="shared" si="1162"/>
        <v>0</v>
      </c>
      <c r="G2331" s="39">
        <f t="shared" si="1162"/>
        <v>0</v>
      </c>
      <c r="H2331" s="39">
        <f t="shared" si="1162"/>
        <v>0</v>
      </c>
      <c r="I2331" s="39">
        <f t="shared" si="1162"/>
        <v>0</v>
      </c>
      <c r="J2331" s="39">
        <f t="shared" si="1162"/>
        <v>0</v>
      </c>
      <c r="K2331" s="39">
        <f t="shared" si="1162"/>
        <v>0</v>
      </c>
      <c r="L2331" s="39">
        <f t="shared" si="1162"/>
        <v>0</v>
      </c>
      <c r="M2331" s="39">
        <f t="shared" si="1162"/>
        <v>0</v>
      </c>
      <c r="N2331" s="39">
        <f t="shared" si="1162"/>
        <v>0</v>
      </c>
      <c r="O2331" s="39">
        <f t="shared" si="1162"/>
        <v>0</v>
      </c>
      <c r="P2331" s="39">
        <f t="shared" si="1162"/>
        <v>0</v>
      </c>
      <c r="Q2331" s="39">
        <f t="shared" si="1162"/>
        <v>0</v>
      </c>
      <c r="R2331" s="39">
        <f t="shared" si="1162"/>
        <v>0</v>
      </c>
      <c r="S2331" s="39">
        <f t="shared" si="1162"/>
        <v>0</v>
      </c>
      <c r="T2331" s="39">
        <f t="shared" si="1162"/>
        <v>0</v>
      </c>
      <c r="U2331" s="39">
        <f t="shared" si="1162"/>
        <v>0</v>
      </c>
      <c r="V2331" s="39">
        <f t="shared" si="1162"/>
        <v>0</v>
      </c>
      <c r="W2331" s="39">
        <f t="shared" si="1162"/>
        <v>0</v>
      </c>
      <c r="X2331" s="39">
        <f t="shared" si="1162"/>
        <v>0</v>
      </c>
      <c r="Y2331" s="39">
        <f t="shared" si="1162"/>
        <v>0</v>
      </c>
      <c r="Z2331" s="39">
        <f t="shared" si="1162"/>
        <v>0</v>
      </c>
      <c r="AA2331" s="39">
        <f t="shared" si="1162"/>
        <v>662500000</v>
      </c>
      <c r="AB2331" s="40">
        <f>Z2331/D2331</f>
        <v>0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3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32.65" customHeight="1" x14ac:dyDescent="0.25">
      <c r="A2333" s="38" t="s">
        <v>40</v>
      </c>
      <c r="B2333" s="39">
        <f t="shared" ref="B2333:C2333" si="1164">B2332+B2331</f>
        <v>662500000</v>
      </c>
      <c r="C2333" s="39">
        <f t="shared" si="1164"/>
        <v>0</v>
      </c>
      <c r="D2333" s="39">
        <f>D2332+D2331</f>
        <v>662500000</v>
      </c>
      <c r="E2333" s="39">
        <f t="shared" ref="E2333:AA2333" si="1165">E2332+E2331</f>
        <v>0</v>
      </c>
      <c r="F2333" s="39">
        <f t="shared" si="1165"/>
        <v>0</v>
      </c>
      <c r="G2333" s="39">
        <f t="shared" si="1165"/>
        <v>0</v>
      </c>
      <c r="H2333" s="39">
        <f t="shared" si="1165"/>
        <v>0</v>
      </c>
      <c r="I2333" s="39">
        <f t="shared" si="1165"/>
        <v>0</v>
      </c>
      <c r="J2333" s="39">
        <f t="shared" si="1165"/>
        <v>0</v>
      </c>
      <c r="K2333" s="39">
        <f t="shared" si="1165"/>
        <v>0</v>
      </c>
      <c r="L2333" s="39">
        <f t="shared" si="1165"/>
        <v>0</v>
      </c>
      <c r="M2333" s="39">
        <f t="shared" si="1165"/>
        <v>0</v>
      </c>
      <c r="N2333" s="39">
        <f t="shared" si="1165"/>
        <v>0</v>
      </c>
      <c r="O2333" s="39">
        <f t="shared" si="1165"/>
        <v>0</v>
      </c>
      <c r="P2333" s="39">
        <f t="shared" si="1165"/>
        <v>0</v>
      </c>
      <c r="Q2333" s="39">
        <f t="shared" si="1165"/>
        <v>0</v>
      </c>
      <c r="R2333" s="39">
        <f t="shared" si="1165"/>
        <v>0</v>
      </c>
      <c r="S2333" s="39">
        <f t="shared" si="1165"/>
        <v>0</v>
      </c>
      <c r="T2333" s="39">
        <f t="shared" si="1165"/>
        <v>0</v>
      </c>
      <c r="U2333" s="39">
        <f t="shared" si="1165"/>
        <v>0</v>
      </c>
      <c r="V2333" s="39">
        <f t="shared" si="1165"/>
        <v>0</v>
      </c>
      <c r="W2333" s="39">
        <f t="shared" si="1165"/>
        <v>0</v>
      </c>
      <c r="X2333" s="39">
        <f t="shared" si="1165"/>
        <v>0</v>
      </c>
      <c r="Y2333" s="39">
        <f t="shared" si="1165"/>
        <v>0</v>
      </c>
      <c r="Z2333" s="39">
        <f t="shared" si="1165"/>
        <v>0</v>
      </c>
      <c r="AA2333" s="39">
        <f t="shared" si="1165"/>
        <v>662500000</v>
      </c>
      <c r="AB2333" s="40">
        <f>Z2333/D2333</f>
        <v>0</v>
      </c>
      <c r="AC2333" s="42"/>
    </row>
    <row r="2334" spans="1:29" s="33" customFormat="1" ht="17.649999999999999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28.9" hidden="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5.9" hidden="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8.1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8.15" hidden="1" customHeight="1" x14ac:dyDescent="0.2">
      <c r="A2338" s="36" t="s">
        <v>35</v>
      </c>
      <c r="B2338" s="31">
        <f>[1]consoCURRENT!E46086</f>
        <v>0</v>
      </c>
      <c r="C2338" s="31">
        <f>[1]consoCURRENT!F46086</f>
        <v>0</v>
      </c>
      <c r="D2338" s="31">
        <f>[1]consoCURRENT!G46086</f>
        <v>0</v>
      </c>
      <c r="E2338" s="31">
        <f>[1]consoCURRENT!H46086</f>
        <v>0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6"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8.1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6"/>
        <v>0</v>
      </c>
      <c r="AA2339" s="31">
        <f>D2339-Z2339</f>
        <v>0</v>
      </c>
      <c r="AB2339" s="37"/>
      <c r="AC2339" s="32"/>
    </row>
    <row r="2340" spans="1:29" s="33" customFormat="1" ht="28.15" hidden="1" customHeight="1" x14ac:dyDescent="0.2">
      <c r="A2340" s="36" t="s">
        <v>37</v>
      </c>
      <c r="B2340" s="31"/>
      <c r="C2340" s="31"/>
      <c r="D2340" s="31">
        <f>[1]consoCURRENT!E46121</f>
        <v>0</v>
      </c>
      <c r="E2340" s="31">
        <f>[1]consoCURRENT!H46121</f>
        <v>0</v>
      </c>
      <c r="F2340" s="31">
        <f>[1]consoCURRENT!I46121</f>
        <v>0</v>
      </c>
      <c r="G2340" s="31">
        <f>[1]consoCURRENT!J46121</f>
        <v>0</v>
      </c>
      <c r="H2340" s="31">
        <f>[1]consoCURRENT!K46121</f>
        <v>0</v>
      </c>
      <c r="I2340" s="31">
        <f>[1]consoCURRENT!L46121</f>
        <v>0</v>
      </c>
      <c r="J2340" s="31">
        <f>[1]consoCURRENT!M46121</f>
        <v>0</v>
      </c>
      <c r="K2340" s="31">
        <f>[1]consoCURRENT!N46121</f>
        <v>0</v>
      </c>
      <c r="L2340" s="31">
        <f>[1]consoCURRENT!O46121</f>
        <v>0</v>
      </c>
      <c r="M2340" s="31">
        <f>[1]consoCURRENT!P46121</f>
        <v>0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0</v>
      </c>
      <c r="W2340" s="31">
        <f>[1]consoCURRENT!Z46121</f>
        <v>0</v>
      </c>
      <c r="X2340" s="31">
        <f>[1]consoCURRENT!AA46121</f>
        <v>0</v>
      </c>
      <c r="Y2340" s="31">
        <f>[1]consoCURRENT!AB46121</f>
        <v>0</v>
      </c>
      <c r="Z2340" s="31">
        <f t="shared" si="1166"/>
        <v>0</v>
      </c>
      <c r="AA2340" s="31">
        <f>D2340-Z2340</f>
        <v>0</v>
      </c>
      <c r="AB2340" s="37" t="e">
        <f>Z2340/D2340</f>
        <v>#DIV/0!</v>
      </c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7">SUM(B2337:B2340)</f>
        <v>0</v>
      </c>
      <c r="C2341" s="39">
        <f t="shared" si="1167"/>
        <v>0</v>
      </c>
      <c r="D2341" s="39">
        <f>SUM(D2337:D2340)</f>
        <v>0</v>
      </c>
      <c r="E2341" s="39">
        <f t="shared" ref="E2341:AA2341" si="1168">SUM(E2337:E2340)</f>
        <v>0</v>
      </c>
      <c r="F2341" s="39">
        <f t="shared" si="1168"/>
        <v>0</v>
      </c>
      <c r="G2341" s="39">
        <f t="shared" si="1168"/>
        <v>0</v>
      </c>
      <c r="H2341" s="39">
        <f t="shared" si="1168"/>
        <v>0</v>
      </c>
      <c r="I2341" s="39">
        <f t="shared" si="1168"/>
        <v>0</v>
      </c>
      <c r="J2341" s="39">
        <f t="shared" si="1168"/>
        <v>0</v>
      </c>
      <c r="K2341" s="39">
        <f t="shared" si="1168"/>
        <v>0</v>
      </c>
      <c r="L2341" s="39">
        <f t="shared" si="1168"/>
        <v>0</v>
      </c>
      <c r="M2341" s="39">
        <f t="shared" si="1168"/>
        <v>0</v>
      </c>
      <c r="N2341" s="39">
        <f t="shared" si="1168"/>
        <v>0</v>
      </c>
      <c r="O2341" s="39">
        <f t="shared" si="1168"/>
        <v>0</v>
      </c>
      <c r="P2341" s="39">
        <f t="shared" si="1168"/>
        <v>0</v>
      </c>
      <c r="Q2341" s="39">
        <f t="shared" si="1168"/>
        <v>0</v>
      </c>
      <c r="R2341" s="39">
        <f t="shared" si="1168"/>
        <v>0</v>
      </c>
      <c r="S2341" s="39">
        <f t="shared" si="1168"/>
        <v>0</v>
      </c>
      <c r="T2341" s="39">
        <f t="shared" si="1168"/>
        <v>0</v>
      </c>
      <c r="U2341" s="39">
        <f t="shared" si="1168"/>
        <v>0</v>
      </c>
      <c r="V2341" s="39">
        <f t="shared" si="1168"/>
        <v>0</v>
      </c>
      <c r="W2341" s="39">
        <f t="shared" si="1168"/>
        <v>0</v>
      </c>
      <c r="X2341" s="39">
        <f t="shared" si="1168"/>
        <v>0</v>
      </c>
      <c r="Y2341" s="39">
        <f t="shared" si="1168"/>
        <v>0</v>
      </c>
      <c r="Z2341" s="39">
        <f t="shared" si="1168"/>
        <v>0</v>
      </c>
      <c r="AA2341" s="39">
        <f t="shared" si="1168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9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1.5" hidden="1" customHeight="1" x14ac:dyDescent="0.25">
      <c r="A2343" s="38" t="s">
        <v>40</v>
      </c>
      <c r="B2343" s="39">
        <f t="shared" ref="B2343:C2343" si="1170">B2342+B2341</f>
        <v>0</v>
      </c>
      <c r="C2343" s="39">
        <f t="shared" si="1170"/>
        <v>0</v>
      </c>
      <c r="D2343" s="39">
        <f>D2342+D2341</f>
        <v>0</v>
      </c>
      <c r="E2343" s="39">
        <f t="shared" ref="E2343:AA2343" si="1171">E2342+E2341</f>
        <v>0</v>
      </c>
      <c r="F2343" s="39">
        <f t="shared" si="1171"/>
        <v>0</v>
      </c>
      <c r="G2343" s="39">
        <f t="shared" si="1171"/>
        <v>0</v>
      </c>
      <c r="H2343" s="39">
        <f t="shared" si="1171"/>
        <v>0</v>
      </c>
      <c r="I2343" s="39">
        <f t="shared" si="1171"/>
        <v>0</v>
      </c>
      <c r="J2343" s="39">
        <f t="shared" si="1171"/>
        <v>0</v>
      </c>
      <c r="K2343" s="39">
        <f t="shared" si="1171"/>
        <v>0</v>
      </c>
      <c r="L2343" s="39">
        <f t="shared" si="1171"/>
        <v>0</v>
      </c>
      <c r="M2343" s="39">
        <f t="shared" si="1171"/>
        <v>0</v>
      </c>
      <c r="N2343" s="39">
        <f t="shared" si="1171"/>
        <v>0</v>
      </c>
      <c r="O2343" s="39">
        <f t="shared" si="1171"/>
        <v>0</v>
      </c>
      <c r="P2343" s="39">
        <f t="shared" si="1171"/>
        <v>0</v>
      </c>
      <c r="Q2343" s="39">
        <f t="shared" si="1171"/>
        <v>0</v>
      </c>
      <c r="R2343" s="39">
        <f t="shared" si="1171"/>
        <v>0</v>
      </c>
      <c r="S2343" s="39">
        <f t="shared" si="1171"/>
        <v>0</v>
      </c>
      <c r="T2343" s="39">
        <f t="shared" si="1171"/>
        <v>0</v>
      </c>
      <c r="U2343" s="39">
        <f t="shared" si="1171"/>
        <v>0</v>
      </c>
      <c r="V2343" s="39">
        <f t="shared" si="1171"/>
        <v>0</v>
      </c>
      <c r="W2343" s="39">
        <f t="shared" si="1171"/>
        <v>0</v>
      </c>
      <c r="X2343" s="39">
        <f t="shared" si="1171"/>
        <v>0</v>
      </c>
      <c r="Y2343" s="39">
        <f t="shared" si="1171"/>
        <v>0</v>
      </c>
      <c r="Z2343" s="39">
        <f t="shared" si="1171"/>
        <v>0</v>
      </c>
      <c r="AA2343" s="39">
        <f t="shared" si="1171"/>
        <v>0</v>
      </c>
      <c r="AB2343" s="40" t="e">
        <f>Z2343/D2343</f>
        <v>#DIV/0!</v>
      </c>
      <c r="AC2343" s="42"/>
    </row>
    <row r="2344" spans="1:29" s="33" customFormat="1" ht="14.6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hidden="1" customHeight="1" x14ac:dyDescent="0.25">
      <c r="A2345" s="46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hidden="1" customHeight="1" x14ac:dyDescent="0.25">
      <c r="A2346" s="46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hidden="1" customHeight="1" x14ac:dyDescent="0.2">
      <c r="A2348" s="36" t="s">
        <v>35</v>
      </c>
      <c r="B2348" s="31">
        <f>[1]consoCURRENT!E46299</f>
        <v>0</v>
      </c>
      <c r="C2348" s="31">
        <f>[1]consoCURRENT!F46299</f>
        <v>0</v>
      </c>
      <c r="D2348" s="31">
        <f>[1]consoCURRENT!G46299</f>
        <v>0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72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2"/>
        <v>0</v>
      </c>
      <c r="AA2349" s="31">
        <f>D2349-Z2349</f>
        <v>0</v>
      </c>
      <c r="AB2349" s="37"/>
      <c r="AC2349" s="32"/>
    </row>
    <row r="2350" spans="1:2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2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3">SUM(B2347:B2350)</f>
        <v>0</v>
      </c>
      <c r="C2351" s="39">
        <f t="shared" si="1173"/>
        <v>0</v>
      </c>
      <c r="D2351" s="39">
        <f>SUM(D2347:D2350)</f>
        <v>0</v>
      </c>
      <c r="E2351" s="39">
        <f t="shared" ref="E2351:AA2351" si="1174">SUM(E2347:E2350)</f>
        <v>0</v>
      </c>
      <c r="F2351" s="39">
        <f t="shared" si="1174"/>
        <v>0</v>
      </c>
      <c r="G2351" s="39">
        <f t="shared" si="1174"/>
        <v>0</v>
      </c>
      <c r="H2351" s="39">
        <f t="shared" si="1174"/>
        <v>0</v>
      </c>
      <c r="I2351" s="39">
        <f t="shared" si="1174"/>
        <v>0</v>
      </c>
      <c r="J2351" s="39">
        <f t="shared" si="1174"/>
        <v>0</v>
      </c>
      <c r="K2351" s="39">
        <f t="shared" si="1174"/>
        <v>0</v>
      </c>
      <c r="L2351" s="39">
        <f t="shared" si="1174"/>
        <v>0</v>
      </c>
      <c r="M2351" s="39">
        <f t="shared" si="1174"/>
        <v>0</v>
      </c>
      <c r="N2351" s="39">
        <f t="shared" si="1174"/>
        <v>0</v>
      </c>
      <c r="O2351" s="39">
        <f t="shared" si="1174"/>
        <v>0</v>
      </c>
      <c r="P2351" s="39">
        <f t="shared" si="1174"/>
        <v>0</v>
      </c>
      <c r="Q2351" s="39">
        <f t="shared" si="1174"/>
        <v>0</v>
      </c>
      <c r="R2351" s="39">
        <f t="shared" si="1174"/>
        <v>0</v>
      </c>
      <c r="S2351" s="39">
        <f t="shared" si="1174"/>
        <v>0</v>
      </c>
      <c r="T2351" s="39">
        <f t="shared" si="1174"/>
        <v>0</v>
      </c>
      <c r="U2351" s="39">
        <f t="shared" si="1174"/>
        <v>0</v>
      </c>
      <c r="V2351" s="39">
        <f t="shared" si="1174"/>
        <v>0</v>
      </c>
      <c r="W2351" s="39">
        <f t="shared" si="1174"/>
        <v>0</v>
      </c>
      <c r="X2351" s="39">
        <f t="shared" si="1174"/>
        <v>0</v>
      </c>
      <c r="Y2351" s="39">
        <f t="shared" si="1174"/>
        <v>0</v>
      </c>
      <c r="Z2351" s="39">
        <f t="shared" si="1174"/>
        <v>0</v>
      </c>
      <c r="AA2351" s="39">
        <f t="shared" si="1174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5">SUM(M2352:Y2352)</f>
        <v>0</v>
      </c>
      <c r="AA2352" s="31">
        <f>D2352-Z2352</f>
        <v>0</v>
      </c>
      <c r="AB2352" s="37"/>
      <c r="AC2352" s="32"/>
    </row>
    <row r="2353" spans="1:29" s="33" customFormat="1" ht="26.45" hidden="1" customHeight="1" x14ac:dyDescent="0.25">
      <c r="A2353" s="38" t="s">
        <v>40</v>
      </c>
      <c r="B2353" s="39">
        <f t="shared" ref="B2353:C2353" si="1176">B2352+B2351</f>
        <v>0</v>
      </c>
      <c r="C2353" s="39">
        <f t="shared" si="1176"/>
        <v>0</v>
      </c>
      <c r="D2353" s="39">
        <f>D2352+D2351</f>
        <v>0</v>
      </c>
      <c r="E2353" s="39">
        <f t="shared" ref="E2353:AA2353" si="1177">E2352+E2351</f>
        <v>0</v>
      </c>
      <c r="F2353" s="39">
        <f t="shared" si="1177"/>
        <v>0</v>
      </c>
      <c r="G2353" s="39">
        <f t="shared" si="1177"/>
        <v>0</v>
      </c>
      <c r="H2353" s="39">
        <f t="shared" si="1177"/>
        <v>0</v>
      </c>
      <c r="I2353" s="39">
        <f t="shared" si="1177"/>
        <v>0</v>
      </c>
      <c r="J2353" s="39">
        <f t="shared" si="1177"/>
        <v>0</v>
      </c>
      <c r="K2353" s="39">
        <f t="shared" si="1177"/>
        <v>0</v>
      </c>
      <c r="L2353" s="39">
        <f t="shared" si="1177"/>
        <v>0</v>
      </c>
      <c r="M2353" s="39">
        <f t="shared" si="1177"/>
        <v>0</v>
      </c>
      <c r="N2353" s="39">
        <f t="shared" si="1177"/>
        <v>0</v>
      </c>
      <c r="O2353" s="39">
        <f t="shared" si="1177"/>
        <v>0</v>
      </c>
      <c r="P2353" s="39">
        <f t="shared" si="1177"/>
        <v>0</v>
      </c>
      <c r="Q2353" s="39">
        <f t="shared" si="1177"/>
        <v>0</v>
      </c>
      <c r="R2353" s="39">
        <f t="shared" si="1177"/>
        <v>0</v>
      </c>
      <c r="S2353" s="39">
        <f t="shared" si="1177"/>
        <v>0</v>
      </c>
      <c r="T2353" s="39">
        <f t="shared" si="1177"/>
        <v>0</v>
      </c>
      <c r="U2353" s="39">
        <f t="shared" si="1177"/>
        <v>0</v>
      </c>
      <c r="V2353" s="39">
        <f t="shared" si="1177"/>
        <v>0</v>
      </c>
      <c r="W2353" s="39">
        <f t="shared" si="1177"/>
        <v>0</v>
      </c>
      <c r="X2353" s="39">
        <f t="shared" si="1177"/>
        <v>0</v>
      </c>
      <c r="Y2353" s="39">
        <f t="shared" si="1177"/>
        <v>0</v>
      </c>
      <c r="Z2353" s="39">
        <f t="shared" si="1177"/>
        <v>0</v>
      </c>
      <c r="AA2353" s="39">
        <f t="shared" si="1177"/>
        <v>0</v>
      </c>
      <c r="AB2353" s="40" t="e">
        <f>Z2353/D2353</f>
        <v>#DIV/0!</v>
      </c>
      <c r="AC2353" s="42"/>
    </row>
    <row r="2354" spans="1:29" s="33" customFormat="1" ht="1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8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8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9">SUM(B2357:B2360)</f>
        <v>0</v>
      </c>
      <c r="C2361" s="39">
        <f t="shared" si="1179"/>
        <v>0</v>
      </c>
      <c r="D2361" s="39">
        <f>SUM(D2357:D2360)</f>
        <v>0</v>
      </c>
      <c r="E2361" s="39">
        <f t="shared" ref="E2361:AA2361" si="1180">SUM(E2357:E2360)</f>
        <v>0</v>
      </c>
      <c r="F2361" s="39">
        <f t="shared" si="1180"/>
        <v>0</v>
      </c>
      <c r="G2361" s="39">
        <f t="shared" si="1180"/>
        <v>0</v>
      </c>
      <c r="H2361" s="39">
        <f t="shared" si="1180"/>
        <v>0</v>
      </c>
      <c r="I2361" s="39">
        <f t="shared" si="1180"/>
        <v>0</v>
      </c>
      <c r="J2361" s="39">
        <f t="shared" si="1180"/>
        <v>0</v>
      </c>
      <c r="K2361" s="39">
        <f t="shared" si="1180"/>
        <v>0</v>
      </c>
      <c r="L2361" s="39">
        <f t="shared" si="1180"/>
        <v>0</v>
      </c>
      <c r="M2361" s="39">
        <f t="shared" si="1180"/>
        <v>0</v>
      </c>
      <c r="N2361" s="39">
        <f t="shared" si="1180"/>
        <v>0</v>
      </c>
      <c r="O2361" s="39">
        <f t="shared" si="1180"/>
        <v>0</v>
      </c>
      <c r="P2361" s="39">
        <f t="shared" si="1180"/>
        <v>0</v>
      </c>
      <c r="Q2361" s="39">
        <f t="shared" si="1180"/>
        <v>0</v>
      </c>
      <c r="R2361" s="39">
        <f t="shared" si="1180"/>
        <v>0</v>
      </c>
      <c r="S2361" s="39">
        <f t="shared" si="1180"/>
        <v>0</v>
      </c>
      <c r="T2361" s="39">
        <f t="shared" si="1180"/>
        <v>0</v>
      </c>
      <c r="U2361" s="39">
        <f t="shared" si="1180"/>
        <v>0</v>
      </c>
      <c r="V2361" s="39">
        <f t="shared" si="1180"/>
        <v>0</v>
      </c>
      <c r="W2361" s="39">
        <f t="shared" si="1180"/>
        <v>0</v>
      </c>
      <c r="X2361" s="39">
        <f t="shared" si="1180"/>
        <v>0</v>
      </c>
      <c r="Y2361" s="39">
        <f t="shared" si="1180"/>
        <v>0</v>
      </c>
      <c r="Z2361" s="39">
        <f t="shared" si="1180"/>
        <v>0</v>
      </c>
      <c r="AA2361" s="39">
        <f t="shared" si="1180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1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40</v>
      </c>
      <c r="B2363" s="39">
        <f t="shared" ref="B2363:C2363" si="1182">B2362+B2361</f>
        <v>0</v>
      </c>
      <c r="C2363" s="39">
        <f t="shared" si="1182"/>
        <v>0</v>
      </c>
      <c r="D2363" s="39">
        <f>D2362+D2361</f>
        <v>0</v>
      </c>
      <c r="E2363" s="39">
        <f t="shared" ref="E2363:AA2363" si="1183">E2362+E2361</f>
        <v>0</v>
      </c>
      <c r="F2363" s="39">
        <f t="shared" si="1183"/>
        <v>0</v>
      </c>
      <c r="G2363" s="39">
        <f t="shared" si="1183"/>
        <v>0</v>
      </c>
      <c r="H2363" s="39">
        <f t="shared" si="1183"/>
        <v>0</v>
      </c>
      <c r="I2363" s="39">
        <f t="shared" si="1183"/>
        <v>0</v>
      </c>
      <c r="J2363" s="39">
        <f t="shared" si="1183"/>
        <v>0</v>
      </c>
      <c r="K2363" s="39">
        <f t="shared" si="1183"/>
        <v>0</v>
      </c>
      <c r="L2363" s="39">
        <f t="shared" si="1183"/>
        <v>0</v>
      </c>
      <c r="M2363" s="39">
        <f t="shared" si="1183"/>
        <v>0</v>
      </c>
      <c r="N2363" s="39">
        <f t="shared" si="1183"/>
        <v>0</v>
      </c>
      <c r="O2363" s="39">
        <f t="shared" si="1183"/>
        <v>0</v>
      </c>
      <c r="P2363" s="39">
        <f t="shared" si="1183"/>
        <v>0</v>
      </c>
      <c r="Q2363" s="39">
        <f t="shared" si="1183"/>
        <v>0</v>
      </c>
      <c r="R2363" s="39">
        <f t="shared" si="1183"/>
        <v>0</v>
      </c>
      <c r="S2363" s="39">
        <f t="shared" si="1183"/>
        <v>0</v>
      </c>
      <c r="T2363" s="39">
        <f t="shared" si="1183"/>
        <v>0</v>
      </c>
      <c r="U2363" s="39">
        <f t="shared" si="1183"/>
        <v>0</v>
      </c>
      <c r="V2363" s="39">
        <f t="shared" si="1183"/>
        <v>0</v>
      </c>
      <c r="W2363" s="39">
        <f t="shared" si="1183"/>
        <v>0</v>
      </c>
      <c r="X2363" s="39">
        <f t="shared" si="1183"/>
        <v>0</v>
      </c>
      <c r="Y2363" s="39">
        <f t="shared" si="1183"/>
        <v>0</v>
      </c>
      <c r="Z2363" s="39">
        <f t="shared" si="1183"/>
        <v>0</v>
      </c>
      <c r="AA2363" s="39">
        <f t="shared" si="1183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4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4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4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5">SUM(B2367:B2370)</f>
        <v>0</v>
      </c>
      <c r="C2371" s="39">
        <f t="shared" si="1185"/>
        <v>0</v>
      </c>
      <c r="D2371" s="39">
        <f>SUM(D2367:D2370)</f>
        <v>0</v>
      </c>
      <c r="E2371" s="39">
        <f t="shared" ref="E2371:AA2371" si="1186">SUM(E2367:E2370)</f>
        <v>0</v>
      </c>
      <c r="F2371" s="39">
        <f t="shared" si="1186"/>
        <v>0</v>
      </c>
      <c r="G2371" s="39">
        <f t="shared" si="1186"/>
        <v>0</v>
      </c>
      <c r="H2371" s="39">
        <f t="shared" si="1186"/>
        <v>0</v>
      </c>
      <c r="I2371" s="39">
        <f t="shared" si="1186"/>
        <v>0</v>
      </c>
      <c r="J2371" s="39">
        <f t="shared" si="1186"/>
        <v>0</v>
      </c>
      <c r="K2371" s="39">
        <f t="shared" si="1186"/>
        <v>0</v>
      </c>
      <c r="L2371" s="39">
        <f t="shared" si="1186"/>
        <v>0</v>
      </c>
      <c r="M2371" s="39">
        <f t="shared" si="1186"/>
        <v>0</v>
      </c>
      <c r="N2371" s="39">
        <f t="shared" si="1186"/>
        <v>0</v>
      </c>
      <c r="O2371" s="39">
        <f t="shared" si="1186"/>
        <v>0</v>
      </c>
      <c r="P2371" s="39">
        <f t="shared" si="1186"/>
        <v>0</v>
      </c>
      <c r="Q2371" s="39">
        <f t="shared" si="1186"/>
        <v>0</v>
      </c>
      <c r="R2371" s="39">
        <f t="shared" si="1186"/>
        <v>0</v>
      </c>
      <c r="S2371" s="39">
        <f t="shared" si="1186"/>
        <v>0</v>
      </c>
      <c r="T2371" s="39">
        <f t="shared" si="1186"/>
        <v>0</v>
      </c>
      <c r="U2371" s="39">
        <f t="shared" si="1186"/>
        <v>0</v>
      </c>
      <c r="V2371" s="39">
        <f t="shared" si="1186"/>
        <v>0</v>
      </c>
      <c r="W2371" s="39">
        <f t="shared" si="1186"/>
        <v>0</v>
      </c>
      <c r="X2371" s="39">
        <f t="shared" si="1186"/>
        <v>0</v>
      </c>
      <c r="Y2371" s="39">
        <f t="shared" si="1186"/>
        <v>0</v>
      </c>
      <c r="Z2371" s="39">
        <f t="shared" si="1186"/>
        <v>0</v>
      </c>
      <c r="AA2371" s="39">
        <f t="shared" si="1186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7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88">B2372+B2371</f>
        <v>0</v>
      </c>
      <c r="C2373" s="39">
        <f t="shared" si="1188"/>
        <v>0</v>
      </c>
      <c r="D2373" s="39">
        <f>D2372+D2371</f>
        <v>0</v>
      </c>
      <c r="E2373" s="39">
        <f t="shared" ref="E2373:AA2373" si="1189">E2372+E2371</f>
        <v>0</v>
      </c>
      <c r="F2373" s="39">
        <f t="shared" si="1189"/>
        <v>0</v>
      </c>
      <c r="G2373" s="39">
        <f t="shared" si="1189"/>
        <v>0</v>
      </c>
      <c r="H2373" s="39">
        <f t="shared" si="1189"/>
        <v>0</v>
      </c>
      <c r="I2373" s="39">
        <f t="shared" si="1189"/>
        <v>0</v>
      </c>
      <c r="J2373" s="39">
        <f t="shared" si="1189"/>
        <v>0</v>
      </c>
      <c r="K2373" s="39">
        <f t="shared" si="1189"/>
        <v>0</v>
      </c>
      <c r="L2373" s="39">
        <f t="shared" si="1189"/>
        <v>0</v>
      </c>
      <c r="M2373" s="39">
        <f t="shared" si="1189"/>
        <v>0</v>
      </c>
      <c r="N2373" s="39">
        <f t="shared" si="1189"/>
        <v>0</v>
      </c>
      <c r="O2373" s="39">
        <f t="shared" si="1189"/>
        <v>0</v>
      </c>
      <c r="P2373" s="39">
        <f t="shared" si="1189"/>
        <v>0</v>
      </c>
      <c r="Q2373" s="39">
        <f t="shared" si="1189"/>
        <v>0</v>
      </c>
      <c r="R2373" s="39">
        <f t="shared" si="1189"/>
        <v>0</v>
      </c>
      <c r="S2373" s="39">
        <f t="shared" si="1189"/>
        <v>0</v>
      </c>
      <c r="T2373" s="39">
        <f t="shared" si="1189"/>
        <v>0</v>
      </c>
      <c r="U2373" s="39">
        <f t="shared" si="1189"/>
        <v>0</v>
      </c>
      <c r="V2373" s="39">
        <f t="shared" si="1189"/>
        <v>0</v>
      </c>
      <c r="W2373" s="39">
        <f t="shared" si="1189"/>
        <v>0</v>
      </c>
      <c r="X2373" s="39">
        <f t="shared" si="1189"/>
        <v>0</v>
      </c>
      <c r="Y2373" s="39">
        <f t="shared" si="1189"/>
        <v>0</v>
      </c>
      <c r="Z2373" s="39">
        <f t="shared" si="1189"/>
        <v>0</v>
      </c>
      <c r="AA2373" s="39">
        <f t="shared" si="1189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90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90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1">SUM(B2377:B2380)</f>
        <v>0</v>
      </c>
      <c r="C2381" s="39">
        <f t="shared" si="1191"/>
        <v>0</v>
      </c>
      <c r="D2381" s="39">
        <f>SUM(D2377:D2380)</f>
        <v>0</v>
      </c>
      <c r="E2381" s="39">
        <f t="shared" ref="E2381:AA2381" si="1192">SUM(E2377:E2380)</f>
        <v>0</v>
      </c>
      <c r="F2381" s="39">
        <f t="shared" si="1192"/>
        <v>0</v>
      </c>
      <c r="G2381" s="39">
        <f t="shared" si="1192"/>
        <v>0</v>
      </c>
      <c r="H2381" s="39">
        <f t="shared" si="1192"/>
        <v>0</v>
      </c>
      <c r="I2381" s="39">
        <f t="shared" si="1192"/>
        <v>0</v>
      </c>
      <c r="J2381" s="39">
        <f t="shared" si="1192"/>
        <v>0</v>
      </c>
      <c r="K2381" s="39">
        <f t="shared" si="1192"/>
        <v>0</v>
      </c>
      <c r="L2381" s="39">
        <f t="shared" si="1192"/>
        <v>0</v>
      </c>
      <c r="M2381" s="39">
        <f t="shared" si="1192"/>
        <v>0</v>
      </c>
      <c r="N2381" s="39">
        <f t="shared" si="1192"/>
        <v>0</v>
      </c>
      <c r="O2381" s="39">
        <f t="shared" si="1192"/>
        <v>0</v>
      </c>
      <c r="P2381" s="39">
        <f t="shared" si="1192"/>
        <v>0</v>
      </c>
      <c r="Q2381" s="39">
        <f t="shared" si="1192"/>
        <v>0</v>
      </c>
      <c r="R2381" s="39">
        <f t="shared" si="1192"/>
        <v>0</v>
      </c>
      <c r="S2381" s="39">
        <f t="shared" si="1192"/>
        <v>0</v>
      </c>
      <c r="T2381" s="39">
        <f t="shared" si="1192"/>
        <v>0</v>
      </c>
      <c r="U2381" s="39">
        <f t="shared" si="1192"/>
        <v>0</v>
      </c>
      <c r="V2381" s="39">
        <f t="shared" si="1192"/>
        <v>0</v>
      </c>
      <c r="W2381" s="39">
        <f t="shared" si="1192"/>
        <v>0</v>
      </c>
      <c r="X2381" s="39">
        <f t="shared" si="1192"/>
        <v>0</v>
      </c>
      <c r="Y2381" s="39">
        <f t="shared" si="1192"/>
        <v>0</v>
      </c>
      <c r="Z2381" s="39">
        <f t="shared" si="1192"/>
        <v>0</v>
      </c>
      <c r="AA2381" s="39">
        <f t="shared" si="1192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3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4">B2382+B2381</f>
        <v>0</v>
      </c>
      <c r="C2383" s="39">
        <f t="shared" si="1194"/>
        <v>0</v>
      </c>
      <c r="D2383" s="39">
        <f>D2382+D2381</f>
        <v>0</v>
      </c>
      <c r="E2383" s="39">
        <f t="shared" ref="E2383:AA2383" si="1195">E2382+E2381</f>
        <v>0</v>
      </c>
      <c r="F2383" s="39">
        <f t="shared" si="1195"/>
        <v>0</v>
      </c>
      <c r="G2383" s="39">
        <f t="shared" si="1195"/>
        <v>0</v>
      </c>
      <c r="H2383" s="39">
        <f t="shared" si="1195"/>
        <v>0</v>
      </c>
      <c r="I2383" s="39">
        <f t="shared" si="1195"/>
        <v>0</v>
      </c>
      <c r="J2383" s="39">
        <f t="shared" si="1195"/>
        <v>0</v>
      </c>
      <c r="K2383" s="39">
        <f t="shared" si="1195"/>
        <v>0</v>
      </c>
      <c r="L2383" s="39">
        <f t="shared" si="1195"/>
        <v>0</v>
      </c>
      <c r="M2383" s="39">
        <f t="shared" si="1195"/>
        <v>0</v>
      </c>
      <c r="N2383" s="39">
        <f t="shared" si="1195"/>
        <v>0</v>
      </c>
      <c r="O2383" s="39">
        <f t="shared" si="1195"/>
        <v>0</v>
      </c>
      <c r="P2383" s="39">
        <f t="shared" si="1195"/>
        <v>0</v>
      </c>
      <c r="Q2383" s="39">
        <f t="shared" si="1195"/>
        <v>0</v>
      </c>
      <c r="R2383" s="39">
        <f t="shared" si="1195"/>
        <v>0</v>
      </c>
      <c r="S2383" s="39">
        <f t="shared" si="1195"/>
        <v>0</v>
      </c>
      <c r="T2383" s="39">
        <f t="shared" si="1195"/>
        <v>0</v>
      </c>
      <c r="U2383" s="39">
        <f t="shared" si="1195"/>
        <v>0</v>
      </c>
      <c r="V2383" s="39">
        <f t="shared" si="1195"/>
        <v>0</v>
      </c>
      <c r="W2383" s="39">
        <f t="shared" si="1195"/>
        <v>0</v>
      </c>
      <c r="X2383" s="39">
        <f t="shared" si="1195"/>
        <v>0</v>
      </c>
      <c r="Y2383" s="39">
        <f t="shared" si="1195"/>
        <v>0</v>
      </c>
      <c r="Z2383" s="39">
        <f t="shared" si="1195"/>
        <v>0</v>
      </c>
      <c r="AA2383" s="39">
        <f t="shared" si="1195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6">Z2387/D2387</f>
        <v>#DIV/0!</v>
      </c>
      <c r="AC2387" s="32"/>
    </row>
    <row r="2388" spans="1:29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6"/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7">SUM(M2389:Y2389)</f>
        <v>0</v>
      </c>
      <c r="AA2389" s="31">
        <f>D2389-Z2389</f>
        <v>0</v>
      </c>
      <c r="AB2389" s="37" t="e">
        <f t="shared" si="1196"/>
        <v>#DIV/0!</v>
      </c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7"/>
        <v>0</v>
      </c>
      <c r="AA2390" s="31">
        <f>D2390-Z2390</f>
        <v>0</v>
      </c>
      <c r="AB2390" s="37" t="e">
        <f t="shared" si="1196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8">SUM(B2387:B2390)</f>
        <v>0</v>
      </c>
      <c r="C2391" s="39">
        <f t="shared" si="1198"/>
        <v>0</v>
      </c>
      <c r="D2391" s="39">
        <f>SUM(D2387:D2390)</f>
        <v>0</v>
      </c>
      <c r="E2391" s="39">
        <f t="shared" ref="E2391:AA2391" si="1199">SUM(E2387:E2390)</f>
        <v>0</v>
      </c>
      <c r="F2391" s="39">
        <f t="shared" si="1199"/>
        <v>0</v>
      </c>
      <c r="G2391" s="39">
        <f t="shared" si="1199"/>
        <v>0</v>
      </c>
      <c r="H2391" s="39">
        <f t="shared" si="1199"/>
        <v>0</v>
      </c>
      <c r="I2391" s="39">
        <f t="shared" si="1199"/>
        <v>0</v>
      </c>
      <c r="J2391" s="39">
        <f t="shared" si="1199"/>
        <v>0</v>
      </c>
      <c r="K2391" s="39">
        <f t="shared" si="1199"/>
        <v>0</v>
      </c>
      <c r="L2391" s="39">
        <f t="shared" si="1199"/>
        <v>0</v>
      </c>
      <c r="M2391" s="39">
        <f t="shared" si="1199"/>
        <v>0</v>
      </c>
      <c r="N2391" s="39">
        <f t="shared" si="1199"/>
        <v>0</v>
      </c>
      <c r="O2391" s="39">
        <f t="shared" si="1199"/>
        <v>0</v>
      </c>
      <c r="P2391" s="39">
        <f t="shared" si="1199"/>
        <v>0</v>
      </c>
      <c r="Q2391" s="39">
        <f t="shared" si="1199"/>
        <v>0</v>
      </c>
      <c r="R2391" s="39">
        <f t="shared" si="1199"/>
        <v>0</v>
      </c>
      <c r="S2391" s="39">
        <f t="shared" si="1199"/>
        <v>0</v>
      </c>
      <c r="T2391" s="39">
        <f t="shared" si="1199"/>
        <v>0</v>
      </c>
      <c r="U2391" s="39">
        <f t="shared" si="1199"/>
        <v>0</v>
      </c>
      <c r="V2391" s="39">
        <f t="shared" si="1199"/>
        <v>0</v>
      </c>
      <c r="W2391" s="39">
        <f t="shared" si="1199"/>
        <v>0</v>
      </c>
      <c r="X2391" s="39">
        <f t="shared" si="1199"/>
        <v>0</v>
      </c>
      <c r="Y2391" s="39">
        <f t="shared" si="1199"/>
        <v>0</v>
      </c>
      <c r="Z2391" s="39">
        <f t="shared" si="1199"/>
        <v>0</v>
      </c>
      <c r="AA2391" s="39">
        <f t="shared" si="1199"/>
        <v>0</v>
      </c>
      <c r="AB2391" s="40" t="e">
        <f t="shared" si="1196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00">SUM(M2392:Y2392)</f>
        <v>0</v>
      </c>
      <c r="AA2392" s="31">
        <f>D2392-Z2392</f>
        <v>0</v>
      </c>
      <c r="AB2392" s="37" t="e">
        <f t="shared" si="1196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01">B2392+B2391</f>
        <v>0</v>
      </c>
      <c r="C2393" s="39">
        <f t="shared" si="1201"/>
        <v>0</v>
      </c>
      <c r="D2393" s="39">
        <f>D2392+D2391</f>
        <v>0</v>
      </c>
      <c r="E2393" s="39">
        <f t="shared" ref="E2393:AA2393" si="1202">E2392+E2391</f>
        <v>0</v>
      </c>
      <c r="F2393" s="39">
        <f t="shared" si="1202"/>
        <v>0</v>
      </c>
      <c r="G2393" s="39">
        <f t="shared" si="1202"/>
        <v>0</v>
      </c>
      <c r="H2393" s="39">
        <f t="shared" si="1202"/>
        <v>0</v>
      </c>
      <c r="I2393" s="39">
        <f t="shared" si="1202"/>
        <v>0</v>
      </c>
      <c r="J2393" s="39">
        <f t="shared" si="1202"/>
        <v>0</v>
      </c>
      <c r="K2393" s="39">
        <f t="shared" si="1202"/>
        <v>0</v>
      </c>
      <c r="L2393" s="39">
        <f t="shared" si="1202"/>
        <v>0</v>
      </c>
      <c r="M2393" s="39">
        <f t="shared" si="1202"/>
        <v>0</v>
      </c>
      <c r="N2393" s="39">
        <f t="shared" si="1202"/>
        <v>0</v>
      </c>
      <c r="O2393" s="39">
        <f t="shared" si="1202"/>
        <v>0</v>
      </c>
      <c r="P2393" s="39">
        <f t="shared" si="1202"/>
        <v>0</v>
      </c>
      <c r="Q2393" s="39">
        <f t="shared" si="1202"/>
        <v>0</v>
      </c>
      <c r="R2393" s="39">
        <f t="shared" si="1202"/>
        <v>0</v>
      </c>
      <c r="S2393" s="39">
        <f t="shared" si="1202"/>
        <v>0</v>
      </c>
      <c r="T2393" s="39">
        <f t="shared" si="1202"/>
        <v>0</v>
      </c>
      <c r="U2393" s="39">
        <f t="shared" si="1202"/>
        <v>0</v>
      </c>
      <c r="V2393" s="39">
        <f t="shared" si="1202"/>
        <v>0</v>
      </c>
      <c r="W2393" s="39">
        <f t="shared" si="1202"/>
        <v>0</v>
      </c>
      <c r="X2393" s="39">
        <f t="shared" si="1202"/>
        <v>0</v>
      </c>
      <c r="Y2393" s="39">
        <f t="shared" si="1202"/>
        <v>0</v>
      </c>
      <c r="Z2393" s="39">
        <f t="shared" si="1202"/>
        <v>0</v>
      </c>
      <c r="AA2393" s="39">
        <f t="shared" si="1202"/>
        <v>0</v>
      </c>
      <c r="AB2393" s="40" t="e">
        <f t="shared" si="1196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3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4">SUM(M2398:Y2398)</f>
        <v>0</v>
      </c>
      <c r="AA2398" s="31">
        <f>D2398-Z2398</f>
        <v>0</v>
      </c>
      <c r="AB2398" s="37" t="e">
        <f t="shared" si="1203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4"/>
        <v>0</v>
      </c>
      <c r="AA2399" s="31">
        <f>D2399-Z2399</f>
        <v>0</v>
      </c>
      <c r="AB2399" s="37" t="e">
        <f t="shared" si="1203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4"/>
        <v>0</v>
      </c>
      <c r="AA2400" s="31">
        <f>D2400-Z2400</f>
        <v>0</v>
      </c>
      <c r="AB2400" s="37" t="e">
        <f t="shared" si="1203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5">SUM(B2397:B2400)</f>
        <v>0</v>
      </c>
      <c r="C2401" s="39">
        <f t="shared" si="1205"/>
        <v>0</v>
      </c>
      <c r="D2401" s="39">
        <f>SUM(D2397:D2400)</f>
        <v>0</v>
      </c>
      <c r="E2401" s="39">
        <f t="shared" ref="E2401:AA2401" si="1206">SUM(E2397:E2400)</f>
        <v>0</v>
      </c>
      <c r="F2401" s="39">
        <f t="shared" si="1206"/>
        <v>0</v>
      </c>
      <c r="G2401" s="39">
        <f t="shared" si="1206"/>
        <v>0</v>
      </c>
      <c r="H2401" s="39">
        <f t="shared" si="1206"/>
        <v>0</v>
      </c>
      <c r="I2401" s="39">
        <f t="shared" si="1206"/>
        <v>0</v>
      </c>
      <c r="J2401" s="39">
        <f t="shared" si="1206"/>
        <v>0</v>
      </c>
      <c r="K2401" s="39">
        <f t="shared" si="1206"/>
        <v>0</v>
      </c>
      <c r="L2401" s="39">
        <f t="shared" si="1206"/>
        <v>0</v>
      </c>
      <c r="M2401" s="39">
        <f t="shared" si="1206"/>
        <v>0</v>
      </c>
      <c r="N2401" s="39">
        <f t="shared" si="1206"/>
        <v>0</v>
      </c>
      <c r="O2401" s="39">
        <f t="shared" si="1206"/>
        <v>0</v>
      </c>
      <c r="P2401" s="39">
        <f t="shared" si="1206"/>
        <v>0</v>
      </c>
      <c r="Q2401" s="39">
        <f t="shared" si="1206"/>
        <v>0</v>
      </c>
      <c r="R2401" s="39">
        <f t="shared" si="1206"/>
        <v>0</v>
      </c>
      <c r="S2401" s="39">
        <f t="shared" si="1206"/>
        <v>0</v>
      </c>
      <c r="T2401" s="39">
        <f t="shared" si="1206"/>
        <v>0</v>
      </c>
      <c r="U2401" s="39">
        <f t="shared" si="1206"/>
        <v>0</v>
      </c>
      <c r="V2401" s="39">
        <f t="shared" si="1206"/>
        <v>0</v>
      </c>
      <c r="W2401" s="39">
        <f t="shared" si="1206"/>
        <v>0</v>
      </c>
      <c r="X2401" s="39">
        <f t="shared" si="1206"/>
        <v>0</v>
      </c>
      <c r="Y2401" s="39">
        <f t="shared" si="1206"/>
        <v>0</v>
      </c>
      <c r="Z2401" s="39">
        <f t="shared" si="1206"/>
        <v>0</v>
      </c>
      <c r="AA2401" s="39">
        <f t="shared" si="1206"/>
        <v>0</v>
      </c>
      <c r="AB2401" s="40" t="e">
        <f t="shared" si="1203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7">SUM(M2402:Y2402)</f>
        <v>0</v>
      </c>
      <c r="AA2402" s="31">
        <f>D2402-Z2402</f>
        <v>0</v>
      </c>
      <c r="AB2402" s="37" t="e">
        <f t="shared" si="1203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8">B2402+B2401</f>
        <v>0</v>
      </c>
      <c r="C2403" s="39">
        <f t="shared" si="1208"/>
        <v>0</v>
      </c>
      <c r="D2403" s="39">
        <f>D2402+D2401</f>
        <v>0</v>
      </c>
      <c r="E2403" s="39">
        <f t="shared" ref="E2403:AA2403" si="1209">E2402+E2401</f>
        <v>0</v>
      </c>
      <c r="F2403" s="39">
        <f t="shared" si="1209"/>
        <v>0</v>
      </c>
      <c r="G2403" s="39">
        <f t="shared" si="1209"/>
        <v>0</v>
      </c>
      <c r="H2403" s="39">
        <f t="shared" si="1209"/>
        <v>0</v>
      </c>
      <c r="I2403" s="39">
        <f t="shared" si="1209"/>
        <v>0</v>
      </c>
      <c r="J2403" s="39">
        <f t="shared" si="1209"/>
        <v>0</v>
      </c>
      <c r="K2403" s="39">
        <f t="shared" si="1209"/>
        <v>0</v>
      </c>
      <c r="L2403" s="39">
        <f t="shared" si="1209"/>
        <v>0</v>
      </c>
      <c r="M2403" s="39">
        <f t="shared" si="1209"/>
        <v>0</v>
      </c>
      <c r="N2403" s="39">
        <f t="shared" si="1209"/>
        <v>0</v>
      </c>
      <c r="O2403" s="39">
        <f t="shared" si="1209"/>
        <v>0</v>
      </c>
      <c r="P2403" s="39">
        <f t="shared" si="1209"/>
        <v>0</v>
      </c>
      <c r="Q2403" s="39">
        <f t="shared" si="1209"/>
        <v>0</v>
      </c>
      <c r="R2403" s="39">
        <f t="shared" si="1209"/>
        <v>0</v>
      </c>
      <c r="S2403" s="39">
        <f t="shared" si="1209"/>
        <v>0</v>
      </c>
      <c r="T2403" s="39">
        <f t="shared" si="1209"/>
        <v>0</v>
      </c>
      <c r="U2403" s="39">
        <f t="shared" si="1209"/>
        <v>0</v>
      </c>
      <c r="V2403" s="39">
        <f t="shared" si="1209"/>
        <v>0</v>
      </c>
      <c r="W2403" s="39">
        <f t="shared" si="1209"/>
        <v>0</v>
      </c>
      <c r="X2403" s="39">
        <f t="shared" si="1209"/>
        <v>0</v>
      </c>
      <c r="Y2403" s="39">
        <f t="shared" si="1209"/>
        <v>0</v>
      </c>
      <c r="Z2403" s="39">
        <f t="shared" si="1209"/>
        <v>0</v>
      </c>
      <c r="AA2403" s="39">
        <f t="shared" si="1209"/>
        <v>0</v>
      </c>
      <c r="AB2403" s="40" t="e">
        <f t="shared" si="1203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10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1">SUM(M2408:Y2408)</f>
        <v>0</v>
      </c>
      <c r="AA2408" s="31">
        <f>D2408-Z2408</f>
        <v>0</v>
      </c>
      <c r="AB2408" s="37" t="e">
        <f t="shared" si="1210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1"/>
        <v>0</v>
      </c>
      <c r="AA2409" s="31">
        <f>D2409-Z2409</f>
        <v>0</v>
      </c>
      <c r="AB2409" s="37" t="e">
        <f t="shared" si="1210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1"/>
        <v>0</v>
      </c>
      <c r="AA2410" s="31">
        <f>D2410-Z2410</f>
        <v>0</v>
      </c>
      <c r="AB2410" s="37" t="e">
        <f t="shared" si="1210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2">SUM(B2407:B2410)</f>
        <v>0</v>
      </c>
      <c r="C2411" s="39">
        <f t="shared" si="1212"/>
        <v>0</v>
      </c>
      <c r="D2411" s="39">
        <f>SUM(D2407:D2410)</f>
        <v>0</v>
      </c>
      <c r="E2411" s="39">
        <f t="shared" ref="E2411:AA2411" si="1213">SUM(E2407:E2410)</f>
        <v>0</v>
      </c>
      <c r="F2411" s="39">
        <f t="shared" si="1213"/>
        <v>0</v>
      </c>
      <c r="G2411" s="39">
        <f t="shared" si="1213"/>
        <v>0</v>
      </c>
      <c r="H2411" s="39">
        <f t="shared" si="1213"/>
        <v>0</v>
      </c>
      <c r="I2411" s="39">
        <f t="shared" si="1213"/>
        <v>0</v>
      </c>
      <c r="J2411" s="39">
        <f t="shared" si="1213"/>
        <v>0</v>
      </c>
      <c r="K2411" s="39">
        <f t="shared" si="1213"/>
        <v>0</v>
      </c>
      <c r="L2411" s="39">
        <f t="shared" si="1213"/>
        <v>0</v>
      </c>
      <c r="M2411" s="39">
        <f t="shared" si="1213"/>
        <v>0</v>
      </c>
      <c r="N2411" s="39">
        <f t="shared" si="1213"/>
        <v>0</v>
      </c>
      <c r="O2411" s="39">
        <f t="shared" si="1213"/>
        <v>0</v>
      </c>
      <c r="P2411" s="39">
        <f t="shared" si="1213"/>
        <v>0</v>
      </c>
      <c r="Q2411" s="39">
        <f t="shared" si="1213"/>
        <v>0</v>
      </c>
      <c r="R2411" s="39">
        <f t="shared" si="1213"/>
        <v>0</v>
      </c>
      <c r="S2411" s="39">
        <f t="shared" si="1213"/>
        <v>0</v>
      </c>
      <c r="T2411" s="39">
        <f t="shared" si="1213"/>
        <v>0</v>
      </c>
      <c r="U2411" s="39">
        <f t="shared" si="1213"/>
        <v>0</v>
      </c>
      <c r="V2411" s="39">
        <f t="shared" si="1213"/>
        <v>0</v>
      </c>
      <c r="W2411" s="39">
        <f t="shared" si="1213"/>
        <v>0</v>
      </c>
      <c r="X2411" s="39">
        <f t="shared" si="1213"/>
        <v>0</v>
      </c>
      <c r="Y2411" s="39">
        <f t="shared" si="1213"/>
        <v>0</v>
      </c>
      <c r="Z2411" s="39">
        <f t="shared" si="1213"/>
        <v>0</v>
      </c>
      <c r="AA2411" s="39">
        <f t="shared" si="1213"/>
        <v>0</v>
      </c>
      <c r="AB2411" s="40" t="e">
        <f t="shared" si="1210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4">SUM(M2412:Y2412)</f>
        <v>0</v>
      </c>
      <c r="AA2412" s="31">
        <f>D2412-Z2412</f>
        <v>0</v>
      </c>
      <c r="AB2412" s="37" t="e">
        <f t="shared" si="1210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5">B2412+B2411</f>
        <v>0</v>
      </c>
      <c r="C2413" s="39">
        <f t="shared" si="1215"/>
        <v>0</v>
      </c>
      <c r="D2413" s="39">
        <f>D2412+D2411</f>
        <v>0</v>
      </c>
      <c r="E2413" s="39">
        <f t="shared" ref="E2413:AA2413" si="1216">E2412+E2411</f>
        <v>0</v>
      </c>
      <c r="F2413" s="39">
        <f t="shared" si="1216"/>
        <v>0</v>
      </c>
      <c r="G2413" s="39">
        <f t="shared" si="1216"/>
        <v>0</v>
      </c>
      <c r="H2413" s="39">
        <f t="shared" si="1216"/>
        <v>0</v>
      </c>
      <c r="I2413" s="39">
        <f t="shared" si="1216"/>
        <v>0</v>
      </c>
      <c r="J2413" s="39">
        <f t="shared" si="1216"/>
        <v>0</v>
      </c>
      <c r="K2413" s="39">
        <f t="shared" si="1216"/>
        <v>0</v>
      </c>
      <c r="L2413" s="39">
        <f t="shared" si="1216"/>
        <v>0</v>
      </c>
      <c r="M2413" s="39">
        <f t="shared" si="1216"/>
        <v>0</v>
      </c>
      <c r="N2413" s="39">
        <f t="shared" si="1216"/>
        <v>0</v>
      </c>
      <c r="O2413" s="39">
        <f t="shared" si="1216"/>
        <v>0</v>
      </c>
      <c r="P2413" s="39">
        <f t="shared" si="1216"/>
        <v>0</v>
      </c>
      <c r="Q2413" s="39">
        <f t="shared" si="1216"/>
        <v>0</v>
      </c>
      <c r="R2413" s="39">
        <f t="shared" si="1216"/>
        <v>0</v>
      </c>
      <c r="S2413" s="39">
        <f t="shared" si="1216"/>
        <v>0</v>
      </c>
      <c r="T2413" s="39">
        <f t="shared" si="1216"/>
        <v>0</v>
      </c>
      <c r="U2413" s="39">
        <f t="shared" si="1216"/>
        <v>0</v>
      </c>
      <c r="V2413" s="39">
        <f t="shared" si="1216"/>
        <v>0</v>
      </c>
      <c r="W2413" s="39">
        <f t="shared" si="1216"/>
        <v>0</v>
      </c>
      <c r="X2413" s="39">
        <f t="shared" si="1216"/>
        <v>0</v>
      </c>
      <c r="Y2413" s="39">
        <f t="shared" si="1216"/>
        <v>0</v>
      </c>
      <c r="Z2413" s="39">
        <f t="shared" si="1216"/>
        <v>0</v>
      </c>
      <c r="AA2413" s="39">
        <f t="shared" si="1216"/>
        <v>0</v>
      </c>
      <c r="AB2413" s="40" t="e">
        <f t="shared" si="1210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7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8">SUM(M2418:Y2418)</f>
        <v>0</v>
      </c>
      <c r="AA2418" s="31">
        <f>D2418-Z2418</f>
        <v>0</v>
      </c>
      <c r="AB2418" s="37" t="e">
        <f t="shared" si="1217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8"/>
        <v>0</v>
      </c>
      <c r="AA2419" s="31">
        <f>D2419-Z2419</f>
        <v>0</v>
      </c>
      <c r="AB2419" s="37" t="e">
        <f t="shared" si="1217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8"/>
        <v>0</v>
      </c>
      <c r="AA2420" s="31">
        <f>D2420-Z2420</f>
        <v>0</v>
      </c>
      <c r="AB2420" s="37" t="e">
        <f t="shared" si="1217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9">SUM(B2417:B2420)</f>
        <v>0</v>
      </c>
      <c r="C2421" s="39">
        <f t="shared" si="1219"/>
        <v>0</v>
      </c>
      <c r="D2421" s="39">
        <f>SUM(D2417:D2420)</f>
        <v>0</v>
      </c>
      <c r="E2421" s="39">
        <f t="shared" ref="E2421:AA2421" si="1220">SUM(E2417:E2420)</f>
        <v>0</v>
      </c>
      <c r="F2421" s="39">
        <f t="shared" si="1220"/>
        <v>0</v>
      </c>
      <c r="G2421" s="39">
        <f t="shared" si="1220"/>
        <v>0</v>
      </c>
      <c r="H2421" s="39">
        <f t="shared" si="1220"/>
        <v>0</v>
      </c>
      <c r="I2421" s="39">
        <f t="shared" si="1220"/>
        <v>0</v>
      </c>
      <c r="J2421" s="39">
        <f t="shared" si="1220"/>
        <v>0</v>
      </c>
      <c r="K2421" s="39">
        <f t="shared" si="1220"/>
        <v>0</v>
      </c>
      <c r="L2421" s="39">
        <f t="shared" si="1220"/>
        <v>0</v>
      </c>
      <c r="M2421" s="39">
        <f t="shared" si="1220"/>
        <v>0</v>
      </c>
      <c r="N2421" s="39">
        <f t="shared" si="1220"/>
        <v>0</v>
      </c>
      <c r="O2421" s="39">
        <f t="shared" si="1220"/>
        <v>0</v>
      </c>
      <c r="P2421" s="39">
        <f t="shared" si="1220"/>
        <v>0</v>
      </c>
      <c r="Q2421" s="39">
        <f t="shared" si="1220"/>
        <v>0</v>
      </c>
      <c r="R2421" s="39">
        <f t="shared" si="1220"/>
        <v>0</v>
      </c>
      <c r="S2421" s="39">
        <f t="shared" si="1220"/>
        <v>0</v>
      </c>
      <c r="T2421" s="39">
        <f t="shared" si="1220"/>
        <v>0</v>
      </c>
      <c r="U2421" s="39">
        <f t="shared" si="1220"/>
        <v>0</v>
      </c>
      <c r="V2421" s="39">
        <f t="shared" si="1220"/>
        <v>0</v>
      </c>
      <c r="W2421" s="39">
        <f t="shared" si="1220"/>
        <v>0</v>
      </c>
      <c r="X2421" s="39">
        <f t="shared" si="1220"/>
        <v>0</v>
      </c>
      <c r="Y2421" s="39">
        <f t="shared" si="1220"/>
        <v>0</v>
      </c>
      <c r="Z2421" s="39">
        <f t="shared" si="1220"/>
        <v>0</v>
      </c>
      <c r="AA2421" s="39">
        <f t="shared" si="1220"/>
        <v>0</v>
      </c>
      <c r="AB2421" s="40" t="e">
        <f t="shared" si="1217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1">SUM(M2422:Y2422)</f>
        <v>0</v>
      </c>
      <c r="AA2422" s="31">
        <f>D2422-Z2422</f>
        <v>0</v>
      </c>
      <c r="AB2422" s="37" t="e">
        <f t="shared" si="1217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2">B2422+B2421</f>
        <v>0</v>
      </c>
      <c r="C2423" s="39">
        <f t="shared" si="1222"/>
        <v>0</v>
      </c>
      <c r="D2423" s="39">
        <f>D2422+D2421</f>
        <v>0</v>
      </c>
      <c r="E2423" s="39">
        <f t="shared" ref="E2423:AA2423" si="1223">E2422+E2421</f>
        <v>0</v>
      </c>
      <c r="F2423" s="39">
        <f t="shared" si="1223"/>
        <v>0</v>
      </c>
      <c r="G2423" s="39">
        <f t="shared" si="1223"/>
        <v>0</v>
      </c>
      <c r="H2423" s="39">
        <f t="shared" si="1223"/>
        <v>0</v>
      </c>
      <c r="I2423" s="39">
        <f t="shared" si="1223"/>
        <v>0</v>
      </c>
      <c r="J2423" s="39">
        <f t="shared" si="1223"/>
        <v>0</v>
      </c>
      <c r="K2423" s="39">
        <f t="shared" si="1223"/>
        <v>0</v>
      </c>
      <c r="L2423" s="39">
        <f t="shared" si="1223"/>
        <v>0</v>
      </c>
      <c r="M2423" s="39">
        <f t="shared" si="1223"/>
        <v>0</v>
      </c>
      <c r="N2423" s="39">
        <f t="shared" si="1223"/>
        <v>0</v>
      </c>
      <c r="O2423" s="39">
        <f t="shared" si="1223"/>
        <v>0</v>
      </c>
      <c r="P2423" s="39">
        <f t="shared" si="1223"/>
        <v>0</v>
      </c>
      <c r="Q2423" s="39">
        <f t="shared" si="1223"/>
        <v>0</v>
      </c>
      <c r="R2423" s="39">
        <f t="shared" si="1223"/>
        <v>0</v>
      </c>
      <c r="S2423" s="39">
        <f t="shared" si="1223"/>
        <v>0</v>
      </c>
      <c r="T2423" s="39">
        <f t="shared" si="1223"/>
        <v>0</v>
      </c>
      <c r="U2423" s="39">
        <f t="shared" si="1223"/>
        <v>0</v>
      </c>
      <c r="V2423" s="39">
        <f t="shared" si="1223"/>
        <v>0</v>
      </c>
      <c r="W2423" s="39">
        <f t="shared" si="1223"/>
        <v>0</v>
      </c>
      <c r="X2423" s="39">
        <f t="shared" si="1223"/>
        <v>0</v>
      </c>
      <c r="Y2423" s="39">
        <f t="shared" si="1223"/>
        <v>0</v>
      </c>
      <c r="Z2423" s="39">
        <f t="shared" si="1223"/>
        <v>0</v>
      </c>
      <c r="AA2423" s="39">
        <f t="shared" si="1223"/>
        <v>0</v>
      </c>
      <c r="AB2423" s="40" t="e">
        <f t="shared" si="1217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4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5">SUM(M2428:Y2428)</f>
        <v>0</v>
      </c>
      <c r="AA2428" s="31">
        <f>D2428-Z2428</f>
        <v>0</v>
      </c>
      <c r="AB2428" s="37" t="e">
        <f t="shared" si="1224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5"/>
        <v>0</v>
      </c>
      <c r="AA2429" s="31">
        <f>D2429-Z2429</f>
        <v>0</v>
      </c>
      <c r="AB2429" s="37" t="e">
        <f t="shared" si="1224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5"/>
        <v>0</v>
      </c>
      <c r="AA2430" s="31">
        <f>D2430-Z2430</f>
        <v>0</v>
      </c>
      <c r="AB2430" s="37" t="e">
        <f t="shared" si="1224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6">SUM(B2427:B2430)</f>
        <v>0</v>
      </c>
      <c r="C2431" s="39">
        <f t="shared" si="1226"/>
        <v>0</v>
      </c>
      <c r="D2431" s="39">
        <f>SUM(D2427:D2430)</f>
        <v>0</v>
      </c>
      <c r="E2431" s="39">
        <f t="shared" ref="E2431:AA2431" si="1227">SUM(E2427:E2430)</f>
        <v>0</v>
      </c>
      <c r="F2431" s="39">
        <f t="shared" si="1227"/>
        <v>0</v>
      </c>
      <c r="G2431" s="39">
        <f t="shared" si="1227"/>
        <v>0</v>
      </c>
      <c r="H2431" s="39">
        <f t="shared" si="1227"/>
        <v>0</v>
      </c>
      <c r="I2431" s="39">
        <f t="shared" si="1227"/>
        <v>0</v>
      </c>
      <c r="J2431" s="39">
        <f t="shared" si="1227"/>
        <v>0</v>
      </c>
      <c r="K2431" s="39">
        <f t="shared" si="1227"/>
        <v>0</v>
      </c>
      <c r="L2431" s="39">
        <f t="shared" si="1227"/>
        <v>0</v>
      </c>
      <c r="M2431" s="39">
        <f t="shared" si="1227"/>
        <v>0</v>
      </c>
      <c r="N2431" s="39">
        <f t="shared" si="1227"/>
        <v>0</v>
      </c>
      <c r="O2431" s="39">
        <f t="shared" si="1227"/>
        <v>0</v>
      </c>
      <c r="P2431" s="39">
        <f t="shared" si="1227"/>
        <v>0</v>
      </c>
      <c r="Q2431" s="39">
        <f t="shared" si="1227"/>
        <v>0</v>
      </c>
      <c r="R2431" s="39">
        <f t="shared" si="1227"/>
        <v>0</v>
      </c>
      <c r="S2431" s="39">
        <f t="shared" si="1227"/>
        <v>0</v>
      </c>
      <c r="T2431" s="39">
        <f t="shared" si="1227"/>
        <v>0</v>
      </c>
      <c r="U2431" s="39">
        <f t="shared" si="1227"/>
        <v>0</v>
      </c>
      <c r="V2431" s="39">
        <f t="shared" si="1227"/>
        <v>0</v>
      </c>
      <c r="W2431" s="39">
        <f t="shared" si="1227"/>
        <v>0</v>
      </c>
      <c r="X2431" s="39">
        <f t="shared" si="1227"/>
        <v>0</v>
      </c>
      <c r="Y2431" s="39">
        <f t="shared" si="1227"/>
        <v>0</v>
      </c>
      <c r="Z2431" s="39">
        <f t="shared" si="1227"/>
        <v>0</v>
      </c>
      <c r="AA2431" s="39">
        <f t="shared" si="1227"/>
        <v>0</v>
      </c>
      <c r="AB2431" s="40" t="e">
        <f t="shared" si="1224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8">SUM(M2432:Y2432)</f>
        <v>0</v>
      </c>
      <c r="AA2432" s="31">
        <f>D2432-Z2432</f>
        <v>0</v>
      </c>
      <c r="AB2432" s="37" t="e">
        <f t="shared" si="1224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9">B2432+B2431</f>
        <v>0</v>
      </c>
      <c r="C2433" s="39">
        <f t="shared" si="1229"/>
        <v>0</v>
      </c>
      <c r="D2433" s="39">
        <f>D2432+D2431</f>
        <v>0</v>
      </c>
      <c r="E2433" s="39">
        <f t="shared" ref="E2433:AA2433" si="1230">E2432+E2431</f>
        <v>0</v>
      </c>
      <c r="F2433" s="39">
        <f t="shared" si="1230"/>
        <v>0</v>
      </c>
      <c r="G2433" s="39">
        <f t="shared" si="1230"/>
        <v>0</v>
      </c>
      <c r="H2433" s="39">
        <f t="shared" si="1230"/>
        <v>0</v>
      </c>
      <c r="I2433" s="39">
        <f t="shared" si="1230"/>
        <v>0</v>
      </c>
      <c r="J2433" s="39">
        <f t="shared" si="1230"/>
        <v>0</v>
      </c>
      <c r="K2433" s="39">
        <f t="shared" si="1230"/>
        <v>0</v>
      </c>
      <c r="L2433" s="39">
        <f t="shared" si="1230"/>
        <v>0</v>
      </c>
      <c r="M2433" s="39">
        <f t="shared" si="1230"/>
        <v>0</v>
      </c>
      <c r="N2433" s="39">
        <f t="shared" si="1230"/>
        <v>0</v>
      </c>
      <c r="O2433" s="39">
        <f t="shared" si="1230"/>
        <v>0</v>
      </c>
      <c r="P2433" s="39">
        <f t="shared" si="1230"/>
        <v>0</v>
      </c>
      <c r="Q2433" s="39">
        <f t="shared" si="1230"/>
        <v>0</v>
      </c>
      <c r="R2433" s="39">
        <f t="shared" si="1230"/>
        <v>0</v>
      </c>
      <c r="S2433" s="39">
        <f t="shared" si="1230"/>
        <v>0</v>
      </c>
      <c r="T2433" s="39">
        <f t="shared" si="1230"/>
        <v>0</v>
      </c>
      <c r="U2433" s="39">
        <f t="shared" si="1230"/>
        <v>0</v>
      </c>
      <c r="V2433" s="39">
        <f t="shared" si="1230"/>
        <v>0</v>
      </c>
      <c r="W2433" s="39">
        <f t="shared" si="1230"/>
        <v>0</v>
      </c>
      <c r="X2433" s="39">
        <f t="shared" si="1230"/>
        <v>0</v>
      </c>
      <c r="Y2433" s="39">
        <f t="shared" si="1230"/>
        <v>0</v>
      </c>
      <c r="Z2433" s="39">
        <f t="shared" si="1230"/>
        <v>0</v>
      </c>
      <c r="AA2433" s="39">
        <f t="shared" si="1230"/>
        <v>0</v>
      </c>
      <c r="AB2433" s="40" t="e">
        <f t="shared" si="1224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1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2">SUM(M2438:Y2438)</f>
        <v>0</v>
      </c>
      <c r="AA2438" s="31">
        <f>D2438-Z2438</f>
        <v>0</v>
      </c>
      <c r="AB2438" s="37" t="e">
        <f t="shared" si="1231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2"/>
        <v>0</v>
      </c>
      <c r="AA2439" s="31">
        <f>D2439-Z2439</f>
        <v>0</v>
      </c>
      <c r="AB2439" s="37" t="e">
        <f t="shared" si="1231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2"/>
        <v>0</v>
      </c>
      <c r="AA2440" s="31">
        <f>D2440-Z2440</f>
        <v>0</v>
      </c>
      <c r="AB2440" s="37" t="e">
        <f t="shared" si="1231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3">SUM(B2437:B2440)</f>
        <v>0</v>
      </c>
      <c r="C2441" s="39">
        <f t="shared" si="1233"/>
        <v>0</v>
      </c>
      <c r="D2441" s="39">
        <f>SUM(D2437:D2440)</f>
        <v>0</v>
      </c>
      <c r="E2441" s="39">
        <f t="shared" ref="E2441:AA2441" si="1234">SUM(E2437:E2440)</f>
        <v>0</v>
      </c>
      <c r="F2441" s="39">
        <f t="shared" si="1234"/>
        <v>0</v>
      </c>
      <c r="G2441" s="39">
        <f t="shared" si="1234"/>
        <v>0</v>
      </c>
      <c r="H2441" s="39">
        <f t="shared" si="1234"/>
        <v>0</v>
      </c>
      <c r="I2441" s="39">
        <f t="shared" si="1234"/>
        <v>0</v>
      </c>
      <c r="J2441" s="39">
        <f t="shared" si="1234"/>
        <v>0</v>
      </c>
      <c r="K2441" s="39">
        <f t="shared" si="1234"/>
        <v>0</v>
      </c>
      <c r="L2441" s="39">
        <f t="shared" si="1234"/>
        <v>0</v>
      </c>
      <c r="M2441" s="39">
        <f t="shared" si="1234"/>
        <v>0</v>
      </c>
      <c r="N2441" s="39">
        <f t="shared" si="1234"/>
        <v>0</v>
      </c>
      <c r="O2441" s="39">
        <f t="shared" si="1234"/>
        <v>0</v>
      </c>
      <c r="P2441" s="39">
        <f t="shared" si="1234"/>
        <v>0</v>
      </c>
      <c r="Q2441" s="39">
        <f t="shared" si="1234"/>
        <v>0</v>
      </c>
      <c r="R2441" s="39">
        <f t="shared" si="1234"/>
        <v>0</v>
      </c>
      <c r="S2441" s="39">
        <f t="shared" si="1234"/>
        <v>0</v>
      </c>
      <c r="T2441" s="39">
        <f t="shared" si="1234"/>
        <v>0</v>
      </c>
      <c r="U2441" s="39">
        <f t="shared" si="1234"/>
        <v>0</v>
      </c>
      <c r="V2441" s="39">
        <f t="shared" si="1234"/>
        <v>0</v>
      </c>
      <c r="W2441" s="39">
        <f t="shared" si="1234"/>
        <v>0</v>
      </c>
      <c r="X2441" s="39">
        <f t="shared" si="1234"/>
        <v>0</v>
      </c>
      <c r="Y2441" s="39">
        <f t="shared" si="1234"/>
        <v>0</v>
      </c>
      <c r="Z2441" s="39">
        <f t="shared" si="1234"/>
        <v>0</v>
      </c>
      <c r="AA2441" s="39">
        <f t="shared" si="1234"/>
        <v>0</v>
      </c>
      <c r="AB2441" s="40" t="e">
        <f t="shared" si="1231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5">SUM(M2442:Y2442)</f>
        <v>0</v>
      </c>
      <c r="AA2442" s="31">
        <f>D2442-Z2442</f>
        <v>0</v>
      </c>
      <c r="AB2442" s="37" t="e">
        <f t="shared" si="1231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6">B2442+B2441</f>
        <v>0</v>
      </c>
      <c r="C2443" s="39">
        <f t="shared" si="1236"/>
        <v>0</v>
      </c>
      <c r="D2443" s="39">
        <f>D2442+D2441</f>
        <v>0</v>
      </c>
      <c r="E2443" s="39">
        <f t="shared" ref="E2443:AA2443" si="1237">E2442+E2441</f>
        <v>0</v>
      </c>
      <c r="F2443" s="39">
        <f t="shared" si="1237"/>
        <v>0</v>
      </c>
      <c r="G2443" s="39">
        <f t="shared" si="1237"/>
        <v>0</v>
      </c>
      <c r="H2443" s="39">
        <f t="shared" si="1237"/>
        <v>0</v>
      </c>
      <c r="I2443" s="39">
        <f t="shared" si="1237"/>
        <v>0</v>
      </c>
      <c r="J2443" s="39">
        <f t="shared" si="1237"/>
        <v>0</v>
      </c>
      <c r="K2443" s="39">
        <f t="shared" si="1237"/>
        <v>0</v>
      </c>
      <c r="L2443" s="39">
        <f t="shared" si="1237"/>
        <v>0</v>
      </c>
      <c r="M2443" s="39">
        <f t="shared" si="1237"/>
        <v>0</v>
      </c>
      <c r="N2443" s="39">
        <f t="shared" si="1237"/>
        <v>0</v>
      </c>
      <c r="O2443" s="39">
        <f t="shared" si="1237"/>
        <v>0</v>
      </c>
      <c r="P2443" s="39">
        <f t="shared" si="1237"/>
        <v>0</v>
      </c>
      <c r="Q2443" s="39">
        <f t="shared" si="1237"/>
        <v>0</v>
      </c>
      <c r="R2443" s="39">
        <f t="shared" si="1237"/>
        <v>0</v>
      </c>
      <c r="S2443" s="39">
        <f t="shared" si="1237"/>
        <v>0</v>
      </c>
      <c r="T2443" s="39">
        <f t="shared" si="1237"/>
        <v>0</v>
      </c>
      <c r="U2443" s="39">
        <f t="shared" si="1237"/>
        <v>0</v>
      </c>
      <c r="V2443" s="39">
        <f t="shared" si="1237"/>
        <v>0</v>
      </c>
      <c r="W2443" s="39">
        <f t="shared" si="1237"/>
        <v>0</v>
      </c>
      <c r="X2443" s="39">
        <f t="shared" si="1237"/>
        <v>0</v>
      </c>
      <c r="Y2443" s="39">
        <f t="shared" si="1237"/>
        <v>0</v>
      </c>
      <c r="Z2443" s="39">
        <f t="shared" si="1237"/>
        <v>0</v>
      </c>
      <c r="AA2443" s="39">
        <f t="shared" si="1237"/>
        <v>0</v>
      </c>
      <c r="AB2443" s="40" t="e">
        <f t="shared" si="1231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8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9">SUM(M2448:Y2448)</f>
        <v>0</v>
      </c>
      <c r="AA2448" s="31">
        <f>D2448-Z2448</f>
        <v>0</v>
      </c>
      <c r="AB2448" s="37" t="e">
        <f t="shared" si="1238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9"/>
        <v>0</v>
      </c>
      <c r="AA2449" s="31">
        <f>D2449-Z2449</f>
        <v>0</v>
      </c>
      <c r="AB2449" s="37" t="e">
        <f t="shared" si="1238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9"/>
        <v>0</v>
      </c>
      <c r="AA2450" s="31">
        <f>D2450-Z2450</f>
        <v>0</v>
      </c>
      <c r="AB2450" s="37" t="e">
        <f t="shared" si="1238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40">SUM(B2447:B2450)</f>
        <v>0</v>
      </c>
      <c r="C2451" s="39">
        <f t="shared" si="1240"/>
        <v>0</v>
      </c>
      <c r="D2451" s="39">
        <f>SUM(D2447:D2450)</f>
        <v>0</v>
      </c>
      <c r="E2451" s="39">
        <f t="shared" ref="E2451:AA2451" si="1241">SUM(E2447:E2450)</f>
        <v>0</v>
      </c>
      <c r="F2451" s="39">
        <f t="shared" si="1241"/>
        <v>0</v>
      </c>
      <c r="G2451" s="39">
        <f t="shared" si="1241"/>
        <v>0</v>
      </c>
      <c r="H2451" s="39">
        <f t="shared" si="1241"/>
        <v>0</v>
      </c>
      <c r="I2451" s="39">
        <f t="shared" si="1241"/>
        <v>0</v>
      </c>
      <c r="J2451" s="39">
        <f t="shared" si="1241"/>
        <v>0</v>
      </c>
      <c r="K2451" s="39">
        <f t="shared" si="1241"/>
        <v>0</v>
      </c>
      <c r="L2451" s="39">
        <f t="shared" si="1241"/>
        <v>0</v>
      </c>
      <c r="M2451" s="39">
        <f t="shared" si="1241"/>
        <v>0</v>
      </c>
      <c r="N2451" s="39">
        <f t="shared" si="1241"/>
        <v>0</v>
      </c>
      <c r="O2451" s="39">
        <f t="shared" si="1241"/>
        <v>0</v>
      </c>
      <c r="P2451" s="39">
        <f t="shared" si="1241"/>
        <v>0</v>
      </c>
      <c r="Q2451" s="39">
        <f t="shared" si="1241"/>
        <v>0</v>
      </c>
      <c r="R2451" s="39">
        <f t="shared" si="1241"/>
        <v>0</v>
      </c>
      <c r="S2451" s="39">
        <f t="shared" si="1241"/>
        <v>0</v>
      </c>
      <c r="T2451" s="39">
        <f t="shared" si="1241"/>
        <v>0</v>
      </c>
      <c r="U2451" s="39">
        <f t="shared" si="1241"/>
        <v>0</v>
      </c>
      <c r="V2451" s="39">
        <f t="shared" si="1241"/>
        <v>0</v>
      </c>
      <c r="W2451" s="39">
        <f t="shared" si="1241"/>
        <v>0</v>
      </c>
      <c r="X2451" s="39">
        <f t="shared" si="1241"/>
        <v>0</v>
      </c>
      <c r="Y2451" s="39">
        <f t="shared" si="1241"/>
        <v>0</v>
      </c>
      <c r="Z2451" s="39">
        <f t="shared" si="1241"/>
        <v>0</v>
      </c>
      <c r="AA2451" s="39">
        <f t="shared" si="1241"/>
        <v>0</v>
      </c>
      <c r="AB2451" s="40" t="e">
        <f t="shared" si="1238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2">SUM(M2452:Y2452)</f>
        <v>0</v>
      </c>
      <c r="AA2452" s="31">
        <f>D2452-Z2452</f>
        <v>0</v>
      </c>
      <c r="AB2452" s="37" t="e">
        <f t="shared" si="1238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3">B2452+B2451</f>
        <v>0</v>
      </c>
      <c r="C2453" s="39">
        <f t="shared" si="1243"/>
        <v>0</v>
      </c>
      <c r="D2453" s="39">
        <f>D2452+D2451</f>
        <v>0</v>
      </c>
      <c r="E2453" s="39">
        <f t="shared" ref="E2453:AA2453" si="1244">E2452+E2451</f>
        <v>0</v>
      </c>
      <c r="F2453" s="39">
        <f t="shared" si="1244"/>
        <v>0</v>
      </c>
      <c r="G2453" s="39">
        <f t="shared" si="1244"/>
        <v>0</v>
      </c>
      <c r="H2453" s="39">
        <f t="shared" si="1244"/>
        <v>0</v>
      </c>
      <c r="I2453" s="39">
        <f t="shared" si="1244"/>
        <v>0</v>
      </c>
      <c r="J2453" s="39">
        <f t="shared" si="1244"/>
        <v>0</v>
      </c>
      <c r="K2453" s="39">
        <f t="shared" si="1244"/>
        <v>0</v>
      </c>
      <c r="L2453" s="39">
        <f t="shared" si="1244"/>
        <v>0</v>
      </c>
      <c r="M2453" s="39">
        <f t="shared" si="1244"/>
        <v>0</v>
      </c>
      <c r="N2453" s="39">
        <f t="shared" si="1244"/>
        <v>0</v>
      </c>
      <c r="O2453" s="39">
        <f t="shared" si="1244"/>
        <v>0</v>
      </c>
      <c r="P2453" s="39">
        <f t="shared" si="1244"/>
        <v>0</v>
      </c>
      <c r="Q2453" s="39">
        <f t="shared" si="1244"/>
        <v>0</v>
      </c>
      <c r="R2453" s="39">
        <f t="shared" si="1244"/>
        <v>0</v>
      </c>
      <c r="S2453" s="39">
        <f t="shared" si="1244"/>
        <v>0</v>
      </c>
      <c r="T2453" s="39">
        <f t="shared" si="1244"/>
        <v>0</v>
      </c>
      <c r="U2453" s="39">
        <f t="shared" si="1244"/>
        <v>0</v>
      </c>
      <c r="V2453" s="39">
        <f t="shared" si="1244"/>
        <v>0</v>
      </c>
      <c r="W2453" s="39">
        <f t="shared" si="1244"/>
        <v>0</v>
      </c>
      <c r="X2453" s="39">
        <f t="shared" si="1244"/>
        <v>0</v>
      </c>
      <c r="Y2453" s="39">
        <f t="shared" si="1244"/>
        <v>0</v>
      </c>
      <c r="Z2453" s="39">
        <f t="shared" si="1244"/>
        <v>0</v>
      </c>
      <c r="AA2453" s="39">
        <f t="shared" si="1244"/>
        <v>0</v>
      </c>
      <c r="AB2453" s="40" t="e">
        <f t="shared" si="1238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5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6">SUM(M2458:Y2458)</f>
        <v>0</v>
      </c>
      <c r="AA2458" s="31">
        <f>D2458-Z2458</f>
        <v>0</v>
      </c>
      <c r="AB2458" s="37" t="e">
        <f t="shared" si="1245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6"/>
        <v>0</v>
      </c>
      <c r="AA2459" s="31">
        <f>D2459-Z2459</f>
        <v>0</v>
      </c>
      <c r="AB2459" s="37" t="e">
        <f t="shared" si="1245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6"/>
        <v>0</v>
      </c>
      <c r="AA2460" s="31">
        <f>D2460-Z2460</f>
        <v>0</v>
      </c>
      <c r="AB2460" s="37" t="e">
        <f t="shared" si="1245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7">SUM(B2457:B2460)</f>
        <v>0</v>
      </c>
      <c r="C2461" s="39">
        <f t="shared" si="1247"/>
        <v>0</v>
      </c>
      <c r="D2461" s="39">
        <f>SUM(D2457:D2460)</f>
        <v>0</v>
      </c>
      <c r="E2461" s="39">
        <f t="shared" ref="E2461:AA2461" si="1248">SUM(E2457:E2460)</f>
        <v>0</v>
      </c>
      <c r="F2461" s="39">
        <f t="shared" si="1248"/>
        <v>0</v>
      </c>
      <c r="G2461" s="39">
        <f t="shared" si="1248"/>
        <v>0</v>
      </c>
      <c r="H2461" s="39">
        <f t="shared" si="1248"/>
        <v>0</v>
      </c>
      <c r="I2461" s="39">
        <f t="shared" si="1248"/>
        <v>0</v>
      </c>
      <c r="J2461" s="39">
        <f t="shared" si="1248"/>
        <v>0</v>
      </c>
      <c r="K2461" s="39">
        <f t="shared" si="1248"/>
        <v>0</v>
      </c>
      <c r="L2461" s="39">
        <f t="shared" si="1248"/>
        <v>0</v>
      </c>
      <c r="M2461" s="39">
        <f t="shared" si="1248"/>
        <v>0</v>
      </c>
      <c r="N2461" s="39">
        <f t="shared" si="1248"/>
        <v>0</v>
      </c>
      <c r="O2461" s="39">
        <f t="shared" si="1248"/>
        <v>0</v>
      </c>
      <c r="P2461" s="39">
        <f t="shared" si="1248"/>
        <v>0</v>
      </c>
      <c r="Q2461" s="39">
        <f t="shared" si="1248"/>
        <v>0</v>
      </c>
      <c r="R2461" s="39">
        <f t="shared" si="1248"/>
        <v>0</v>
      </c>
      <c r="S2461" s="39">
        <f t="shared" si="1248"/>
        <v>0</v>
      </c>
      <c r="T2461" s="39">
        <f t="shared" si="1248"/>
        <v>0</v>
      </c>
      <c r="U2461" s="39">
        <f t="shared" si="1248"/>
        <v>0</v>
      </c>
      <c r="V2461" s="39">
        <f t="shared" si="1248"/>
        <v>0</v>
      </c>
      <c r="W2461" s="39">
        <f t="shared" si="1248"/>
        <v>0</v>
      </c>
      <c r="X2461" s="39">
        <f t="shared" si="1248"/>
        <v>0</v>
      </c>
      <c r="Y2461" s="39">
        <f t="shared" si="1248"/>
        <v>0</v>
      </c>
      <c r="Z2461" s="39">
        <f t="shared" si="1248"/>
        <v>0</v>
      </c>
      <c r="AA2461" s="39">
        <f t="shared" si="1248"/>
        <v>0</v>
      </c>
      <c r="AB2461" s="40" t="e">
        <f t="shared" si="1245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9">SUM(M2462:Y2462)</f>
        <v>0</v>
      </c>
      <c r="AA2462" s="31">
        <f>D2462-Z2462</f>
        <v>0</v>
      </c>
      <c r="AB2462" s="37" t="e">
        <f t="shared" si="1245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50">B2462+B2461</f>
        <v>0</v>
      </c>
      <c r="C2463" s="39">
        <f t="shared" si="1250"/>
        <v>0</v>
      </c>
      <c r="D2463" s="39">
        <f>D2462+D2461</f>
        <v>0</v>
      </c>
      <c r="E2463" s="39">
        <f t="shared" ref="E2463:AA2463" si="1251">E2462+E2461</f>
        <v>0</v>
      </c>
      <c r="F2463" s="39">
        <f t="shared" si="1251"/>
        <v>0</v>
      </c>
      <c r="G2463" s="39">
        <f t="shared" si="1251"/>
        <v>0</v>
      </c>
      <c r="H2463" s="39">
        <f t="shared" si="1251"/>
        <v>0</v>
      </c>
      <c r="I2463" s="39">
        <f t="shared" si="1251"/>
        <v>0</v>
      </c>
      <c r="J2463" s="39">
        <f t="shared" si="1251"/>
        <v>0</v>
      </c>
      <c r="K2463" s="39">
        <f t="shared" si="1251"/>
        <v>0</v>
      </c>
      <c r="L2463" s="39">
        <f t="shared" si="1251"/>
        <v>0</v>
      </c>
      <c r="M2463" s="39">
        <f t="shared" si="1251"/>
        <v>0</v>
      </c>
      <c r="N2463" s="39">
        <f t="shared" si="1251"/>
        <v>0</v>
      </c>
      <c r="O2463" s="39">
        <f t="shared" si="1251"/>
        <v>0</v>
      </c>
      <c r="P2463" s="39">
        <f t="shared" si="1251"/>
        <v>0</v>
      </c>
      <c r="Q2463" s="39">
        <f t="shared" si="1251"/>
        <v>0</v>
      </c>
      <c r="R2463" s="39">
        <f t="shared" si="1251"/>
        <v>0</v>
      </c>
      <c r="S2463" s="39">
        <f t="shared" si="1251"/>
        <v>0</v>
      </c>
      <c r="T2463" s="39">
        <f t="shared" si="1251"/>
        <v>0</v>
      </c>
      <c r="U2463" s="39">
        <f t="shared" si="1251"/>
        <v>0</v>
      </c>
      <c r="V2463" s="39">
        <f t="shared" si="1251"/>
        <v>0</v>
      </c>
      <c r="W2463" s="39">
        <f t="shared" si="1251"/>
        <v>0</v>
      </c>
      <c r="X2463" s="39">
        <f t="shared" si="1251"/>
        <v>0</v>
      </c>
      <c r="Y2463" s="39">
        <f t="shared" si="1251"/>
        <v>0</v>
      </c>
      <c r="Z2463" s="39">
        <f t="shared" si="1251"/>
        <v>0</v>
      </c>
      <c r="AA2463" s="39">
        <f t="shared" si="1251"/>
        <v>0</v>
      </c>
      <c r="AB2463" s="40" t="e">
        <f t="shared" si="1245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2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3">SUM(M2468:Y2468)</f>
        <v>0</v>
      </c>
      <c r="AA2468" s="31">
        <f>D2468-Z2468</f>
        <v>0</v>
      </c>
      <c r="AB2468" s="37" t="e">
        <f t="shared" si="1252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3"/>
        <v>0</v>
      </c>
      <c r="AA2469" s="31">
        <f>D2469-Z2469</f>
        <v>0</v>
      </c>
      <c r="AB2469" s="37" t="e">
        <f t="shared" si="1252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3"/>
        <v>0</v>
      </c>
      <c r="AA2470" s="31">
        <f>D2470-Z2470</f>
        <v>0</v>
      </c>
      <c r="AB2470" s="37" t="e">
        <f t="shared" si="1252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4">SUM(B2467:B2470)</f>
        <v>0</v>
      </c>
      <c r="C2471" s="39">
        <f t="shared" si="1254"/>
        <v>0</v>
      </c>
      <c r="D2471" s="39">
        <f>SUM(D2467:D2470)</f>
        <v>0</v>
      </c>
      <c r="E2471" s="39">
        <f t="shared" ref="E2471:AA2471" si="1255">SUM(E2467:E2470)</f>
        <v>0</v>
      </c>
      <c r="F2471" s="39">
        <f t="shared" si="1255"/>
        <v>0</v>
      </c>
      <c r="G2471" s="39">
        <f t="shared" si="1255"/>
        <v>0</v>
      </c>
      <c r="H2471" s="39">
        <f t="shared" si="1255"/>
        <v>0</v>
      </c>
      <c r="I2471" s="39">
        <f t="shared" si="1255"/>
        <v>0</v>
      </c>
      <c r="J2471" s="39">
        <f t="shared" si="1255"/>
        <v>0</v>
      </c>
      <c r="K2471" s="39">
        <f t="shared" si="1255"/>
        <v>0</v>
      </c>
      <c r="L2471" s="39">
        <f t="shared" si="1255"/>
        <v>0</v>
      </c>
      <c r="M2471" s="39">
        <f t="shared" si="1255"/>
        <v>0</v>
      </c>
      <c r="N2471" s="39">
        <f t="shared" si="1255"/>
        <v>0</v>
      </c>
      <c r="O2471" s="39">
        <f t="shared" si="1255"/>
        <v>0</v>
      </c>
      <c r="P2471" s="39">
        <f t="shared" si="1255"/>
        <v>0</v>
      </c>
      <c r="Q2471" s="39">
        <f t="shared" si="1255"/>
        <v>0</v>
      </c>
      <c r="R2471" s="39">
        <f t="shared" si="1255"/>
        <v>0</v>
      </c>
      <c r="S2471" s="39">
        <f t="shared" si="1255"/>
        <v>0</v>
      </c>
      <c r="T2471" s="39">
        <f t="shared" si="1255"/>
        <v>0</v>
      </c>
      <c r="U2471" s="39">
        <f t="shared" si="1255"/>
        <v>0</v>
      </c>
      <c r="V2471" s="39">
        <f t="shared" si="1255"/>
        <v>0</v>
      </c>
      <c r="W2471" s="39">
        <f t="shared" si="1255"/>
        <v>0</v>
      </c>
      <c r="X2471" s="39">
        <f t="shared" si="1255"/>
        <v>0</v>
      </c>
      <c r="Y2471" s="39">
        <f t="shared" si="1255"/>
        <v>0</v>
      </c>
      <c r="Z2471" s="39">
        <f t="shared" si="1255"/>
        <v>0</v>
      </c>
      <c r="AA2471" s="39">
        <f t="shared" si="1255"/>
        <v>0</v>
      </c>
      <c r="AB2471" s="40" t="e">
        <f t="shared" si="1252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6">SUM(M2472:Y2472)</f>
        <v>0</v>
      </c>
      <c r="AA2472" s="31">
        <f>D2472-Z2472</f>
        <v>0</v>
      </c>
      <c r="AB2472" s="37" t="e">
        <f t="shared" si="1252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7">B2472+B2471</f>
        <v>0</v>
      </c>
      <c r="C2473" s="39">
        <f t="shared" si="1257"/>
        <v>0</v>
      </c>
      <c r="D2473" s="39">
        <f>D2472+D2471</f>
        <v>0</v>
      </c>
      <c r="E2473" s="39">
        <f t="shared" ref="E2473:AA2473" si="1258">E2472+E2471</f>
        <v>0</v>
      </c>
      <c r="F2473" s="39">
        <f t="shared" si="1258"/>
        <v>0</v>
      </c>
      <c r="G2473" s="39">
        <f t="shared" si="1258"/>
        <v>0</v>
      </c>
      <c r="H2473" s="39">
        <f t="shared" si="1258"/>
        <v>0</v>
      </c>
      <c r="I2473" s="39">
        <f t="shared" si="1258"/>
        <v>0</v>
      </c>
      <c r="J2473" s="39">
        <f t="shared" si="1258"/>
        <v>0</v>
      </c>
      <c r="K2473" s="39">
        <f t="shared" si="1258"/>
        <v>0</v>
      </c>
      <c r="L2473" s="39">
        <f t="shared" si="1258"/>
        <v>0</v>
      </c>
      <c r="M2473" s="39">
        <f t="shared" si="1258"/>
        <v>0</v>
      </c>
      <c r="N2473" s="39">
        <f t="shared" si="1258"/>
        <v>0</v>
      </c>
      <c r="O2473" s="39">
        <f t="shared" si="1258"/>
        <v>0</v>
      </c>
      <c r="P2473" s="39">
        <f t="shared" si="1258"/>
        <v>0</v>
      </c>
      <c r="Q2473" s="39">
        <f t="shared" si="1258"/>
        <v>0</v>
      </c>
      <c r="R2473" s="39">
        <f t="shared" si="1258"/>
        <v>0</v>
      </c>
      <c r="S2473" s="39">
        <f t="shared" si="1258"/>
        <v>0</v>
      </c>
      <c r="T2473" s="39">
        <f t="shared" si="1258"/>
        <v>0</v>
      </c>
      <c r="U2473" s="39">
        <f t="shared" si="1258"/>
        <v>0</v>
      </c>
      <c r="V2473" s="39">
        <f t="shared" si="1258"/>
        <v>0</v>
      </c>
      <c r="W2473" s="39">
        <f t="shared" si="1258"/>
        <v>0</v>
      </c>
      <c r="X2473" s="39">
        <f t="shared" si="1258"/>
        <v>0</v>
      </c>
      <c r="Y2473" s="39">
        <f t="shared" si="1258"/>
        <v>0</v>
      </c>
      <c r="Z2473" s="39">
        <f t="shared" si="1258"/>
        <v>0</v>
      </c>
      <c r="AA2473" s="39">
        <f t="shared" si="1258"/>
        <v>0</v>
      </c>
      <c r="AB2473" s="40" t="e">
        <f t="shared" si="1252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9.899999999999999" customHeight="1" x14ac:dyDescent="0.25">
      <c r="A2476" s="46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customHeight="1" x14ac:dyDescent="0.2">
      <c r="A2477" s="36" t="s">
        <v>34</v>
      </c>
      <c r="B2477" s="31">
        <f t="shared" ref="B2477:Y2480" si="1259">B2487+B2497+B2507+B2517+B2527+B2537+B2547+B2557+B2567+B2577+B2587+B2597+B2607+B2617+B2627</f>
        <v>0</v>
      </c>
      <c r="C2477" s="31">
        <f t="shared" si="1259"/>
        <v>0</v>
      </c>
      <c r="D2477" s="31">
        <f t="shared" si="1259"/>
        <v>0</v>
      </c>
      <c r="E2477" s="31">
        <f t="shared" si="1259"/>
        <v>0</v>
      </c>
      <c r="F2477" s="31">
        <f t="shared" si="1259"/>
        <v>0</v>
      </c>
      <c r="G2477" s="31">
        <f t="shared" si="1259"/>
        <v>0</v>
      </c>
      <c r="H2477" s="31">
        <f t="shared" si="1259"/>
        <v>0</v>
      </c>
      <c r="I2477" s="31">
        <f t="shared" si="1259"/>
        <v>0</v>
      </c>
      <c r="J2477" s="31">
        <f t="shared" si="1259"/>
        <v>0</v>
      </c>
      <c r="K2477" s="31">
        <f t="shared" si="1259"/>
        <v>0</v>
      </c>
      <c r="L2477" s="31">
        <f t="shared" si="1259"/>
        <v>0</v>
      </c>
      <c r="M2477" s="31">
        <f t="shared" si="1259"/>
        <v>0</v>
      </c>
      <c r="N2477" s="31">
        <f t="shared" si="1259"/>
        <v>0</v>
      </c>
      <c r="O2477" s="31">
        <f t="shared" si="1259"/>
        <v>0</v>
      </c>
      <c r="P2477" s="31">
        <f t="shared" si="1259"/>
        <v>0</v>
      </c>
      <c r="Q2477" s="31">
        <f t="shared" si="1259"/>
        <v>0</v>
      </c>
      <c r="R2477" s="31">
        <f t="shared" si="1259"/>
        <v>0</v>
      </c>
      <c r="S2477" s="31">
        <f t="shared" si="1259"/>
        <v>0</v>
      </c>
      <c r="T2477" s="31">
        <f t="shared" si="1259"/>
        <v>0</v>
      </c>
      <c r="U2477" s="31">
        <f t="shared" si="1259"/>
        <v>0</v>
      </c>
      <c r="V2477" s="31">
        <f t="shared" si="1259"/>
        <v>0</v>
      </c>
      <c r="W2477" s="31">
        <f t="shared" si="1259"/>
        <v>0</v>
      </c>
      <c r="X2477" s="31">
        <f t="shared" si="1259"/>
        <v>0</v>
      </c>
      <c r="Y2477" s="31">
        <f t="shared" si="1259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15" customHeight="1" x14ac:dyDescent="0.2">
      <c r="A2478" s="36" t="s">
        <v>35</v>
      </c>
      <c r="B2478" s="31">
        <f t="shared" si="1259"/>
        <v>3100000000</v>
      </c>
      <c r="C2478" s="31">
        <f t="shared" si="1259"/>
        <v>0</v>
      </c>
      <c r="D2478" s="31">
        <f t="shared" si="1259"/>
        <v>3100000000</v>
      </c>
      <c r="E2478" s="31">
        <f t="shared" si="1259"/>
        <v>0</v>
      </c>
      <c r="F2478" s="31">
        <f t="shared" si="1259"/>
        <v>0</v>
      </c>
      <c r="G2478" s="31">
        <f t="shared" si="1259"/>
        <v>83501123.439999998</v>
      </c>
      <c r="H2478" s="31">
        <f t="shared" si="1259"/>
        <v>1266072764.1699998</v>
      </c>
      <c r="I2478" s="31">
        <f t="shared" si="1259"/>
        <v>0</v>
      </c>
      <c r="J2478" s="31">
        <f t="shared" si="1259"/>
        <v>0</v>
      </c>
      <c r="K2478" s="31">
        <f t="shared" si="1259"/>
        <v>83501123.439999998</v>
      </c>
      <c r="L2478" s="31">
        <f t="shared" si="1259"/>
        <v>1165469027.3799999</v>
      </c>
      <c r="M2478" s="31">
        <f t="shared" si="1259"/>
        <v>1248970150.8199999</v>
      </c>
      <c r="N2478" s="31">
        <f t="shared" si="1259"/>
        <v>0</v>
      </c>
      <c r="O2478" s="31">
        <f t="shared" si="1259"/>
        <v>0</v>
      </c>
      <c r="P2478" s="31">
        <f t="shared" si="1259"/>
        <v>0</v>
      </c>
      <c r="Q2478" s="31">
        <f t="shared" si="1259"/>
        <v>0</v>
      </c>
      <c r="R2478" s="31">
        <f t="shared" si="1259"/>
        <v>0</v>
      </c>
      <c r="S2478" s="31">
        <f t="shared" si="1259"/>
        <v>0</v>
      </c>
      <c r="T2478" s="31">
        <f t="shared" si="1259"/>
        <v>0</v>
      </c>
      <c r="U2478" s="31">
        <f t="shared" si="1259"/>
        <v>0</v>
      </c>
      <c r="V2478" s="31">
        <f t="shared" si="1259"/>
        <v>0</v>
      </c>
      <c r="W2478" s="31">
        <f t="shared" si="1259"/>
        <v>853424.81</v>
      </c>
      <c r="X2478" s="31">
        <f t="shared" si="1259"/>
        <v>99750311.980000004</v>
      </c>
      <c r="Y2478" s="31">
        <f t="shared" si="1259"/>
        <v>0</v>
      </c>
      <c r="Z2478" s="31">
        <f t="shared" ref="Z2478:Z2480" si="1260">SUM(M2478:Y2478)</f>
        <v>1349573887.6099999</v>
      </c>
      <c r="AA2478" s="31">
        <f>D2478-Z2478</f>
        <v>1750426112.3900001</v>
      </c>
      <c r="AB2478" s="37">
        <f>Z2478/D2478</f>
        <v>0.43534641535806451</v>
      </c>
      <c r="AC2478" s="32"/>
    </row>
    <row r="2479" spans="1:29" s="33" customFormat="1" ht="22.9" customHeight="1" x14ac:dyDescent="0.2">
      <c r="A2479" s="36" t="s">
        <v>36</v>
      </c>
      <c r="B2479" s="31">
        <f t="shared" si="1259"/>
        <v>0</v>
      </c>
      <c r="C2479" s="31">
        <f t="shared" si="1259"/>
        <v>0</v>
      </c>
      <c r="D2479" s="31">
        <f t="shared" si="1259"/>
        <v>0</v>
      </c>
      <c r="E2479" s="31">
        <f t="shared" si="1259"/>
        <v>0</v>
      </c>
      <c r="F2479" s="31">
        <f t="shared" si="1259"/>
        <v>0</v>
      </c>
      <c r="G2479" s="31">
        <f t="shared" si="1259"/>
        <v>0</v>
      </c>
      <c r="H2479" s="31">
        <f t="shared" si="1259"/>
        <v>0</v>
      </c>
      <c r="I2479" s="31">
        <f t="shared" si="1259"/>
        <v>0</v>
      </c>
      <c r="J2479" s="31">
        <f t="shared" si="1259"/>
        <v>0</v>
      </c>
      <c r="K2479" s="31">
        <f t="shared" si="1259"/>
        <v>0</v>
      </c>
      <c r="L2479" s="31">
        <f t="shared" si="1259"/>
        <v>0</v>
      </c>
      <c r="M2479" s="31">
        <f t="shared" si="1259"/>
        <v>0</v>
      </c>
      <c r="N2479" s="31">
        <f t="shared" si="1259"/>
        <v>0</v>
      </c>
      <c r="O2479" s="31">
        <f t="shared" si="1259"/>
        <v>0</v>
      </c>
      <c r="P2479" s="31">
        <f t="shared" si="1259"/>
        <v>0</v>
      </c>
      <c r="Q2479" s="31">
        <f t="shared" si="1259"/>
        <v>0</v>
      </c>
      <c r="R2479" s="31">
        <f t="shared" si="1259"/>
        <v>0</v>
      </c>
      <c r="S2479" s="31">
        <f t="shared" si="1259"/>
        <v>0</v>
      </c>
      <c r="T2479" s="31">
        <f t="shared" si="1259"/>
        <v>0</v>
      </c>
      <c r="U2479" s="31">
        <f t="shared" si="1259"/>
        <v>0</v>
      </c>
      <c r="V2479" s="31">
        <f t="shared" si="1259"/>
        <v>0</v>
      </c>
      <c r="W2479" s="31">
        <f t="shared" si="1259"/>
        <v>0</v>
      </c>
      <c r="X2479" s="31">
        <f t="shared" si="1259"/>
        <v>0</v>
      </c>
      <c r="Y2479" s="31">
        <f t="shared" si="1259"/>
        <v>0</v>
      </c>
      <c r="Z2479" s="31">
        <f t="shared" si="1260"/>
        <v>0</v>
      </c>
      <c r="AA2479" s="31">
        <f>D2479-Z2479</f>
        <v>0</v>
      </c>
      <c r="AB2479" s="37"/>
      <c r="AC2479" s="32"/>
    </row>
    <row r="2480" spans="1:29" s="33" customFormat="1" ht="24.6" customHeight="1" x14ac:dyDescent="0.2">
      <c r="A2480" s="36" t="s">
        <v>37</v>
      </c>
      <c r="B2480" s="31">
        <f t="shared" si="1259"/>
        <v>0</v>
      </c>
      <c r="C2480" s="31">
        <f t="shared" si="1259"/>
        <v>0</v>
      </c>
      <c r="D2480" s="31">
        <f t="shared" si="1259"/>
        <v>0</v>
      </c>
      <c r="E2480" s="31">
        <f t="shared" si="1259"/>
        <v>0</v>
      </c>
      <c r="F2480" s="31">
        <f t="shared" si="1259"/>
        <v>0</v>
      </c>
      <c r="G2480" s="31">
        <f t="shared" si="1259"/>
        <v>0</v>
      </c>
      <c r="H2480" s="31">
        <f t="shared" si="1259"/>
        <v>0</v>
      </c>
      <c r="I2480" s="31">
        <f t="shared" si="1259"/>
        <v>0</v>
      </c>
      <c r="J2480" s="31">
        <f t="shared" si="1259"/>
        <v>0</v>
      </c>
      <c r="K2480" s="31">
        <f t="shared" si="1259"/>
        <v>0</v>
      </c>
      <c r="L2480" s="31">
        <f t="shared" si="1259"/>
        <v>0</v>
      </c>
      <c r="M2480" s="31">
        <f t="shared" si="1259"/>
        <v>0</v>
      </c>
      <c r="N2480" s="31">
        <f t="shared" si="1259"/>
        <v>0</v>
      </c>
      <c r="O2480" s="31">
        <f t="shared" si="1259"/>
        <v>0</v>
      </c>
      <c r="P2480" s="31">
        <f t="shared" si="1259"/>
        <v>0</v>
      </c>
      <c r="Q2480" s="31">
        <f t="shared" si="1259"/>
        <v>0</v>
      </c>
      <c r="R2480" s="31">
        <f t="shared" si="1259"/>
        <v>0</v>
      </c>
      <c r="S2480" s="31">
        <f t="shared" si="1259"/>
        <v>0</v>
      </c>
      <c r="T2480" s="31">
        <f t="shared" si="1259"/>
        <v>0</v>
      </c>
      <c r="U2480" s="31">
        <f t="shared" si="1259"/>
        <v>0</v>
      </c>
      <c r="V2480" s="31">
        <f t="shared" si="1259"/>
        <v>0</v>
      </c>
      <c r="W2480" s="31">
        <f t="shared" si="1259"/>
        <v>0</v>
      </c>
      <c r="X2480" s="31">
        <f t="shared" si="1259"/>
        <v>0</v>
      </c>
      <c r="Y2480" s="31">
        <f t="shared" si="1259"/>
        <v>0</v>
      </c>
      <c r="Z2480" s="31">
        <f t="shared" si="1260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61">SUM(B2477:B2480)</f>
        <v>3100000000</v>
      </c>
      <c r="C2481" s="39">
        <f t="shared" si="1261"/>
        <v>0</v>
      </c>
      <c r="D2481" s="39">
        <f>SUM(D2477:D2480)</f>
        <v>3100000000</v>
      </c>
      <c r="E2481" s="39">
        <f t="shared" ref="E2481:AA2481" si="1262">SUM(E2477:E2480)</f>
        <v>0</v>
      </c>
      <c r="F2481" s="39">
        <f t="shared" si="1262"/>
        <v>0</v>
      </c>
      <c r="G2481" s="39">
        <f t="shared" si="1262"/>
        <v>83501123.439999998</v>
      </c>
      <c r="H2481" s="39">
        <f t="shared" si="1262"/>
        <v>1266072764.1699998</v>
      </c>
      <c r="I2481" s="39">
        <f t="shared" si="1262"/>
        <v>0</v>
      </c>
      <c r="J2481" s="39">
        <f t="shared" si="1262"/>
        <v>0</v>
      </c>
      <c r="K2481" s="39">
        <f t="shared" si="1262"/>
        <v>83501123.439999998</v>
      </c>
      <c r="L2481" s="39">
        <f t="shared" si="1262"/>
        <v>1165469027.3799999</v>
      </c>
      <c r="M2481" s="39">
        <f t="shared" si="1262"/>
        <v>1248970150.8199999</v>
      </c>
      <c r="N2481" s="39">
        <f t="shared" si="1262"/>
        <v>0</v>
      </c>
      <c r="O2481" s="39">
        <f t="shared" si="1262"/>
        <v>0</v>
      </c>
      <c r="P2481" s="39">
        <f t="shared" si="1262"/>
        <v>0</v>
      </c>
      <c r="Q2481" s="39">
        <f t="shared" si="1262"/>
        <v>0</v>
      </c>
      <c r="R2481" s="39">
        <f t="shared" si="1262"/>
        <v>0</v>
      </c>
      <c r="S2481" s="39">
        <f t="shared" si="1262"/>
        <v>0</v>
      </c>
      <c r="T2481" s="39">
        <f t="shared" si="1262"/>
        <v>0</v>
      </c>
      <c r="U2481" s="39">
        <f t="shared" si="1262"/>
        <v>0</v>
      </c>
      <c r="V2481" s="39">
        <f t="shared" si="1262"/>
        <v>0</v>
      </c>
      <c r="W2481" s="39">
        <f t="shared" si="1262"/>
        <v>853424.81</v>
      </c>
      <c r="X2481" s="39">
        <f t="shared" si="1262"/>
        <v>99750311.980000004</v>
      </c>
      <c r="Y2481" s="39">
        <f t="shared" si="1262"/>
        <v>0</v>
      </c>
      <c r="Z2481" s="39">
        <f t="shared" si="1262"/>
        <v>1349573887.6099999</v>
      </c>
      <c r="AA2481" s="39">
        <f t="shared" si="1262"/>
        <v>1750426112.3900001</v>
      </c>
      <c r="AB2481" s="40">
        <f>Z2481/D2481</f>
        <v>0.43534641535806451</v>
      </c>
      <c r="AC2481" s="32"/>
    </row>
    <row r="2482" spans="1:29" s="33" customFormat="1" ht="18" hidden="1" customHeight="1" x14ac:dyDescent="0.25">
      <c r="A2482" s="41" t="s">
        <v>39</v>
      </c>
      <c r="B2482" s="31">
        <f t="shared" ref="B2482:Y2482" si="1263">B2492+B2502+B2512+B2522+B2532+B2542+B2552+B2562+B2572+B2582+B2592+B2602+B2612+B2622+B2632</f>
        <v>0</v>
      </c>
      <c r="C2482" s="31">
        <f t="shared" si="1263"/>
        <v>0</v>
      </c>
      <c r="D2482" s="31">
        <f t="shared" si="1263"/>
        <v>0</v>
      </c>
      <c r="E2482" s="31">
        <f t="shared" si="1263"/>
        <v>0</v>
      </c>
      <c r="F2482" s="31">
        <f t="shared" si="1263"/>
        <v>0</v>
      </c>
      <c r="G2482" s="31">
        <f t="shared" si="1263"/>
        <v>0</v>
      </c>
      <c r="H2482" s="31">
        <f t="shared" si="1263"/>
        <v>0</v>
      </c>
      <c r="I2482" s="31">
        <f t="shared" si="1263"/>
        <v>0</v>
      </c>
      <c r="J2482" s="31">
        <f t="shared" si="1263"/>
        <v>0</v>
      </c>
      <c r="K2482" s="31">
        <f t="shared" si="1263"/>
        <v>0</v>
      </c>
      <c r="L2482" s="31">
        <f t="shared" si="1263"/>
        <v>0</v>
      </c>
      <c r="M2482" s="31">
        <f t="shared" si="1263"/>
        <v>0</v>
      </c>
      <c r="N2482" s="31">
        <f t="shared" si="1263"/>
        <v>0</v>
      </c>
      <c r="O2482" s="31">
        <f t="shared" si="1263"/>
        <v>0</v>
      </c>
      <c r="P2482" s="31">
        <f t="shared" si="1263"/>
        <v>0</v>
      </c>
      <c r="Q2482" s="31">
        <f t="shared" si="1263"/>
        <v>0</v>
      </c>
      <c r="R2482" s="31">
        <f t="shared" si="1263"/>
        <v>0</v>
      </c>
      <c r="S2482" s="31">
        <f t="shared" si="1263"/>
        <v>0</v>
      </c>
      <c r="T2482" s="31">
        <f t="shared" si="1263"/>
        <v>0</v>
      </c>
      <c r="U2482" s="31">
        <f t="shared" si="1263"/>
        <v>0</v>
      </c>
      <c r="V2482" s="31">
        <f t="shared" si="1263"/>
        <v>0</v>
      </c>
      <c r="W2482" s="31">
        <f t="shared" si="1263"/>
        <v>0</v>
      </c>
      <c r="X2482" s="31">
        <f t="shared" si="1263"/>
        <v>0</v>
      </c>
      <c r="Y2482" s="31">
        <f t="shared" si="1263"/>
        <v>0</v>
      </c>
      <c r="Z2482" s="31">
        <f t="shared" ref="Z2482" si="1264">SUM(M2482:Y2482)</f>
        <v>0</v>
      </c>
      <c r="AA2482" s="31">
        <f>D2482-Z2482</f>
        <v>0</v>
      </c>
      <c r="AB2482" s="37"/>
      <c r="AC2482" s="32"/>
    </row>
    <row r="2483" spans="1:29" s="33" customFormat="1" ht="23.45" customHeight="1" x14ac:dyDescent="0.25">
      <c r="A2483" s="38" t="s">
        <v>40</v>
      </c>
      <c r="B2483" s="39">
        <f t="shared" ref="B2483:C2483" si="1265">B2482+B2481</f>
        <v>3100000000</v>
      </c>
      <c r="C2483" s="39">
        <f t="shared" si="1265"/>
        <v>0</v>
      </c>
      <c r="D2483" s="39">
        <f>D2482+D2481</f>
        <v>3100000000</v>
      </c>
      <c r="E2483" s="39">
        <f t="shared" ref="E2483:AA2483" si="1266">E2482+E2481</f>
        <v>0</v>
      </c>
      <c r="F2483" s="39">
        <f t="shared" si="1266"/>
        <v>0</v>
      </c>
      <c r="G2483" s="39">
        <f t="shared" si="1266"/>
        <v>83501123.439999998</v>
      </c>
      <c r="H2483" s="39">
        <f t="shared" si="1266"/>
        <v>1266072764.1699998</v>
      </c>
      <c r="I2483" s="39">
        <f t="shared" si="1266"/>
        <v>0</v>
      </c>
      <c r="J2483" s="39">
        <f t="shared" si="1266"/>
        <v>0</v>
      </c>
      <c r="K2483" s="39">
        <f t="shared" si="1266"/>
        <v>83501123.439999998</v>
      </c>
      <c r="L2483" s="39">
        <f t="shared" si="1266"/>
        <v>1165469027.3799999</v>
      </c>
      <c r="M2483" s="39">
        <f t="shared" si="1266"/>
        <v>1248970150.8199999</v>
      </c>
      <c r="N2483" s="39">
        <f t="shared" si="1266"/>
        <v>0</v>
      </c>
      <c r="O2483" s="39">
        <f t="shared" si="1266"/>
        <v>0</v>
      </c>
      <c r="P2483" s="39">
        <f t="shared" si="1266"/>
        <v>0</v>
      </c>
      <c r="Q2483" s="39">
        <f t="shared" si="1266"/>
        <v>0</v>
      </c>
      <c r="R2483" s="39">
        <f t="shared" si="1266"/>
        <v>0</v>
      </c>
      <c r="S2483" s="39">
        <f t="shared" si="1266"/>
        <v>0</v>
      </c>
      <c r="T2483" s="39">
        <f t="shared" si="1266"/>
        <v>0</v>
      </c>
      <c r="U2483" s="39">
        <f t="shared" si="1266"/>
        <v>0</v>
      </c>
      <c r="V2483" s="39">
        <f t="shared" si="1266"/>
        <v>0</v>
      </c>
      <c r="W2483" s="39">
        <f t="shared" si="1266"/>
        <v>853424.81</v>
      </c>
      <c r="X2483" s="39">
        <f t="shared" si="1266"/>
        <v>99750311.980000004</v>
      </c>
      <c r="Y2483" s="39">
        <f t="shared" si="1266"/>
        <v>0</v>
      </c>
      <c r="Z2483" s="39">
        <f t="shared" si="1266"/>
        <v>1349573887.6099999</v>
      </c>
      <c r="AA2483" s="39">
        <f t="shared" si="1266"/>
        <v>1750426112.3900001</v>
      </c>
      <c r="AB2483" s="40">
        <f>Z2483/D2483</f>
        <v>0.43534641535806451</v>
      </c>
      <c r="AC2483" s="42"/>
    </row>
    <row r="2484" spans="1:29" s="33" customFormat="1" ht="23.6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46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customHeight="1" x14ac:dyDescent="0.25">
      <c r="A2486" s="73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customHeight="1" x14ac:dyDescent="0.2">
      <c r="A2488" s="36" t="s">
        <v>35</v>
      </c>
      <c r="B2488" s="31">
        <f>[1]consoCURRENT!E49707</f>
        <v>3100000000</v>
      </c>
      <c r="C2488" s="31">
        <f>[1]consoCURRENT!F49707</f>
        <v>0</v>
      </c>
      <c r="D2488" s="31">
        <f>[1]consoCURRENT!G49707</f>
        <v>3100000000</v>
      </c>
      <c r="E2488" s="31">
        <f>[1]consoCURRENT!H49707</f>
        <v>0</v>
      </c>
      <c r="F2488" s="31">
        <f>[1]consoCURRENT!I49707</f>
        <v>0</v>
      </c>
      <c r="G2488" s="31">
        <f>[1]consoCURRENT!J49707</f>
        <v>83501123.439999998</v>
      </c>
      <c r="H2488" s="31">
        <f>[1]consoCURRENT!K49707</f>
        <v>1266072764.1699998</v>
      </c>
      <c r="I2488" s="31">
        <f>[1]consoCURRENT!L49707</f>
        <v>0</v>
      </c>
      <c r="J2488" s="31">
        <f>[1]consoCURRENT!M49707</f>
        <v>0</v>
      </c>
      <c r="K2488" s="31">
        <f>[1]consoCURRENT!N49707</f>
        <v>83501123.439999998</v>
      </c>
      <c r="L2488" s="31">
        <f>[1]consoCURRENT!O49707</f>
        <v>1165469027.3799999</v>
      </c>
      <c r="M2488" s="31">
        <f>[1]consoCURRENT!P49707</f>
        <v>1248970150.8199999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853424.81</v>
      </c>
      <c r="X2488" s="31">
        <f>[1]consoCURRENT!AA49707</f>
        <v>99750311.980000004</v>
      </c>
      <c r="Y2488" s="31">
        <f>[1]consoCURRENT!AB49707</f>
        <v>0</v>
      </c>
      <c r="Z2488" s="31">
        <f t="shared" ref="Z2488:Z2490" si="1267">SUM(M2488:Y2488)</f>
        <v>1349573887.6099999</v>
      </c>
      <c r="AA2488" s="31">
        <f>D2488-Z2488</f>
        <v>1750426112.3900001</v>
      </c>
      <c r="AB2488" s="37">
        <f>Z2488/D2488</f>
        <v>0.43534641535806451</v>
      </c>
      <c r="AC2488" s="32"/>
    </row>
    <row r="2489" spans="1:29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7"/>
        <v>0</v>
      </c>
      <c r="AA2489" s="31">
        <f>D2489-Z2489</f>
        <v>0</v>
      </c>
      <c r="AB2489" s="37"/>
      <c r="AC2489" s="32"/>
    </row>
    <row r="2490" spans="1:29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7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8">SUM(B2487:B2490)</f>
        <v>3100000000</v>
      </c>
      <c r="C2491" s="39">
        <f t="shared" si="1268"/>
        <v>0</v>
      </c>
      <c r="D2491" s="39">
        <f>SUM(D2487:D2490)</f>
        <v>3100000000</v>
      </c>
      <c r="E2491" s="39">
        <f t="shared" ref="E2491:AA2491" si="1269">SUM(E2487:E2490)</f>
        <v>0</v>
      </c>
      <c r="F2491" s="39">
        <f t="shared" si="1269"/>
        <v>0</v>
      </c>
      <c r="G2491" s="39">
        <f t="shared" si="1269"/>
        <v>83501123.439999998</v>
      </c>
      <c r="H2491" s="39">
        <f t="shared" si="1269"/>
        <v>1266072764.1699998</v>
      </c>
      <c r="I2491" s="39">
        <f t="shared" si="1269"/>
        <v>0</v>
      </c>
      <c r="J2491" s="39">
        <f t="shared" si="1269"/>
        <v>0</v>
      </c>
      <c r="K2491" s="39">
        <f t="shared" si="1269"/>
        <v>83501123.439999998</v>
      </c>
      <c r="L2491" s="39">
        <f t="shared" si="1269"/>
        <v>1165469027.3799999</v>
      </c>
      <c r="M2491" s="39">
        <f t="shared" si="1269"/>
        <v>1248970150.8199999</v>
      </c>
      <c r="N2491" s="39">
        <f t="shared" si="1269"/>
        <v>0</v>
      </c>
      <c r="O2491" s="39">
        <f t="shared" si="1269"/>
        <v>0</v>
      </c>
      <c r="P2491" s="39">
        <f t="shared" si="1269"/>
        <v>0</v>
      </c>
      <c r="Q2491" s="39">
        <f t="shared" si="1269"/>
        <v>0</v>
      </c>
      <c r="R2491" s="39">
        <f t="shared" si="1269"/>
        <v>0</v>
      </c>
      <c r="S2491" s="39">
        <f t="shared" si="1269"/>
        <v>0</v>
      </c>
      <c r="T2491" s="39">
        <f t="shared" si="1269"/>
        <v>0</v>
      </c>
      <c r="U2491" s="39">
        <f t="shared" si="1269"/>
        <v>0</v>
      </c>
      <c r="V2491" s="39">
        <f t="shared" si="1269"/>
        <v>0</v>
      </c>
      <c r="W2491" s="39">
        <f t="shared" si="1269"/>
        <v>853424.81</v>
      </c>
      <c r="X2491" s="39">
        <f t="shared" si="1269"/>
        <v>99750311.980000004</v>
      </c>
      <c r="Y2491" s="39">
        <f t="shared" si="1269"/>
        <v>0</v>
      </c>
      <c r="Z2491" s="39">
        <f t="shared" si="1269"/>
        <v>1349573887.6099999</v>
      </c>
      <c r="AA2491" s="39">
        <f t="shared" si="1269"/>
        <v>1750426112.3900001</v>
      </c>
      <c r="AB2491" s="40">
        <f>Z2491/D2491</f>
        <v>0.43534641535806451</v>
      </c>
      <c r="AC2491" s="32"/>
    </row>
    <row r="2492" spans="1:29" s="33" customFormat="1" ht="18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70">SUM(M2492:Y2492)</f>
        <v>0</v>
      </c>
      <c r="AA2492" s="31">
        <f>D2492-Z2492</f>
        <v>0</v>
      </c>
      <c r="AB2492" s="37"/>
      <c r="AC2492" s="32"/>
    </row>
    <row r="2493" spans="1:29" s="33" customFormat="1" ht="24.6" customHeight="1" x14ac:dyDescent="0.25">
      <c r="A2493" s="38" t="s">
        <v>40</v>
      </c>
      <c r="B2493" s="39">
        <f t="shared" ref="B2493:C2493" si="1271">B2492+B2491</f>
        <v>3100000000</v>
      </c>
      <c r="C2493" s="39">
        <f t="shared" si="1271"/>
        <v>0</v>
      </c>
      <c r="D2493" s="39">
        <f>D2492+D2491</f>
        <v>3100000000</v>
      </c>
      <c r="E2493" s="39">
        <f t="shared" ref="E2493:AA2493" si="1272">E2492+E2491</f>
        <v>0</v>
      </c>
      <c r="F2493" s="39">
        <f t="shared" si="1272"/>
        <v>0</v>
      </c>
      <c r="G2493" s="39">
        <f t="shared" si="1272"/>
        <v>83501123.439999998</v>
      </c>
      <c r="H2493" s="39">
        <f t="shared" si="1272"/>
        <v>1266072764.1699998</v>
      </c>
      <c r="I2493" s="39">
        <f t="shared" si="1272"/>
        <v>0</v>
      </c>
      <c r="J2493" s="39">
        <f t="shared" si="1272"/>
        <v>0</v>
      </c>
      <c r="K2493" s="39">
        <f t="shared" si="1272"/>
        <v>83501123.439999998</v>
      </c>
      <c r="L2493" s="39">
        <f t="shared" si="1272"/>
        <v>1165469027.3799999</v>
      </c>
      <c r="M2493" s="39">
        <f t="shared" si="1272"/>
        <v>1248970150.8199999</v>
      </c>
      <c r="N2493" s="39">
        <f t="shared" si="1272"/>
        <v>0</v>
      </c>
      <c r="O2493" s="39">
        <f t="shared" si="1272"/>
        <v>0</v>
      </c>
      <c r="P2493" s="39">
        <f t="shared" si="1272"/>
        <v>0</v>
      </c>
      <c r="Q2493" s="39">
        <f t="shared" si="1272"/>
        <v>0</v>
      </c>
      <c r="R2493" s="39">
        <f t="shared" si="1272"/>
        <v>0</v>
      </c>
      <c r="S2493" s="39">
        <f t="shared" si="1272"/>
        <v>0</v>
      </c>
      <c r="T2493" s="39">
        <f t="shared" si="1272"/>
        <v>0</v>
      </c>
      <c r="U2493" s="39">
        <f t="shared" si="1272"/>
        <v>0</v>
      </c>
      <c r="V2493" s="39">
        <f t="shared" si="1272"/>
        <v>0</v>
      </c>
      <c r="W2493" s="39">
        <f t="shared" si="1272"/>
        <v>853424.81</v>
      </c>
      <c r="X2493" s="39">
        <f t="shared" si="1272"/>
        <v>99750311.980000004</v>
      </c>
      <c r="Y2493" s="39">
        <f t="shared" si="1272"/>
        <v>0</v>
      </c>
      <c r="Z2493" s="39">
        <f t="shared" si="1272"/>
        <v>1349573887.6099999</v>
      </c>
      <c r="AA2493" s="39">
        <f t="shared" si="1272"/>
        <v>1750426112.3900001</v>
      </c>
      <c r="AB2493" s="40">
        <f>Z2493/D2493</f>
        <v>0.43534641535806451</v>
      </c>
      <c r="AC2493" s="42"/>
    </row>
    <row r="2494" spans="1:29" s="33" customFormat="1" ht="28.1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43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3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3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4">SUM(B2497:B2500)</f>
        <v>0</v>
      </c>
      <c r="C2501" s="39">
        <f t="shared" si="1274"/>
        <v>0</v>
      </c>
      <c r="D2501" s="39">
        <f>SUM(D2497:D2500)</f>
        <v>0</v>
      </c>
      <c r="E2501" s="39">
        <f t="shared" ref="E2501:AA2501" si="1275">SUM(E2497:E2500)</f>
        <v>0</v>
      </c>
      <c r="F2501" s="39">
        <f t="shared" si="1275"/>
        <v>0</v>
      </c>
      <c r="G2501" s="39">
        <f t="shared" si="1275"/>
        <v>0</v>
      </c>
      <c r="H2501" s="39">
        <f t="shared" si="1275"/>
        <v>0</v>
      </c>
      <c r="I2501" s="39">
        <f t="shared" si="1275"/>
        <v>0</v>
      </c>
      <c r="J2501" s="39">
        <f t="shared" si="1275"/>
        <v>0</v>
      </c>
      <c r="K2501" s="39">
        <f t="shared" si="1275"/>
        <v>0</v>
      </c>
      <c r="L2501" s="39">
        <f t="shared" si="1275"/>
        <v>0</v>
      </c>
      <c r="M2501" s="39">
        <f t="shared" si="1275"/>
        <v>0</v>
      </c>
      <c r="N2501" s="39">
        <f t="shared" si="1275"/>
        <v>0</v>
      </c>
      <c r="O2501" s="39">
        <f t="shared" si="1275"/>
        <v>0</v>
      </c>
      <c r="P2501" s="39">
        <f t="shared" si="1275"/>
        <v>0</v>
      </c>
      <c r="Q2501" s="39">
        <f t="shared" si="1275"/>
        <v>0</v>
      </c>
      <c r="R2501" s="39">
        <f t="shared" si="1275"/>
        <v>0</v>
      </c>
      <c r="S2501" s="39">
        <f t="shared" si="1275"/>
        <v>0</v>
      </c>
      <c r="T2501" s="39">
        <f t="shared" si="1275"/>
        <v>0</v>
      </c>
      <c r="U2501" s="39">
        <f t="shared" si="1275"/>
        <v>0</v>
      </c>
      <c r="V2501" s="39">
        <f t="shared" si="1275"/>
        <v>0</v>
      </c>
      <c r="W2501" s="39">
        <f t="shared" si="1275"/>
        <v>0</v>
      </c>
      <c r="X2501" s="39">
        <f t="shared" si="1275"/>
        <v>0</v>
      </c>
      <c r="Y2501" s="39">
        <f t="shared" si="1275"/>
        <v>0</v>
      </c>
      <c r="Z2501" s="39">
        <f t="shared" si="1275"/>
        <v>0</v>
      </c>
      <c r="AA2501" s="39">
        <f t="shared" si="1275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6">SUM(M2502:Y2502)</f>
        <v>0</v>
      </c>
      <c r="AA2502" s="31">
        <f>D2502-Z2502</f>
        <v>0</v>
      </c>
      <c r="AB2502" s="37"/>
      <c r="AC2502" s="32"/>
    </row>
    <row r="2503" spans="1:29" s="33" customFormat="1" ht="25.9" hidden="1" customHeight="1" x14ac:dyDescent="0.25">
      <c r="A2503" s="38" t="s">
        <v>40</v>
      </c>
      <c r="B2503" s="39">
        <f t="shared" ref="B2503:C2503" si="1277">B2502+B2501</f>
        <v>0</v>
      </c>
      <c r="C2503" s="39">
        <f t="shared" si="1277"/>
        <v>0</v>
      </c>
      <c r="D2503" s="39">
        <f>D2502+D2501</f>
        <v>0</v>
      </c>
      <c r="E2503" s="39">
        <f t="shared" ref="E2503:AA2503" si="1278">E2502+E2501</f>
        <v>0</v>
      </c>
      <c r="F2503" s="39">
        <f t="shared" si="1278"/>
        <v>0</v>
      </c>
      <c r="G2503" s="39">
        <f t="shared" si="1278"/>
        <v>0</v>
      </c>
      <c r="H2503" s="39">
        <f t="shared" si="1278"/>
        <v>0</v>
      </c>
      <c r="I2503" s="39">
        <f t="shared" si="1278"/>
        <v>0</v>
      </c>
      <c r="J2503" s="39">
        <f t="shared" si="1278"/>
        <v>0</v>
      </c>
      <c r="K2503" s="39">
        <f t="shared" si="1278"/>
        <v>0</v>
      </c>
      <c r="L2503" s="39">
        <f t="shared" si="1278"/>
        <v>0</v>
      </c>
      <c r="M2503" s="39">
        <f t="shared" si="1278"/>
        <v>0</v>
      </c>
      <c r="N2503" s="39">
        <f t="shared" si="1278"/>
        <v>0</v>
      </c>
      <c r="O2503" s="39">
        <f t="shared" si="1278"/>
        <v>0</v>
      </c>
      <c r="P2503" s="39">
        <f t="shared" si="1278"/>
        <v>0</v>
      </c>
      <c r="Q2503" s="39">
        <f t="shared" si="1278"/>
        <v>0</v>
      </c>
      <c r="R2503" s="39">
        <f t="shared" si="1278"/>
        <v>0</v>
      </c>
      <c r="S2503" s="39">
        <f t="shared" si="1278"/>
        <v>0</v>
      </c>
      <c r="T2503" s="39">
        <f t="shared" si="1278"/>
        <v>0</v>
      </c>
      <c r="U2503" s="39">
        <f t="shared" si="1278"/>
        <v>0</v>
      </c>
      <c r="V2503" s="39">
        <f t="shared" si="1278"/>
        <v>0</v>
      </c>
      <c r="W2503" s="39">
        <f t="shared" si="1278"/>
        <v>0</v>
      </c>
      <c r="X2503" s="39">
        <f t="shared" si="1278"/>
        <v>0</v>
      </c>
      <c r="Y2503" s="39">
        <f t="shared" si="1278"/>
        <v>0</v>
      </c>
      <c r="Z2503" s="39">
        <f t="shared" si="1278"/>
        <v>0</v>
      </c>
      <c r="AA2503" s="39">
        <f t="shared" si="1278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15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4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9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9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9"/>
        <v>0</v>
      </c>
      <c r="AA2509" s="31">
        <f>D2509-Z2509</f>
        <v>0</v>
      </c>
      <c r="AB2509" s="37"/>
      <c r="AC2509" s="32"/>
    </row>
    <row r="2510" spans="1:29" s="33" customFormat="1" ht="25.1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9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80">SUM(B2507:B2510)</f>
        <v>0</v>
      </c>
      <c r="C2511" s="39">
        <f t="shared" si="1280"/>
        <v>0</v>
      </c>
      <c r="D2511" s="39">
        <f>SUM(D2507:D2510)</f>
        <v>0</v>
      </c>
      <c r="E2511" s="39">
        <f t="shared" ref="E2511:AA2511" si="1281">SUM(E2507:E2510)</f>
        <v>0</v>
      </c>
      <c r="F2511" s="39">
        <f t="shared" si="1281"/>
        <v>0</v>
      </c>
      <c r="G2511" s="39">
        <f t="shared" si="1281"/>
        <v>0</v>
      </c>
      <c r="H2511" s="39">
        <f t="shared" si="1281"/>
        <v>0</v>
      </c>
      <c r="I2511" s="39">
        <f t="shared" si="1281"/>
        <v>0</v>
      </c>
      <c r="J2511" s="39">
        <f t="shared" si="1281"/>
        <v>0</v>
      </c>
      <c r="K2511" s="39">
        <f t="shared" si="1281"/>
        <v>0</v>
      </c>
      <c r="L2511" s="39">
        <f t="shared" si="1281"/>
        <v>0</v>
      </c>
      <c r="M2511" s="39">
        <f t="shared" si="1281"/>
        <v>0</v>
      </c>
      <c r="N2511" s="39">
        <f t="shared" si="1281"/>
        <v>0</v>
      </c>
      <c r="O2511" s="39">
        <f t="shared" si="1281"/>
        <v>0</v>
      </c>
      <c r="P2511" s="39">
        <f t="shared" si="1281"/>
        <v>0</v>
      </c>
      <c r="Q2511" s="39">
        <f t="shared" si="1281"/>
        <v>0</v>
      </c>
      <c r="R2511" s="39">
        <f t="shared" si="1281"/>
        <v>0</v>
      </c>
      <c r="S2511" s="39">
        <f t="shared" si="1281"/>
        <v>0</v>
      </c>
      <c r="T2511" s="39">
        <f t="shared" si="1281"/>
        <v>0</v>
      </c>
      <c r="U2511" s="39">
        <f t="shared" si="1281"/>
        <v>0</v>
      </c>
      <c r="V2511" s="39">
        <f t="shared" si="1281"/>
        <v>0</v>
      </c>
      <c r="W2511" s="39">
        <f t="shared" si="1281"/>
        <v>0</v>
      </c>
      <c r="X2511" s="39">
        <f t="shared" si="1281"/>
        <v>0</v>
      </c>
      <c r="Y2511" s="39">
        <f t="shared" si="1281"/>
        <v>0</v>
      </c>
      <c r="Z2511" s="39">
        <f t="shared" si="1281"/>
        <v>0</v>
      </c>
      <c r="AA2511" s="39">
        <f t="shared" si="1281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2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83">B2512+B2511</f>
        <v>0</v>
      </c>
      <c r="C2513" s="39">
        <f t="shared" si="1283"/>
        <v>0</v>
      </c>
      <c r="D2513" s="39">
        <f>D2512+D2511</f>
        <v>0</v>
      </c>
      <c r="E2513" s="39">
        <f t="shared" ref="E2513:AA2513" si="1284">E2512+E2511</f>
        <v>0</v>
      </c>
      <c r="F2513" s="39">
        <f t="shared" si="1284"/>
        <v>0</v>
      </c>
      <c r="G2513" s="39">
        <f t="shared" si="1284"/>
        <v>0</v>
      </c>
      <c r="H2513" s="39">
        <f t="shared" si="1284"/>
        <v>0</v>
      </c>
      <c r="I2513" s="39">
        <f t="shared" si="1284"/>
        <v>0</v>
      </c>
      <c r="J2513" s="39">
        <f t="shared" si="1284"/>
        <v>0</v>
      </c>
      <c r="K2513" s="39">
        <f t="shared" si="1284"/>
        <v>0</v>
      </c>
      <c r="L2513" s="39">
        <f t="shared" si="1284"/>
        <v>0</v>
      </c>
      <c r="M2513" s="39">
        <f t="shared" si="1284"/>
        <v>0</v>
      </c>
      <c r="N2513" s="39">
        <f t="shared" si="1284"/>
        <v>0</v>
      </c>
      <c r="O2513" s="39">
        <f t="shared" si="1284"/>
        <v>0</v>
      </c>
      <c r="P2513" s="39">
        <f t="shared" si="1284"/>
        <v>0</v>
      </c>
      <c r="Q2513" s="39">
        <f t="shared" si="1284"/>
        <v>0</v>
      </c>
      <c r="R2513" s="39">
        <f t="shared" si="1284"/>
        <v>0</v>
      </c>
      <c r="S2513" s="39">
        <f t="shared" si="1284"/>
        <v>0</v>
      </c>
      <c r="T2513" s="39">
        <f t="shared" si="1284"/>
        <v>0</v>
      </c>
      <c r="U2513" s="39">
        <f t="shared" si="1284"/>
        <v>0</v>
      </c>
      <c r="V2513" s="39">
        <f t="shared" si="1284"/>
        <v>0</v>
      </c>
      <c r="W2513" s="39">
        <f t="shared" si="1284"/>
        <v>0</v>
      </c>
      <c r="X2513" s="39">
        <f t="shared" si="1284"/>
        <v>0</v>
      </c>
      <c r="Y2513" s="39">
        <f t="shared" si="1284"/>
        <v>0</v>
      </c>
      <c r="Z2513" s="39">
        <f t="shared" si="1284"/>
        <v>0</v>
      </c>
      <c r="AA2513" s="39">
        <f t="shared" si="1284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5">Z2517/D2517</f>
        <v>#DIV/0!</v>
      </c>
      <c r="AC2517" s="32"/>
    </row>
    <row r="2518" spans="1:2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6">SUM(M2518:Y2518)</f>
        <v>0</v>
      </c>
      <c r="AA2518" s="31">
        <f>D2518-Z2518</f>
        <v>0</v>
      </c>
      <c r="AB2518" s="37" t="e">
        <f t="shared" si="1285"/>
        <v>#DIV/0!</v>
      </c>
      <c r="AC2518" s="32"/>
    </row>
    <row r="2519" spans="1:2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6"/>
        <v>0</v>
      </c>
      <c r="AA2519" s="31">
        <f>D2519-Z2519</f>
        <v>0</v>
      </c>
      <c r="AB2519" s="37" t="e">
        <f t="shared" si="1285"/>
        <v>#DIV/0!</v>
      </c>
      <c r="AC2519" s="32"/>
    </row>
    <row r="2520" spans="1:2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6"/>
        <v>0</v>
      </c>
      <c r="AA2520" s="31">
        <f>D2520-Z2520</f>
        <v>0</v>
      </c>
      <c r="AB2520" s="37" t="e">
        <f t="shared" si="1285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7">SUM(B2517:B2520)</f>
        <v>0</v>
      </c>
      <c r="C2521" s="39">
        <f t="shared" si="1287"/>
        <v>0</v>
      </c>
      <c r="D2521" s="39">
        <f>SUM(D2517:D2520)</f>
        <v>0</v>
      </c>
      <c r="E2521" s="39">
        <f t="shared" ref="E2521:AA2521" si="1288">SUM(E2517:E2520)</f>
        <v>0</v>
      </c>
      <c r="F2521" s="39">
        <f t="shared" si="1288"/>
        <v>0</v>
      </c>
      <c r="G2521" s="39">
        <f t="shared" si="1288"/>
        <v>0</v>
      </c>
      <c r="H2521" s="39">
        <f t="shared" si="1288"/>
        <v>0</v>
      </c>
      <c r="I2521" s="39">
        <f t="shared" si="1288"/>
        <v>0</v>
      </c>
      <c r="J2521" s="39">
        <f t="shared" si="1288"/>
        <v>0</v>
      </c>
      <c r="K2521" s="39">
        <f t="shared" si="1288"/>
        <v>0</v>
      </c>
      <c r="L2521" s="39">
        <f t="shared" si="1288"/>
        <v>0</v>
      </c>
      <c r="M2521" s="39">
        <f t="shared" si="1288"/>
        <v>0</v>
      </c>
      <c r="N2521" s="39">
        <f t="shared" si="1288"/>
        <v>0</v>
      </c>
      <c r="O2521" s="39">
        <f t="shared" si="1288"/>
        <v>0</v>
      </c>
      <c r="P2521" s="39">
        <f t="shared" si="1288"/>
        <v>0</v>
      </c>
      <c r="Q2521" s="39">
        <f t="shared" si="1288"/>
        <v>0</v>
      </c>
      <c r="R2521" s="39">
        <f t="shared" si="1288"/>
        <v>0</v>
      </c>
      <c r="S2521" s="39">
        <f t="shared" si="1288"/>
        <v>0</v>
      </c>
      <c r="T2521" s="39">
        <f t="shared" si="1288"/>
        <v>0</v>
      </c>
      <c r="U2521" s="39">
        <f t="shared" si="1288"/>
        <v>0</v>
      </c>
      <c r="V2521" s="39">
        <f t="shared" si="1288"/>
        <v>0</v>
      </c>
      <c r="W2521" s="39">
        <f t="shared" si="1288"/>
        <v>0</v>
      </c>
      <c r="X2521" s="39">
        <f t="shared" si="1288"/>
        <v>0</v>
      </c>
      <c r="Y2521" s="39">
        <f t="shared" si="1288"/>
        <v>0</v>
      </c>
      <c r="Z2521" s="39">
        <f t="shared" si="1288"/>
        <v>0</v>
      </c>
      <c r="AA2521" s="39">
        <f t="shared" si="1288"/>
        <v>0</v>
      </c>
      <c r="AB2521" s="40" t="e">
        <f t="shared" si="1285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9">SUM(M2522:Y2522)</f>
        <v>0</v>
      </c>
      <c r="AA2522" s="31">
        <f>D2522-Z2522</f>
        <v>0</v>
      </c>
      <c r="AB2522" s="37" t="e">
        <f t="shared" si="1285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90">B2522+B2521</f>
        <v>0</v>
      </c>
      <c r="C2523" s="39">
        <f t="shared" si="1290"/>
        <v>0</v>
      </c>
      <c r="D2523" s="39">
        <f>D2522+D2521</f>
        <v>0</v>
      </c>
      <c r="E2523" s="39">
        <f t="shared" ref="E2523:AA2523" si="1291">E2522+E2521</f>
        <v>0</v>
      </c>
      <c r="F2523" s="39">
        <f t="shared" si="1291"/>
        <v>0</v>
      </c>
      <c r="G2523" s="39">
        <f t="shared" si="1291"/>
        <v>0</v>
      </c>
      <c r="H2523" s="39">
        <f t="shared" si="1291"/>
        <v>0</v>
      </c>
      <c r="I2523" s="39">
        <f t="shared" si="1291"/>
        <v>0</v>
      </c>
      <c r="J2523" s="39">
        <f t="shared" si="1291"/>
        <v>0</v>
      </c>
      <c r="K2523" s="39">
        <f t="shared" si="1291"/>
        <v>0</v>
      </c>
      <c r="L2523" s="39">
        <f t="shared" si="1291"/>
        <v>0</v>
      </c>
      <c r="M2523" s="39">
        <f t="shared" si="1291"/>
        <v>0</v>
      </c>
      <c r="N2523" s="39">
        <f t="shared" si="1291"/>
        <v>0</v>
      </c>
      <c r="O2523" s="39">
        <f t="shared" si="1291"/>
        <v>0</v>
      </c>
      <c r="P2523" s="39">
        <f t="shared" si="1291"/>
        <v>0</v>
      </c>
      <c r="Q2523" s="39">
        <f t="shared" si="1291"/>
        <v>0</v>
      </c>
      <c r="R2523" s="39">
        <f t="shared" si="1291"/>
        <v>0</v>
      </c>
      <c r="S2523" s="39">
        <f t="shared" si="1291"/>
        <v>0</v>
      </c>
      <c r="T2523" s="39">
        <f t="shared" si="1291"/>
        <v>0</v>
      </c>
      <c r="U2523" s="39">
        <f t="shared" si="1291"/>
        <v>0</v>
      </c>
      <c r="V2523" s="39">
        <f t="shared" si="1291"/>
        <v>0</v>
      </c>
      <c r="W2523" s="39">
        <f t="shared" si="1291"/>
        <v>0</v>
      </c>
      <c r="X2523" s="39">
        <f t="shared" si="1291"/>
        <v>0</v>
      </c>
      <c r="Y2523" s="39">
        <f t="shared" si="1291"/>
        <v>0</v>
      </c>
      <c r="Z2523" s="39">
        <f t="shared" si="1291"/>
        <v>0</v>
      </c>
      <c r="AA2523" s="39">
        <f t="shared" si="1291"/>
        <v>0</v>
      </c>
      <c r="AB2523" s="40" t="e">
        <f t="shared" si="1285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2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3">SUM(M2528:Y2528)</f>
        <v>0</v>
      </c>
      <c r="AA2528" s="31">
        <f>D2528-Z2528</f>
        <v>0</v>
      </c>
      <c r="AB2528" s="37" t="e">
        <f t="shared" si="1292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3"/>
        <v>0</v>
      </c>
      <c r="AA2529" s="31">
        <f>D2529-Z2529</f>
        <v>0</v>
      </c>
      <c r="AB2529" s="37" t="e">
        <f t="shared" si="1292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3"/>
        <v>0</v>
      </c>
      <c r="AA2530" s="31">
        <f>D2530-Z2530</f>
        <v>0</v>
      </c>
      <c r="AB2530" s="37" t="e">
        <f t="shared" si="1292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4">SUM(B2527:B2530)</f>
        <v>0</v>
      </c>
      <c r="C2531" s="39">
        <f t="shared" si="1294"/>
        <v>0</v>
      </c>
      <c r="D2531" s="39">
        <f>SUM(D2527:D2530)</f>
        <v>0</v>
      </c>
      <c r="E2531" s="39">
        <f t="shared" ref="E2531:AA2531" si="1295">SUM(E2527:E2530)</f>
        <v>0</v>
      </c>
      <c r="F2531" s="39">
        <f t="shared" si="1295"/>
        <v>0</v>
      </c>
      <c r="G2531" s="39">
        <f t="shared" si="1295"/>
        <v>0</v>
      </c>
      <c r="H2531" s="39">
        <f t="shared" si="1295"/>
        <v>0</v>
      </c>
      <c r="I2531" s="39">
        <f t="shared" si="1295"/>
        <v>0</v>
      </c>
      <c r="J2531" s="39">
        <f t="shared" si="1295"/>
        <v>0</v>
      </c>
      <c r="K2531" s="39">
        <f t="shared" si="1295"/>
        <v>0</v>
      </c>
      <c r="L2531" s="39">
        <f t="shared" si="1295"/>
        <v>0</v>
      </c>
      <c r="M2531" s="39">
        <f t="shared" si="1295"/>
        <v>0</v>
      </c>
      <c r="N2531" s="39">
        <f t="shared" si="1295"/>
        <v>0</v>
      </c>
      <c r="O2531" s="39">
        <f t="shared" si="1295"/>
        <v>0</v>
      </c>
      <c r="P2531" s="39">
        <f t="shared" si="1295"/>
        <v>0</v>
      </c>
      <c r="Q2531" s="39">
        <f t="shared" si="1295"/>
        <v>0</v>
      </c>
      <c r="R2531" s="39">
        <f t="shared" si="1295"/>
        <v>0</v>
      </c>
      <c r="S2531" s="39">
        <f t="shared" si="1295"/>
        <v>0</v>
      </c>
      <c r="T2531" s="39">
        <f t="shared" si="1295"/>
        <v>0</v>
      </c>
      <c r="U2531" s="39">
        <f t="shared" si="1295"/>
        <v>0</v>
      </c>
      <c r="V2531" s="39">
        <f t="shared" si="1295"/>
        <v>0</v>
      </c>
      <c r="W2531" s="39">
        <f t="shared" si="1295"/>
        <v>0</v>
      </c>
      <c r="X2531" s="39">
        <f t="shared" si="1295"/>
        <v>0</v>
      </c>
      <c r="Y2531" s="39">
        <f t="shared" si="1295"/>
        <v>0</v>
      </c>
      <c r="Z2531" s="39">
        <f t="shared" si="1295"/>
        <v>0</v>
      </c>
      <c r="AA2531" s="39">
        <f t="shared" si="1295"/>
        <v>0</v>
      </c>
      <c r="AB2531" s="40" t="e">
        <f t="shared" si="1292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6">SUM(M2532:Y2532)</f>
        <v>0</v>
      </c>
      <c r="AA2532" s="31">
        <f>D2532-Z2532</f>
        <v>0</v>
      </c>
      <c r="AB2532" s="37" t="e">
        <f t="shared" si="1292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7">B2532+B2531</f>
        <v>0</v>
      </c>
      <c r="C2533" s="39">
        <f t="shared" si="1297"/>
        <v>0</v>
      </c>
      <c r="D2533" s="39">
        <f>D2532+D2531</f>
        <v>0</v>
      </c>
      <c r="E2533" s="39">
        <f t="shared" ref="E2533:AA2533" si="1298">E2532+E2531</f>
        <v>0</v>
      </c>
      <c r="F2533" s="39">
        <f t="shared" si="1298"/>
        <v>0</v>
      </c>
      <c r="G2533" s="39">
        <f t="shared" si="1298"/>
        <v>0</v>
      </c>
      <c r="H2533" s="39">
        <f t="shared" si="1298"/>
        <v>0</v>
      </c>
      <c r="I2533" s="39">
        <f t="shared" si="1298"/>
        <v>0</v>
      </c>
      <c r="J2533" s="39">
        <f t="shared" si="1298"/>
        <v>0</v>
      </c>
      <c r="K2533" s="39">
        <f t="shared" si="1298"/>
        <v>0</v>
      </c>
      <c r="L2533" s="39">
        <f t="shared" si="1298"/>
        <v>0</v>
      </c>
      <c r="M2533" s="39">
        <f t="shared" si="1298"/>
        <v>0</v>
      </c>
      <c r="N2533" s="39">
        <f t="shared" si="1298"/>
        <v>0</v>
      </c>
      <c r="O2533" s="39">
        <f t="shared" si="1298"/>
        <v>0</v>
      </c>
      <c r="P2533" s="39">
        <f t="shared" si="1298"/>
        <v>0</v>
      </c>
      <c r="Q2533" s="39">
        <f t="shared" si="1298"/>
        <v>0</v>
      </c>
      <c r="R2533" s="39">
        <f t="shared" si="1298"/>
        <v>0</v>
      </c>
      <c r="S2533" s="39">
        <f t="shared" si="1298"/>
        <v>0</v>
      </c>
      <c r="T2533" s="39">
        <f t="shared" si="1298"/>
        <v>0</v>
      </c>
      <c r="U2533" s="39">
        <f t="shared" si="1298"/>
        <v>0</v>
      </c>
      <c r="V2533" s="39">
        <f t="shared" si="1298"/>
        <v>0</v>
      </c>
      <c r="W2533" s="39">
        <f t="shared" si="1298"/>
        <v>0</v>
      </c>
      <c r="X2533" s="39">
        <f t="shared" si="1298"/>
        <v>0</v>
      </c>
      <c r="Y2533" s="39">
        <f t="shared" si="1298"/>
        <v>0</v>
      </c>
      <c r="Z2533" s="39">
        <f t="shared" si="1298"/>
        <v>0</v>
      </c>
      <c r="AA2533" s="39">
        <f t="shared" si="1298"/>
        <v>0</v>
      </c>
      <c r="AB2533" s="40" t="e">
        <f t="shared" si="1292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9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00">SUM(M2538:Y2538)</f>
        <v>0</v>
      </c>
      <c r="AA2538" s="31">
        <f>D2538-Z2538</f>
        <v>0</v>
      </c>
      <c r="AB2538" s="37" t="e">
        <f t="shared" si="1299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00"/>
        <v>0</v>
      </c>
      <c r="AA2539" s="31">
        <f>D2539-Z2539</f>
        <v>0</v>
      </c>
      <c r="AB2539" s="37" t="e">
        <f t="shared" si="1299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00"/>
        <v>0</v>
      </c>
      <c r="AA2540" s="31">
        <f>D2540-Z2540</f>
        <v>0</v>
      </c>
      <c r="AB2540" s="37" t="e">
        <f t="shared" si="1299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01">SUM(B2537:B2540)</f>
        <v>0</v>
      </c>
      <c r="C2541" s="39">
        <f t="shared" si="1301"/>
        <v>0</v>
      </c>
      <c r="D2541" s="39">
        <f>SUM(D2537:D2540)</f>
        <v>0</v>
      </c>
      <c r="E2541" s="39">
        <f t="shared" ref="E2541:AA2541" si="1302">SUM(E2537:E2540)</f>
        <v>0</v>
      </c>
      <c r="F2541" s="39">
        <f t="shared" si="1302"/>
        <v>0</v>
      </c>
      <c r="G2541" s="39">
        <f t="shared" si="1302"/>
        <v>0</v>
      </c>
      <c r="H2541" s="39">
        <f t="shared" si="1302"/>
        <v>0</v>
      </c>
      <c r="I2541" s="39">
        <f t="shared" si="1302"/>
        <v>0</v>
      </c>
      <c r="J2541" s="39">
        <f t="shared" si="1302"/>
        <v>0</v>
      </c>
      <c r="K2541" s="39">
        <f t="shared" si="1302"/>
        <v>0</v>
      </c>
      <c r="L2541" s="39">
        <f t="shared" si="1302"/>
        <v>0</v>
      </c>
      <c r="M2541" s="39">
        <f t="shared" si="1302"/>
        <v>0</v>
      </c>
      <c r="N2541" s="39">
        <f t="shared" si="1302"/>
        <v>0</v>
      </c>
      <c r="O2541" s="39">
        <f t="shared" si="1302"/>
        <v>0</v>
      </c>
      <c r="P2541" s="39">
        <f t="shared" si="1302"/>
        <v>0</v>
      </c>
      <c r="Q2541" s="39">
        <f t="shared" si="1302"/>
        <v>0</v>
      </c>
      <c r="R2541" s="39">
        <f t="shared" si="1302"/>
        <v>0</v>
      </c>
      <c r="S2541" s="39">
        <f t="shared" si="1302"/>
        <v>0</v>
      </c>
      <c r="T2541" s="39">
        <f t="shared" si="1302"/>
        <v>0</v>
      </c>
      <c r="U2541" s="39">
        <f t="shared" si="1302"/>
        <v>0</v>
      </c>
      <c r="V2541" s="39">
        <f t="shared" si="1302"/>
        <v>0</v>
      </c>
      <c r="W2541" s="39">
        <f t="shared" si="1302"/>
        <v>0</v>
      </c>
      <c r="X2541" s="39">
        <f t="shared" si="1302"/>
        <v>0</v>
      </c>
      <c r="Y2541" s="39">
        <f t="shared" si="1302"/>
        <v>0</v>
      </c>
      <c r="Z2541" s="39">
        <f t="shared" si="1302"/>
        <v>0</v>
      </c>
      <c r="AA2541" s="39">
        <f t="shared" si="1302"/>
        <v>0</v>
      </c>
      <c r="AB2541" s="40" t="e">
        <f t="shared" si="1299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3">SUM(M2542:Y2542)</f>
        <v>0</v>
      </c>
      <c r="AA2542" s="31">
        <f>D2542-Z2542</f>
        <v>0</v>
      </c>
      <c r="AB2542" s="37" t="e">
        <f t="shared" si="1299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4">B2542+B2541</f>
        <v>0</v>
      </c>
      <c r="C2543" s="39">
        <f t="shared" si="1304"/>
        <v>0</v>
      </c>
      <c r="D2543" s="39">
        <f>D2542+D2541</f>
        <v>0</v>
      </c>
      <c r="E2543" s="39">
        <f t="shared" ref="E2543:AA2543" si="1305">E2542+E2541</f>
        <v>0</v>
      </c>
      <c r="F2543" s="39">
        <f t="shared" si="1305"/>
        <v>0</v>
      </c>
      <c r="G2543" s="39">
        <f t="shared" si="1305"/>
        <v>0</v>
      </c>
      <c r="H2543" s="39">
        <f t="shared" si="1305"/>
        <v>0</v>
      </c>
      <c r="I2543" s="39">
        <f t="shared" si="1305"/>
        <v>0</v>
      </c>
      <c r="J2543" s="39">
        <f t="shared" si="1305"/>
        <v>0</v>
      </c>
      <c r="K2543" s="39">
        <f t="shared" si="1305"/>
        <v>0</v>
      </c>
      <c r="L2543" s="39">
        <f t="shared" si="1305"/>
        <v>0</v>
      </c>
      <c r="M2543" s="39">
        <f t="shared" si="1305"/>
        <v>0</v>
      </c>
      <c r="N2543" s="39">
        <f t="shared" si="1305"/>
        <v>0</v>
      </c>
      <c r="O2543" s="39">
        <f t="shared" si="1305"/>
        <v>0</v>
      </c>
      <c r="P2543" s="39">
        <f t="shared" si="1305"/>
        <v>0</v>
      </c>
      <c r="Q2543" s="39">
        <f t="shared" si="1305"/>
        <v>0</v>
      </c>
      <c r="R2543" s="39">
        <f t="shared" si="1305"/>
        <v>0</v>
      </c>
      <c r="S2543" s="39">
        <f t="shared" si="1305"/>
        <v>0</v>
      </c>
      <c r="T2543" s="39">
        <f t="shared" si="1305"/>
        <v>0</v>
      </c>
      <c r="U2543" s="39">
        <f t="shared" si="1305"/>
        <v>0</v>
      </c>
      <c r="V2543" s="39">
        <f t="shared" si="1305"/>
        <v>0</v>
      </c>
      <c r="W2543" s="39">
        <f t="shared" si="1305"/>
        <v>0</v>
      </c>
      <c r="X2543" s="39">
        <f t="shared" si="1305"/>
        <v>0</v>
      </c>
      <c r="Y2543" s="39">
        <f t="shared" si="1305"/>
        <v>0</v>
      </c>
      <c r="Z2543" s="39">
        <f t="shared" si="1305"/>
        <v>0</v>
      </c>
      <c r="AA2543" s="39">
        <f t="shared" si="1305"/>
        <v>0</v>
      </c>
      <c r="AB2543" s="40" t="e">
        <f t="shared" si="1299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6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7">SUM(M2548:Y2548)</f>
        <v>0</v>
      </c>
      <c r="AA2548" s="31">
        <f>D2548-Z2548</f>
        <v>0</v>
      </c>
      <c r="AB2548" s="37" t="e">
        <f t="shared" si="1306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7"/>
        <v>0</v>
      </c>
      <c r="AA2549" s="31">
        <f>D2549-Z2549</f>
        <v>0</v>
      </c>
      <c r="AB2549" s="37" t="e">
        <f t="shared" si="1306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7"/>
        <v>0</v>
      </c>
      <c r="AA2550" s="31">
        <f>D2550-Z2550</f>
        <v>0</v>
      </c>
      <c r="AB2550" s="37" t="e">
        <f t="shared" si="1306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8">SUM(B2547:B2550)</f>
        <v>0</v>
      </c>
      <c r="C2551" s="39">
        <f t="shared" si="1308"/>
        <v>0</v>
      </c>
      <c r="D2551" s="39">
        <f>SUM(D2547:D2550)</f>
        <v>0</v>
      </c>
      <c r="E2551" s="39">
        <f t="shared" ref="E2551:AA2551" si="1309">SUM(E2547:E2550)</f>
        <v>0</v>
      </c>
      <c r="F2551" s="39">
        <f t="shared" si="1309"/>
        <v>0</v>
      </c>
      <c r="G2551" s="39">
        <f t="shared" si="1309"/>
        <v>0</v>
      </c>
      <c r="H2551" s="39">
        <f t="shared" si="1309"/>
        <v>0</v>
      </c>
      <c r="I2551" s="39">
        <f t="shared" si="1309"/>
        <v>0</v>
      </c>
      <c r="J2551" s="39">
        <f t="shared" si="1309"/>
        <v>0</v>
      </c>
      <c r="K2551" s="39">
        <f t="shared" si="1309"/>
        <v>0</v>
      </c>
      <c r="L2551" s="39">
        <f t="shared" si="1309"/>
        <v>0</v>
      </c>
      <c r="M2551" s="39">
        <f t="shared" si="1309"/>
        <v>0</v>
      </c>
      <c r="N2551" s="39">
        <f t="shared" si="1309"/>
        <v>0</v>
      </c>
      <c r="O2551" s="39">
        <f t="shared" si="1309"/>
        <v>0</v>
      </c>
      <c r="P2551" s="39">
        <f t="shared" si="1309"/>
        <v>0</v>
      </c>
      <c r="Q2551" s="39">
        <f t="shared" si="1309"/>
        <v>0</v>
      </c>
      <c r="R2551" s="39">
        <f t="shared" si="1309"/>
        <v>0</v>
      </c>
      <c r="S2551" s="39">
        <f t="shared" si="1309"/>
        <v>0</v>
      </c>
      <c r="T2551" s="39">
        <f t="shared" si="1309"/>
        <v>0</v>
      </c>
      <c r="U2551" s="39">
        <f t="shared" si="1309"/>
        <v>0</v>
      </c>
      <c r="V2551" s="39">
        <f t="shared" si="1309"/>
        <v>0</v>
      </c>
      <c r="W2551" s="39">
        <f t="shared" si="1309"/>
        <v>0</v>
      </c>
      <c r="X2551" s="39">
        <f t="shared" si="1309"/>
        <v>0</v>
      </c>
      <c r="Y2551" s="39">
        <f t="shared" si="1309"/>
        <v>0</v>
      </c>
      <c r="Z2551" s="39">
        <f t="shared" si="1309"/>
        <v>0</v>
      </c>
      <c r="AA2551" s="39">
        <f t="shared" si="1309"/>
        <v>0</v>
      </c>
      <c r="AB2551" s="40" t="e">
        <f t="shared" si="1306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10">SUM(M2552:Y2552)</f>
        <v>0</v>
      </c>
      <c r="AA2552" s="31">
        <f>D2552-Z2552</f>
        <v>0</v>
      </c>
      <c r="AB2552" s="37" t="e">
        <f t="shared" si="1306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11">B2552+B2551</f>
        <v>0</v>
      </c>
      <c r="C2553" s="39">
        <f t="shared" si="1311"/>
        <v>0</v>
      </c>
      <c r="D2553" s="39">
        <f>D2552+D2551</f>
        <v>0</v>
      </c>
      <c r="E2553" s="39">
        <f t="shared" ref="E2553:AA2553" si="1312">E2552+E2551</f>
        <v>0</v>
      </c>
      <c r="F2553" s="39">
        <f t="shared" si="1312"/>
        <v>0</v>
      </c>
      <c r="G2553" s="39">
        <f t="shared" si="1312"/>
        <v>0</v>
      </c>
      <c r="H2553" s="39">
        <f t="shared" si="1312"/>
        <v>0</v>
      </c>
      <c r="I2553" s="39">
        <f t="shared" si="1312"/>
        <v>0</v>
      </c>
      <c r="J2553" s="39">
        <f t="shared" si="1312"/>
        <v>0</v>
      </c>
      <c r="K2553" s="39">
        <f t="shared" si="1312"/>
        <v>0</v>
      </c>
      <c r="L2553" s="39">
        <f t="shared" si="1312"/>
        <v>0</v>
      </c>
      <c r="M2553" s="39">
        <f t="shared" si="1312"/>
        <v>0</v>
      </c>
      <c r="N2553" s="39">
        <f t="shared" si="1312"/>
        <v>0</v>
      </c>
      <c r="O2553" s="39">
        <f t="shared" si="1312"/>
        <v>0</v>
      </c>
      <c r="P2553" s="39">
        <f t="shared" si="1312"/>
        <v>0</v>
      </c>
      <c r="Q2553" s="39">
        <f t="shared" si="1312"/>
        <v>0</v>
      </c>
      <c r="R2553" s="39">
        <f t="shared" si="1312"/>
        <v>0</v>
      </c>
      <c r="S2553" s="39">
        <f t="shared" si="1312"/>
        <v>0</v>
      </c>
      <c r="T2553" s="39">
        <f t="shared" si="1312"/>
        <v>0</v>
      </c>
      <c r="U2553" s="39">
        <f t="shared" si="1312"/>
        <v>0</v>
      </c>
      <c r="V2553" s="39">
        <f t="shared" si="1312"/>
        <v>0</v>
      </c>
      <c r="W2553" s="39">
        <f t="shared" si="1312"/>
        <v>0</v>
      </c>
      <c r="X2553" s="39">
        <f t="shared" si="1312"/>
        <v>0</v>
      </c>
      <c r="Y2553" s="39">
        <f t="shared" si="1312"/>
        <v>0</v>
      </c>
      <c r="Z2553" s="39">
        <f t="shared" si="1312"/>
        <v>0</v>
      </c>
      <c r="AA2553" s="39">
        <f t="shared" si="1312"/>
        <v>0</v>
      </c>
      <c r="AB2553" s="40" t="e">
        <f t="shared" si="1306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3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4">SUM(M2558:Y2558)</f>
        <v>0</v>
      </c>
      <c r="AA2558" s="31">
        <f>D2558-Z2558</f>
        <v>0</v>
      </c>
      <c r="AB2558" s="37" t="e">
        <f t="shared" si="1313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4"/>
        <v>0</v>
      </c>
      <c r="AA2559" s="31">
        <f>D2559-Z2559</f>
        <v>0</v>
      </c>
      <c r="AB2559" s="37" t="e">
        <f t="shared" si="1313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4"/>
        <v>0</v>
      </c>
      <c r="AA2560" s="31">
        <f>D2560-Z2560</f>
        <v>0</v>
      </c>
      <c r="AB2560" s="37" t="e">
        <f t="shared" si="1313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5">SUM(B2557:B2560)</f>
        <v>0</v>
      </c>
      <c r="C2561" s="39">
        <f t="shared" si="1315"/>
        <v>0</v>
      </c>
      <c r="D2561" s="39">
        <f>SUM(D2557:D2560)</f>
        <v>0</v>
      </c>
      <c r="E2561" s="39">
        <f t="shared" ref="E2561:AA2561" si="1316">SUM(E2557:E2560)</f>
        <v>0</v>
      </c>
      <c r="F2561" s="39">
        <f t="shared" si="1316"/>
        <v>0</v>
      </c>
      <c r="G2561" s="39">
        <f t="shared" si="1316"/>
        <v>0</v>
      </c>
      <c r="H2561" s="39">
        <f t="shared" si="1316"/>
        <v>0</v>
      </c>
      <c r="I2561" s="39">
        <f t="shared" si="1316"/>
        <v>0</v>
      </c>
      <c r="J2561" s="39">
        <f t="shared" si="1316"/>
        <v>0</v>
      </c>
      <c r="K2561" s="39">
        <f t="shared" si="1316"/>
        <v>0</v>
      </c>
      <c r="L2561" s="39">
        <f t="shared" si="1316"/>
        <v>0</v>
      </c>
      <c r="M2561" s="39">
        <f t="shared" si="1316"/>
        <v>0</v>
      </c>
      <c r="N2561" s="39">
        <f t="shared" si="1316"/>
        <v>0</v>
      </c>
      <c r="O2561" s="39">
        <f t="shared" si="1316"/>
        <v>0</v>
      </c>
      <c r="P2561" s="39">
        <f t="shared" si="1316"/>
        <v>0</v>
      </c>
      <c r="Q2561" s="39">
        <f t="shared" si="1316"/>
        <v>0</v>
      </c>
      <c r="R2561" s="39">
        <f t="shared" si="1316"/>
        <v>0</v>
      </c>
      <c r="S2561" s="39">
        <f t="shared" si="1316"/>
        <v>0</v>
      </c>
      <c r="T2561" s="39">
        <f t="shared" si="1316"/>
        <v>0</v>
      </c>
      <c r="U2561" s="39">
        <f t="shared" si="1316"/>
        <v>0</v>
      </c>
      <c r="V2561" s="39">
        <f t="shared" si="1316"/>
        <v>0</v>
      </c>
      <c r="W2561" s="39">
        <f t="shared" si="1316"/>
        <v>0</v>
      </c>
      <c r="X2561" s="39">
        <f t="shared" si="1316"/>
        <v>0</v>
      </c>
      <c r="Y2561" s="39">
        <f t="shared" si="1316"/>
        <v>0</v>
      </c>
      <c r="Z2561" s="39">
        <f t="shared" si="1316"/>
        <v>0</v>
      </c>
      <c r="AA2561" s="39">
        <f t="shared" si="1316"/>
        <v>0</v>
      </c>
      <c r="AB2561" s="40" t="e">
        <f t="shared" si="1313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7">SUM(M2562:Y2562)</f>
        <v>0</v>
      </c>
      <c r="AA2562" s="31">
        <f>D2562-Z2562</f>
        <v>0</v>
      </c>
      <c r="AB2562" s="37" t="e">
        <f t="shared" si="1313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8">B2562+B2561</f>
        <v>0</v>
      </c>
      <c r="C2563" s="39">
        <f t="shared" si="1318"/>
        <v>0</v>
      </c>
      <c r="D2563" s="39">
        <f>D2562+D2561</f>
        <v>0</v>
      </c>
      <c r="E2563" s="39">
        <f t="shared" ref="E2563:AA2563" si="1319">E2562+E2561</f>
        <v>0</v>
      </c>
      <c r="F2563" s="39">
        <f t="shared" si="1319"/>
        <v>0</v>
      </c>
      <c r="G2563" s="39">
        <f t="shared" si="1319"/>
        <v>0</v>
      </c>
      <c r="H2563" s="39">
        <f t="shared" si="1319"/>
        <v>0</v>
      </c>
      <c r="I2563" s="39">
        <f t="shared" si="1319"/>
        <v>0</v>
      </c>
      <c r="J2563" s="39">
        <f t="shared" si="1319"/>
        <v>0</v>
      </c>
      <c r="K2563" s="39">
        <f t="shared" si="1319"/>
        <v>0</v>
      </c>
      <c r="L2563" s="39">
        <f t="shared" si="1319"/>
        <v>0</v>
      </c>
      <c r="M2563" s="39">
        <f t="shared" si="1319"/>
        <v>0</v>
      </c>
      <c r="N2563" s="39">
        <f t="shared" si="1319"/>
        <v>0</v>
      </c>
      <c r="O2563" s="39">
        <f t="shared" si="1319"/>
        <v>0</v>
      </c>
      <c r="P2563" s="39">
        <f t="shared" si="1319"/>
        <v>0</v>
      </c>
      <c r="Q2563" s="39">
        <f t="shared" si="1319"/>
        <v>0</v>
      </c>
      <c r="R2563" s="39">
        <f t="shared" si="1319"/>
        <v>0</v>
      </c>
      <c r="S2563" s="39">
        <f t="shared" si="1319"/>
        <v>0</v>
      </c>
      <c r="T2563" s="39">
        <f t="shared" si="1319"/>
        <v>0</v>
      </c>
      <c r="U2563" s="39">
        <f t="shared" si="1319"/>
        <v>0</v>
      </c>
      <c r="V2563" s="39">
        <f t="shared" si="1319"/>
        <v>0</v>
      </c>
      <c r="W2563" s="39">
        <f t="shared" si="1319"/>
        <v>0</v>
      </c>
      <c r="X2563" s="39">
        <f t="shared" si="1319"/>
        <v>0</v>
      </c>
      <c r="Y2563" s="39">
        <f t="shared" si="1319"/>
        <v>0</v>
      </c>
      <c r="Z2563" s="39">
        <f t="shared" si="1319"/>
        <v>0</v>
      </c>
      <c r="AA2563" s="39">
        <f t="shared" si="1319"/>
        <v>0</v>
      </c>
      <c r="AB2563" s="40" t="e">
        <f t="shared" si="1313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20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1">SUM(M2568:Y2568)</f>
        <v>0</v>
      </c>
      <c r="AA2568" s="31">
        <f>D2568-Z2568</f>
        <v>0</v>
      </c>
      <c r="AB2568" s="37" t="e">
        <f t="shared" si="1320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1"/>
        <v>0</v>
      </c>
      <c r="AA2569" s="31">
        <f>D2569-Z2569</f>
        <v>0</v>
      </c>
      <c r="AB2569" s="37" t="e">
        <f t="shared" si="1320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1"/>
        <v>0</v>
      </c>
      <c r="AA2570" s="31">
        <f>D2570-Z2570</f>
        <v>0</v>
      </c>
      <c r="AB2570" s="37" t="e">
        <f t="shared" si="1320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2">SUM(B2567:B2570)</f>
        <v>0</v>
      </c>
      <c r="C2571" s="39">
        <f t="shared" si="1322"/>
        <v>0</v>
      </c>
      <c r="D2571" s="39">
        <f>SUM(D2567:D2570)</f>
        <v>0</v>
      </c>
      <c r="E2571" s="39">
        <f t="shared" ref="E2571:AA2571" si="1323">SUM(E2567:E2570)</f>
        <v>0</v>
      </c>
      <c r="F2571" s="39">
        <f t="shared" si="1323"/>
        <v>0</v>
      </c>
      <c r="G2571" s="39">
        <f t="shared" si="1323"/>
        <v>0</v>
      </c>
      <c r="H2571" s="39">
        <f t="shared" si="1323"/>
        <v>0</v>
      </c>
      <c r="I2571" s="39">
        <f t="shared" si="1323"/>
        <v>0</v>
      </c>
      <c r="J2571" s="39">
        <f t="shared" si="1323"/>
        <v>0</v>
      </c>
      <c r="K2571" s="39">
        <f t="shared" si="1323"/>
        <v>0</v>
      </c>
      <c r="L2571" s="39">
        <f t="shared" si="1323"/>
        <v>0</v>
      </c>
      <c r="M2571" s="39">
        <f t="shared" si="1323"/>
        <v>0</v>
      </c>
      <c r="N2571" s="39">
        <f t="shared" si="1323"/>
        <v>0</v>
      </c>
      <c r="O2571" s="39">
        <f t="shared" si="1323"/>
        <v>0</v>
      </c>
      <c r="P2571" s="39">
        <f t="shared" si="1323"/>
        <v>0</v>
      </c>
      <c r="Q2571" s="39">
        <f t="shared" si="1323"/>
        <v>0</v>
      </c>
      <c r="R2571" s="39">
        <f t="shared" si="1323"/>
        <v>0</v>
      </c>
      <c r="S2571" s="39">
        <f t="shared" si="1323"/>
        <v>0</v>
      </c>
      <c r="T2571" s="39">
        <f t="shared" si="1323"/>
        <v>0</v>
      </c>
      <c r="U2571" s="39">
        <f t="shared" si="1323"/>
        <v>0</v>
      </c>
      <c r="V2571" s="39">
        <f t="shared" si="1323"/>
        <v>0</v>
      </c>
      <c r="W2571" s="39">
        <f t="shared" si="1323"/>
        <v>0</v>
      </c>
      <c r="X2571" s="39">
        <f t="shared" si="1323"/>
        <v>0</v>
      </c>
      <c r="Y2571" s="39">
        <f t="shared" si="1323"/>
        <v>0</v>
      </c>
      <c r="Z2571" s="39">
        <f t="shared" si="1323"/>
        <v>0</v>
      </c>
      <c r="AA2571" s="39">
        <f t="shared" si="1323"/>
        <v>0</v>
      </c>
      <c r="AB2571" s="40" t="e">
        <f t="shared" si="1320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4">SUM(M2572:Y2572)</f>
        <v>0</v>
      </c>
      <c r="AA2572" s="31">
        <f>D2572-Z2572</f>
        <v>0</v>
      </c>
      <c r="AB2572" s="37" t="e">
        <f t="shared" si="1320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5">B2572+B2571</f>
        <v>0</v>
      </c>
      <c r="C2573" s="39">
        <f t="shared" si="1325"/>
        <v>0</v>
      </c>
      <c r="D2573" s="39">
        <f>D2572+D2571</f>
        <v>0</v>
      </c>
      <c r="E2573" s="39">
        <f t="shared" ref="E2573:AA2573" si="1326">E2572+E2571</f>
        <v>0</v>
      </c>
      <c r="F2573" s="39">
        <f t="shared" si="1326"/>
        <v>0</v>
      </c>
      <c r="G2573" s="39">
        <f t="shared" si="1326"/>
        <v>0</v>
      </c>
      <c r="H2573" s="39">
        <f t="shared" si="1326"/>
        <v>0</v>
      </c>
      <c r="I2573" s="39">
        <f t="shared" si="1326"/>
        <v>0</v>
      </c>
      <c r="J2573" s="39">
        <f t="shared" si="1326"/>
        <v>0</v>
      </c>
      <c r="K2573" s="39">
        <f t="shared" si="1326"/>
        <v>0</v>
      </c>
      <c r="L2573" s="39">
        <f t="shared" si="1326"/>
        <v>0</v>
      </c>
      <c r="M2573" s="39">
        <f t="shared" si="1326"/>
        <v>0</v>
      </c>
      <c r="N2573" s="39">
        <f t="shared" si="1326"/>
        <v>0</v>
      </c>
      <c r="O2573" s="39">
        <f t="shared" si="1326"/>
        <v>0</v>
      </c>
      <c r="P2573" s="39">
        <f t="shared" si="1326"/>
        <v>0</v>
      </c>
      <c r="Q2573" s="39">
        <f t="shared" si="1326"/>
        <v>0</v>
      </c>
      <c r="R2573" s="39">
        <f t="shared" si="1326"/>
        <v>0</v>
      </c>
      <c r="S2573" s="39">
        <f t="shared" si="1326"/>
        <v>0</v>
      </c>
      <c r="T2573" s="39">
        <f t="shared" si="1326"/>
        <v>0</v>
      </c>
      <c r="U2573" s="39">
        <f t="shared" si="1326"/>
        <v>0</v>
      </c>
      <c r="V2573" s="39">
        <f t="shared" si="1326"/>
        <v>0</v>
      </c>
      <c r="W2573" s="39">
        <f t="shared" si="1326"/>
        <v>0</v>
      </c>
      <c r="X2573" s="39">
        <f t="shared" si="1326"/>
        <v>0</v>
      </c>
      <c r="Y2573" s="39">
        <f t="shared" si="1326"/>
        <v>0</v>
      </c>
      <c r="Z2573" s="39">
        <f t="shared" si="1326"/>
        <v>0</v>
      </c>
      <c r="AA2573" s="39">
        <f t="shared" si="1326"/>
        <v>0</v>
      </c>
      <c r="AB2573" s="40" t="e">
        <f t="shared" si="1320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7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8">SUM(M2578:Y2578)</f>
        <v>0</v>
      </c>
      <c r="AA2578" s="31">
        <f>D2578-Z2578</f>
        <v>0</v>
      </c>
      <c r="AB2578" s="37" t="e">
        <f t="shared" si="1327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8"/>
        <v>0</v>
      </c>
      <c r="AA2579" s="31">
        <f>D2579-Z2579</f>
        <v>0</v>
      </c>
      <c r="AB2579" s="37" t="e">
        <f t="shared" si="1327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8"/>
        <v>0</v>
      </c>
      <c r="AA2580" s="31">
        <f>D2580-Z2580</f>
        <v>0</v>
      </c>
      <c r="AB2580" s="37" t="e">
        <f t="shared" si="1327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9">SUM(B2577:B2580)</f>
        <v>0</v>
      </c>
      <c r="C2581" s="39">
        <f t="shared" si="1329"/>
        <v>0</v>
      </c>
      <c r="D2581" s="39">
        <f>SUM(D2577:D2580)</f>
        <v>0</v>
      </c>
      <c r="E2581" s="39">
        <f t="shared" ref="E2581:AA2581" si="1330">SUM(E2577:E2580)</f>
        <v>0</v>
      </c>
      <c r="F2581" s="39">
        <f t="shared" si="1330"/>
        <v>0</v>
      </c>
      <c r="G2581" s="39">
        <f t="shared" si="1330"/>
        <v>0</v>
      </c>
      <c r="H2581" s="39">
        <f t="shared" si="1330"/>
        <v>0</v>
      </c>
      <c r="I2581" s="39">
        <f t="shared" si="1330"/>
        <v>0</v>
      </c>
      <c r="J2581" s="39">
        <f t="shared" si="1330"/>
        <v>0</v>
      </c>
      <c r="K2581" s="39">
        <f t="shared" si="1330"/>
        <v>0</v>
      </c>
      <c r="L2581" s="39">
        <f t="shared" si="1330"/>
        <v>0</v>
      </c>
      <c r="M2581" s="39">
        <f t="shared" si="1330"/>
        <v>0</v>
      </c>
      <c r="N2581" s="39">
        <f t="shared" si="1330"/>
        <v>0</v>
      </c>
      <c r="O2581" s="39">
        <f t="shared" si="1330"/>
        <v>0</v>
      </c>
      <c r="P2581" s="39">
        <f t="shared" si="1330"/>
        <v>0</v>
      </c>
      <c r="Q2581" s="39">
        <f t="shared" si="1330"/>
        <v>0</v>
      </c>
      <c r="R2581" s="39">
        <f t="shared" si="1330"/>
        <v>0</v>
      </c>
      <c r="S2581" s="39">
        <f t="shared" si="1330"/>
        <v>0</v>
      </c>
      <c r="T2581" s="39">
        <f t="shared" si="1330"/>
        <v>0</v>
      </c>
      <c r="U2581" s="39">
        <f t="shared" si="1330"/>
        <v>0</v>
      </c>
      <c r="V2581" s="39">
        <f t="shared" si="1330"/>
        <v>0</v>
      </c>
      <c r="W2581" s="39">
        <f t="shared" si="1330"/>
        <v>0</v>
      </c>
      <c r="X2581" s="39">
        <f t="shared" si="1330"/>
        <v>0</v>
      </c>
      <c r="Y2581" s="39">
        <f t="shared" si="1330"/>
        <v>0</v>
      </c>
      <c r="Z2581" s="39">
        <f t="shared" si="1330"/>
        <v>0</v>
      </c>
      <c r="AA2581" s="39">
        <f t="shared" si="1330"/>
        <v>0</v>
      </c>
      <c r="AB2581" s="40" t="e">
        <f t="shared" si="1327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1">SUM(M2582:Y2582)</f>
        <v>0</v>
      </c>
      <c r="AA2582" s="31">
        <f>D2582-Z2582</f>
        <v>0</v>
      </c>
      <c r="AB2582" s="37" t="e">
        <f t="shared" si="1327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2">B2582+B2581</f>
        <v>0</v>
      </c>
      <c r="C2583" s="39">
        <f t="shared" si="1332"/>
        <v>0</v>
      </c>
      <c r="D2583" s="39">
        <f>D2582+D2581</f>
        <v>0</v>
      </c>
      <c r="E2583" s="39">
        <f t="shared" ref="E2583:AA2583" si="1333">E2582+E2581</f>
        <v>0</v>
      </c>
      <c r="F2583" s="39">
        <f t="shared" si="1333"/>
        <v>0</v>
      </c>
      <c r="G2583" s="39">
        <f t="shared" si="1333"/>
        <v>0</v>
      </c>
      <c r="H2583" s="39">
        <f t="shared" si="1333"/>
        <v>0</v>
      </c>
      <c r="I2583" s="39">
        <f t="shared" si="1333"/>
        <v>0</v>
      </c>
      <c r="J2583" s="39">
        <f t="shared" si="1333"/>
        <v>0</v>
      </c>
      <c r="K2583" s="39">
        <f t="shared" si="1333"/>
        <v>0</v>
      </c>
      <c r="L2583" s="39">
        <f t="shared" si="1333"/>
        <v>0</v>
      </c>
      <c r="M2583" s="39">
        <f t="shared" si="1333"/>
        <v>0</v>
      </c>
      <c r="N2583" s="39">
        <f t="shared" si="1333"/>
        <v>0</v>
      </c>
      <c r="O2583" s="39">
        <f t="shared" si="1333"/>
        <v>0</v>
      </c>
      <c r="P2583" s="39">
        <f t="shared" si="1333"/>
        <v>0</v>
      </c>
      <c r="Q2583" s="39">
        <f t="shared" si="1333"/>
        <v>0</v>
      </c>
      <c r="R2583" s="39">
        <f t="shared" si="1333"/>
        <v>0</v>
      </c>
      <c r="S2583" s="39">
        <f t="shared" si="1333"/>
        <v>0</v>
      </c>
      <c r="T2583" s="39">
        <f t="shared" si="1333"/>
        <v>0</v>
      </c>
      <c r="U2583" s="39">
        <f t="shared" si="1333"/>
        <v>0</v>
      </c>
      <c r="V2583" s="39">
        <f t="shared" si="1333"/>
        <v>0</v>
      </c>
      <c r="W2583" s="39">
        <f t="shared" si="1333"/>
        <v>0</v>
      </c>
      <c r="X2583" s="39">
        <f t="shared" si="1333"/>
        <v>0</v>
      </c>
      <c r="Y2583" s="39">
        <f t="shared" si="1333"/>
        <v>0</v>
      </c>
      <c r="Z2583" s="39">
        <f t="shared" si="1333"/>
        <v>0</v>
      </c>
      <c r="AA2583" s="39">
        <f t="shared" si="1333"/>
        <v>0</v>
      </c>
      <c r="AB2583" s="40" t="e">
        <f t="shared" si="1327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4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5">SUM(M2588:Y2588)</f>
        <v>0</v>
      </c>
      <c r="AA2588" s="31">
        <f>D2588-Z2588</f>
        <v>0</v>
      </c>
      <c r="AB2588" s="37" t="e">
        <f t="shared" si="1334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5"/>
        <v>0</v>
      </c>
      <c r="AA2589" s="31">
        <f>D2589-Z2589</f>
        <v>0</v>
      </c>
      <c r="AB2589" s="37" t="e">
        <f t="shared" si="1334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5"/>
        <v>0</v>
      </c>
      <c r="AA2590" s="31">
        <f>D2590-Z2590</f>
        <v>0</v>
      </c>
      <c r="AB2590" s="37" t="e">
        <f t="shared" si="1334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6">SUM(B2587:B2590)</f>
        <v>0</v>
      </c>
      <c r="C2591" s="39">
        <f t="shared" si="1336"/>
        <v>0</v>
      </c>
      <c r="D2591" s="39">
        <f>SUM(D2587:D2590)</f>
        <v>0</v>
      </c>
      <c r="E2591" s="39">
        <f t="shared" ref="E2591:AA2591" si="1337">SUM(E2587:E2590)</f>
        <v>0</v>
      </c>
      <c r="F2591" s="39">
        <f t="shared" si="1337"/>
        <v>0</v>
      </c>
      <c r="G2591" s="39">
        <f t="shared" si="1337"/>
        <v>0</v>
      </c>
      <c r="H2591" s="39">
        <f t="shared" si="1337"/>
        <v>0</v>
      </c>
      <c r="I2591" s="39">
        <f t="shared" si="1337"/>
        <v>0</v>
      </c>
      <c r="J2591" s="39">
        <f t="shared" si="1337"/>
        <v>0</v>
      </c>
      <c r="K2591" s="39">
        <f t="shared" si="1337"/>
        <v>0</v>
      </c>
      <c r="L2591" s="39">
        <f t="shared" si="1337"/>
        <v>0</v>
      </c>
      <c r="M2591" s="39">
        <f t="shared" si="1337"/>
        <v>0</v>
      </c>
      <c r="N2591" s="39">
        <f t="shared" si="1337"/>
        <v>0</v>
      </c>
      <c r="O2591" s="39">
        <f t="shared" si="1337"/>
        <v>0</v>
      </c>
      <c r="P2591" s="39">
        <f t="shared" si="1337"/>
        <v>0</v>
      </c>
      <c r="Q2591" s="39">
        <f t="shared" si="1337"/>
        <v>0</v>
      </c>
      <c r="R2591" s="39">
        <f t="shared" si="1337"/>
        <v>0</v>
      </c>
      <c r="S2591" s="39">
        <f t="shared" si="1337"/>
        <v>0</v>
      </c>
      <c r="T2591" s="39">
        <f t="shared" si="1337"/>
        <v>0</v>
      </c>
      <c r="U2591" s="39">
        <f t="shared" si="1337"/>
        <v>0</v>
      </c>
      <c r="V2591" s="39">
        <f t="shared" si="1337"/>
        <v>0</v>
      </c>
      <c r="W2591" s="39">
        <f t="shared" si="1337"/>
        <v>0</v>
      </c>
      <c r="X2591" s="39">
        <f t="shared" si="1337"/>
        <v>0</v>
      </c>
      <c r="Y2591" s="39">
        <f t="shared" si="1337"/>
        <v>0</v>
      </c>
      <c r="Z2591" s="39">
        <f t="shared" si="1337"/>
        <v>0</v>
      </c>
      <c r="AA2591" s="39">
        <f t="shared" si="1337"/>
        <v>0</v>
      </c>
      <c r="AB2591" s="40" t="e">
        <f t="shared" si="1334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8">SUM(M2592:Y2592)</f>
        <v>0</v>
      </c>
      <c r="AA2592" s="31">
        <f>D2592-Z2592</f>
        <v>0</v>
      </c>
      <c r="AB2592" s="37" t="e">
        <f t="shared" si="1334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9">B2592+B2591</f>
        <v>0</v>
      </c>
      <c r="C2593" s="39">
        <f t="shared" si="1339"/>
        <v>0</v>
      </c>
      <c r="D2593" s="39">
        <f>D2592+D2591</f>
        <v>0</v>
      </c>
      <c r="E2593" s="39">
        <f t="shared" ref="E2593:AA2593" si="1340">E2592+E2591</f>
        <v>0</v>
      </c>
      <c r="F2593" s="39">
        <f t="shared" si="1340"/>
        <v>0</v>
      </c>
      <c r="G2593" s="39">
        <f t="shared" si="1340"/>
        <v>0</v>
      </c>
      <c r="H2593" s="39">
        <f t="shared" si="1340"/>
        <v>0</v>
      </c>
      <c r="I2593" s="39">
        <f t="shared" si="1340"/>
        <v>0</v>
      </c>
      <c r="J2593" s="39">
        <f t="shared" si="1340"/>
        <v>0</v>
      </c>
      <c r="K2593" s="39">
        <f t="shared" si="1340"/>
        <v>0</v>
      </c>
      <c r="L2593" s="39">
        <f t="shared" si="1340"/>
        <v>0</v>
      </c>
      <c r="M2593" s="39">
        <f t="shared" si="1340"/>
        <v>0</v>
      </c>
      <c r="N2593" s="39">
        <f t="shared" si="1340"/>
        <v>0</v>
      </c>
      <c r="O2593" s="39">
        <f t="shared" si="1340"/>
        <v>0</v>
      </c>
      <c r="P2593" s="39">
        <f t="shared" si="1340"/>
        <v>0</v>
      </c>
      <c r="Q2593" s="39">
        <f t="shared" si="1340"/>
        <v>0</v>
      </c>
      <c r="R2593" s="39">
        <f t="shared" si="1340"/>
        <v>0</v>
      </c>
      <c r="S2593" s="39">
        <f t="shared" si="1340"/>
        <v>0</v>
      </c>
      <c r="T2593" s="39">
        <f t="shared" si="1340"/>
        <v>0</v>
      </c>
      <c r="U2593" s="39">
        <f t="shared" si="1340"/>
        <v>0</v>
      </c>
      <c r="V2593" s="39">
        <f t="shared" si="1340"/>
        <v>0</v>
      </c>
      <c r="W2593" s="39">
        <f t="shared" si="1340"/>
        <v>0</v>
      </c>
      <c r="X2593" s="39">
        <f t="shared" si="1340"/>
        <v>0</v>
      </c>
      <c r="Y2593" s="39">
        <f t="shared" si="1340"/>
        <v>0</v>
      </c>
      <c r="Z2593" s="39">
        <f t="shared" si="1340"/>
        <v>0</v>
      </c>
      <c r="AA2593" s="39">
        <f t="shared" si="1340"/>
        <v>0</v>
      </c>
      <c r="AB2593" s="40" t="e">
        <f t="shared" si="1334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1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2">SUM(M2598:Y2598)</f>
        <v>0</v>
      </c>
      <c r="AA2598" s="31">
        <f>D2598-Z2598</f>
        <v>0</v>
      </c>
      <c r="AB2598" s="37" t="e">
        <f t="shared" si="1341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2"/>
        <v>0</v>
      </c>
      <c r="AA2599" s="31">
        <f>D2599-Z2599</f>
        <v>0</v>
      </c>
      <c r="AB2599" s="37" t="e">
        <f t="shared" si="1341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2"/>
        <v>0</v>
      </c>
      <c r="AA2600" s="31">
        <f>D2600-Z2600</f>
        <v>0</v>
      </c>
      <c r="AB2600" s="37" t="e">
        <f t="shared" si="1341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3">SUM(B2597:B2600)</f>
        <v>0</v>
      </c>
      <c r="C2601" s="39">
        <f t="shared" si="1343"/>
        <v>0</v>
      </c>
      <c r="D2601" s="39">
        <f>SUM(D2597:D2600)</f>
        <v>0</v>
      </c>
      <c r="E2601" s="39">
        <f t="shared" ref="E2601:AA2601" si="1344">SUM(E2597:E2600)</f>
        <v>0</v>
      </c>
      <c r="F2601" s="39">
        <f t="shared" si="1344"/>
        <v>0</v>
      </c>
      <c r="G2601" s="39">
        <f t="shared" si="1344"/>
        <v>0</v>
      </c>
      <c r="H2601" s="39">
        <f t="shared" si="1344"/>
        <v>0</v>
      </c>
      <c r="I2601" s="39">
        <f t="shared" si="1344"/>
        <v>0</v>
      </c>
      <c r="J2601" s="39">
        <f t="shared" si="1344"/>
        <v>0</v>
      </c>
      <c r="K2601" s="39">
        <f t="shared" si="1344"/>
        <v>0</v>
      </c>
      <c r="L2601" s="39">
        <f t="shared" si="1344"/>
        <v>0</v>
      </c>
      <c r="M2601" s="39">
        <f t="shared" si="1344"/>
        <v>0</v>
      </c>
      <c r="N2601" s="39">
        <f t="shared" si="1344"/>
        <v>0</v>
      </c>
      <c r="O2601" s="39">
        <f t="shared" si="1344"/>
        <v>0</v>
      </c>
      <c r="P2601" s="39">
        <f t="shared" si="1344"/>
        <v>0</v>
      </c>
      <c r="Q2601" s="39">
        <f t="shared" si="1344"/>
        <v>0</v>
      </c>
      <c r="R2601" s="39">
        <f t="shared" si="1344"/>
        <v>0</v>
      </c>
      <c r="S2601" s="39">
        <f t="shared" si="1344"/>
        <v>0</v>
      </c>
      <c r="T2601" s="39">
        <f t="shared" si="1344"/>
        <v>0</v>
      </c>
      <c r="U2601" s="39">
        <f t="shared" si="1344"/>
        <v>0</v>
      </c>
      <c r="V2601" s="39">
        <f t="shared" si="1344"/>
        <v>0</v>
      </c>
      <c r="W2601" s="39">
        <f t="shared" si="1344"/>
        <v>0</v>
      </c>
      <c r="X2601" s="39">
        <f t="shared" si="1344"/>
        <v>0</v>
      </c>
      <c r="Y2601" s="39">
        <f t="shared" si="1344"/>
        <v>0</v>
      </c>
      <c r="Z2601" s="39">
        <f t="shared" si="1344"/>
        <v>0</v>
      </c>
      <c r="AA2601" s="39">
        <f t="shared" si="1344"/>
        <v>0</v>
      </c>
      <c r="AB2601" s="40" t="e">
        <f t="shared" si="1341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5">SUM(M2602:Y2602)</f>
        <v>0</v>
      </c>
      <c r="AA2602" s="31">
        <f>D2602-Z2602</f>
        <v>0</v>
      </c>
      <c r="AB2602" s="37" t="e">
        <f t="shared" si="1341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6">B2602+B2601</f>
        <v>0</v>
      </c>
      <c r="C2603" s="39">
        <f t="shared" si="1346"/>
        <v>0</v>
      </c>
      <c r="D2603" s="39">
        <f>D2602+D2601</f>
        <v>0</v>
      </c>
      <c r="E2603" s="39">
        <f t="shared" ref="E2603:AA2603" si="1347">E2602+E2601</f>
        <v>0</v>
      </c>
      <c r="F2603" s="39">
        <f t="shared" si="1347"/>
        <v>0</v>
      </c>
      <c r="G2603" s="39">
        <f t="shared" si="1347"/>
        <v>0</v>
      </c>
      <c r="H2603" s="39">
        <f t="shared" si="1347"/>
        <v>0</v>
      </c>
      <c r="I2603" s="39">
        <f t="shared" si="1347"/>
        <v>0</v>
      </c>
      <c r="J2603" s="39">
        <f t="shared" si="1347"/>
        <v>0</v>
      </c>
      <c r="K2603" s="39">
        <f t="shared" si="1347"/>
        <v>0</v>
      </c>
      <c r="L2603" s="39">
        <f t="shared" si="1347"/>
        <v>0</v>
      </c>
      <c r="M2603" s="39">
        <f t="shared" si="1347"/>
        <v>0</v>
      </c>
      <c r="N2603" s="39">
        <f t="shared" si="1347"/>
        <v>0</v>
      </c>
      <c r="O2603" s="39">
        <f t="shared" si="1347"/>
        <v>0</v>
      </c>
      <c r="P2603" s="39">
        <f t="shared" si="1347"/>
        <v>0</v>
      </c>
      <c r="Q2603" s="39">
        <f t="shared" si="1347"/>
        <v>0</v>
      </c>
      <c r="R2603" s="39">
        <f t="shared" si="1347"/>
        <v>0</v>
      </c>
      <c r="S2603" s="39">
        <f t="shared" si="1347"/>
        <v>0</v>
      </c>
      <c r="T2603" s="39">
        <f t="shared" si="1347"/>
        <v>0</v>
      </c>
      <c r="U2603" s="39">
        <f t="shared" si="1347"/>
        <v>0</v>
      </c>
      <c r="V2603" s="39">
        <f t="shared" si="1347"/>
        <v>0</v>
      </c>
      <c r="W2603" s="39">
        <f t="shared" si="1347"/>
        <v>0</v>
      </c>
      <c r="X2603" s="39">
        <f t="shared" si="1347"/>
        <v>0</v>
      </c>
      <c r="Y2603" s="39">
        <f t="shared" si="1347"/>
        <v>0</v>
      </c>
      <c r="Z2603" s="39">
        <f t="shared" si="1347"/>
        <v>0</v>
      </c>
      <c r="AA2603" s="39">
        <f t="shared" si="1347"/>
        <v>0</v>
      </c>
      <c r="AB2603" s="40" t="e">
        <f t="shared" si="1341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8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9">SUM(M2608:Y2608)</f>
        <v>0</v>
      </c>
      <c r="AA2608" s="31">
        <f>D2608-Z2608</f>
        <v>0</v>
      </c>
      <c r="AB2608" s="37" t="e">
        <f t="shared" si="1348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9"/>
        <v>0</v>
      </c>
      <c r="AA2609" s="31">
        <f>D2609-Z2609</f>
        <v>0</v>
      </c>
      <c r="AB2609" s="37" t="e">
        <f t="shared" si="1348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9"/>
        <v>0</v>
      </c>
      <c r="AA2610" s="31">
        <f>D2610-Z2610</f>
        <v>0</v>
      </c>
      <c r="AB2610" s="37" t="e">
        <f t="shared" si="1348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50">SUM(B2607:B2610)</f>
        <v>0</v>
      </c>
      <c r="C2611" s="39">
        <f t="shared" si="1350"/>
        <v>0</v>
      </c>
      <c r="D2611" s="39">
        <f>SUM(D2607:D2610)</f>
        <v>0</v>
      </c>
      <c r="E2611" s="39">
        <f t="shared" ref="E2611:AA2611" si="1351">SUM(E2607:E2610)</f>
        <v>0</v>
      </c>
      <c r="F2611" s="39">
        <f t="shared" si="1351"/>
        <v>0</v>
      </c>
      <c r="G2611" s="39">
        <f t="shared" si="1351"/>
        <v>0</v>
      </c>
      <c r="H2611" s="39">
        <f t="shared" si="1351"/>
        <v>0</v>
      </c>
      <c r="I2611" s="39">
        <f t="shared" si="1351"/>
        <v>0</v>
      </c>
      <c r="J2611" s="39">
        <f t="shared" si="1351"/>
        <v>0</v>
      </c>
      <c r="K2611" s="39">
        <f t="shared" si="1351"/>
        <v>0</v>
      </c>
      <c r="L2611" s="39">
        <f t="shared" si="1351"/>
        <v>0</v>
      </c>
      <c r="M2611" s="39">
        <f t="shared" si="1351"/>
        <v>0</v>
      </c>
      <c r="N2611" s="39">
        <f t="shared" si="1351"/>
        <v>0</v>
      </c>
      <c r="O2611" s="39">
        <f t="shared" si="1351"/>
        <v>0</v>
      </c>
      <c r="P2611" s="39">
        <f t="shared" si="1351"/>
        <v>0</v>
      </c>
      <c r="Q2611" s="39">
        <f t="shared" si="1351"/>
        <v>0</v>
      </c>
      <c r="R2611" s="39">
        <f t="shared" si="1351"/>
        <v>0</v>
      </c>
      <c r="S2611" s="39">
        <f t="shared" si="1351"/>
        <v>0</v>
      </c>
      <c r="T2611" s="39">
        <f t="shared" si="1351"/>
        <v>0</v>
      </c>
      <c r="U2611" s="39">
        <f t="shared" si="1351"/>
        <v>0</v>
      </c>
      <c r="V2611" s="39">
        <f t="shared" si="1351"/>
        <v>0</v>
      </c>
      <c r="W2611" s="39">
        <f t="shared" si="1351"/>
        <v>0</v>
      </c>
      <c r="X2611" s="39">
        <f t="shared" si="1351"/>
        <v>0</v>
      </c>
      <c r="Y2611" s="39">
        <f t="shared" si="1351"/>
        <v>0</v>
      </c>
      <c r="Z2611" s="39">
        <f t="shared" si="1351"/>
        <v>0</v>
      </c>
      <c r="AA2611" s="39">
        <f t="shared" si="1351"/>
        <v>0</v>
      </c>
      <c r="AB2611" s="40" t="e">
        <f t="shared" si="1348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2">SUM(M2612:Y2612)</f>
        <v>0</v>
      </c>
      <c r="AA2612" s="31">
        <f>D2612-Z2612</f>
        <v>0</v>
      </c>
      <c r="AB2612" s="37" t="e">
        <f t="shared" si="1348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3">B2612+B2611</f>
        <v>0</v>
      </c>
      <c r="C2613" s="39">
        <f t="shared" si="1353"/>
        <v>0</v>
      </c>
      <c r="D2613" s="39">
        <f>D2612+D2611</f>
        <v>0</v>
      </c>
      <c r="E2613" s="39">
        <f t="shared" ref="E2613:AA2613" si="1354">E2612+E2611</f>
        <v>0</v>
      </c>
      <c r="F2613" s="39">
        <f t="shared" si="1354"/>
        <v>0</v>
      </c>
      <c r="G2613" s="39">
        <f t="shared" si="1354"/>
        <v>0</v>
      </c>
      <c r="H2613" s="39">
        <f t="shared" si="1354"/>
        <v>0</v>
      </c>
      <c r="I2613" s="39">
        <f t="shared" si="1354"/>
        <v>0</v>
      </c>
      <c r="J2613" s="39">
        <f t="shared" si="1354"/>
        <v>0</v>
      </c>
      <c r="K2613" s="39">
        <f t="shared" si="1354"/>
        <v>0</v>
      </c>
      <c r="L2613" s="39">
        <f t="shared" si="1354"/>
        <v>0</v>
      </c>
      <c r="M2613" s="39">
        <f t="shared" si="1354"/>
        <v>0</v>
      </c>
      <c r="N2613" s="39">
        <f t="shared" si="1354"/>
        <v>0</v>
      </c>
      <c r="O2613" s="39">
        <f t="shared" si="1354"/>
        <v>0</v>
      </c>
      <c r="P2613" s="39">
        <f t="shared" si="1354"/>
        <v>0</v>
      </c>
      <c r="Q2613" s="39">
        <f t="shared" si="1354"/>
        <v>0</v>
      </c>
      <c r="R2613" s="39">
        <f t="shared" si="1354"/>
        <v>0</v>
      </c>
      <c r="S2613" s="39">
        <f t="shared" si="1354"/>
        <v>0</v>
      </c>
      <c r="T2613" s="39">
        <f t="shared" si="1354"/>
        <v>0</v>
      </c>
      <c r="U2613" s="39">
        <f t="shared" si="1354"/>
        <v>0</v>
      </c>
      <c r="V2613" s="39">
        <f t="shared" si="1354"/>
        <v>0</v>
      </c>
      <c r="W2613" s="39">
        <f t="shared" si="1354"/>
        <v>0</v>
      </c>
      <c r="X2613" s="39">
        <f t="shared" si="1354"/>
        <v>0</v>
      </c>
      <c r="Y2613" s="39">
        <f t="shared" si="1354"/>
        <v>0</v>
      </c>
      <c r="Z2613" s="39">
        <f t="shared" si="1354"/>
        <v>0</v>
      </c>
      <c r="AA2613" s="39">
        <f t="shared" si="1354"/>
        <v>0</v>
      </c>
      <c r="AB2613" s="40" t="e">
        <f t="shared" si="1348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5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6">SUM(M2618:Y2618)</f>
        <v>0</v>
      </c>
      <c r="AA2618" s="31">
        <f>D2618-Z2618</f>
        <v>0</v>
      </c>
      <c r="AB2618" s="37" t="e">
        <f t="shared" si="1355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6"/>
        <v>0</v>
      </c>
      <c r="AA2619" s="31">
        <f>D2619-Z2619</f>
        <v>0</v>
      </c>
      <c r="AB2619" s="37" t="e">
        <f t="shared" si="1355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6"/>
        <v>0</v>
      </c>
      <c r="AA2620" s="31">
        <f>D2620-Z2620</f>
        <v>0</v>
      </c>
      <c r="AB2620" s="37" t="e">
        <f t="shared" si="1355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7">SUM(B2617:B2620)</f>
        <v>0</v>
      </c>
      <c r="C2621" s="39">
        <f t="shared" si="1357"/>
        <v>0</v>
      </c>
      <c r="D2621" s="39">
        <f>SUM(D2617:D2620)</f>
        <v>0</v>
      </c>
      <c r="E2621" s="39">
        <f t="shared" ref="E2621:AA2621" si="1358">SUM(E2617:E2620)</f>
        <v>0</v>
      </c>
      <c r="F2621" s="39">
        <f t="shared" si="1358"/>
        <v>0</v>
      </c>
      <c r="G2621" s="39">
        <f t="shared" si="1358"/>
        <v>0</v>
      </c>
      <c r="H2621" s="39">
        <f t="shared" si="1358"/>
        <v>0</v>
      </c>
      <c r="I2621" s="39">
        <f t="shared" si="1358"/>
        <v>0</v>
      </c>
      <c r="J2621" s="39">
        <f t="shared" si="1358"/>
        <v>0</v>
      </c>
      <c r="K2621" s="39">
        <f t="shared" si="1358"/>
        <v>0</v>
      </c>
      <c r="L2621" s="39">
        <f t="shared" si="1358"/>
        <v>0</v>
      </c>
      <c r="M2621" s="39">
        <f t="shared" si="1358"/>
        <v>0</v>
      </c>
      <c r="N2621" s="39">
        <f t="shared" si="1358"/>
        <v>0</v>
      </c>
      <c r="O2621" s="39">
        <f t="shared" si="1358"/>
        <v>0</v>
      </c>
      <c r="P2621" s="39">
        <f t="shared" si="1358"/>
        <v>0</v>
      </c>
      <c r="Q2621" s="39">
        <f t="shared" si="1358"/>
        <v>0</v>
      </c>
      <c r="R2621" s="39">
        <f t="shared" si="1358"/>
        <v>0</v>
      </c>
      <c r="S2621" s="39">
        <f t="shared" si="1358"/>
        <v>0</v>
      </c>
      <c r="T2621" s="39">
        <f t="shared" si="1358"/>
        <v>0</v>
      </c>
      <c r="U2621" s="39">
        <f t="shared" si="1358"/>
        <v>0</v>
      </c>
      <c r="V2621" s="39">
        <f t="shared" si="1358"/>
        <v>0</v>
      </c>
      <c r="W2621" s="39">
        <f t="shared" si="1358"/>
        <v>0</v>
      </c>
      <c r="X2621" s="39">
        <f t="shared" si="1358"/>
        <v>0</v>
      </c>
      <c r="Y2621" s="39">
        <f t="shared" si="1358"/>
        <v>0</v>
      </c>
      <c r="Z2621" s="39">
        <f t="shared" si="1358"/>
        <v>0</v>
      </c>
      <c r="AA2621" s="39">
        <f t="shared" si="1358"/>
        <v>0</v>
      </c>
      <c r="AB2621" s="40" t="e">
        <f t="shared" si="1355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9">SUM(M2622:Y2622)</f>
        <v>0</v>
      </c>
      <c r="AA2622" s="31">
        <f>D2622-Z2622</f>
        <v>0</v>
      </c>
      <c r="AB2622" s="37" t="e">
        <f t="shared" si="1355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60">B2622+B2621</f>
        <v>0</v>
      </c>
      <c r="C2623" s="39">
        <f t="shared" si="1360"/>
        <v>0</v>
      </c>
      <c r="D2623" s="39">
        <f>D2622+D2621</f>
        <v>0</v>
      </c>
      <c r="E2623" s="39">
        <f t="shared" ref="E2623:AA2623" si="1361">E2622+E2621</f>
        <v>0</v>
      </c>
      <c r="F2623" s="39">
        <f t="shared" si="1361"/>
        <v>0</v>
      </c>
      <c r="G2623" s="39">
        <f t="shared" si="1361"/>
        <v>0</v>
      </c>
      <c r="H2623" s="39">
        <f t="shared" si="1361"/>
        <v>0</v>
      </c>
      <c r="I2623" s="39">
        <f t="shared" si="1361"/>
        <v>0</v>
      </c>
      <c r="J2623" s="39">
        <f t="shared" si="1361"/>
        <v>0</v>
      </c>
      <c r="K2623" s="39">
        <f t="shared" si="1361"/>
        <v>0</v>
      </c>
      <c r="L2623" s="39">
        <f t="shared" si="1361"/>
        <v>0</v>
      </c>
      <c r="M2623" s="39">
        <f t="shared" si="1361"/>
        <v>0</v>
      </c>
      <c r="N2623" s="39">
        <f t="shared" si="1361"/>
        <v>0</v>
      </c>
      <c r="O2623" s="39">
        <f t="shared" si="1361"/>
        <v>0</v>
      </c>
      <c r="P2623" s="39">
        <f t="shared" si="1361"/>
        <v>0</v>
      </c>
      <c r="Q2623" s="39">
        <f t="shared" si="1361"/>
        <v>0</v>
      </c>
      <c r="R2623" s="39">
        <f t="shared" si="1361"/>
        <v>0</v>
      </c>
      <c r="S2623" s="39">
        <f t="shared" si="1361"/>
        <v>0</v>
      </c>
      <c r="T2623" s="39">
        <f t="shared" si="1361"/>
        <v>0</v>
      </c>
      <c r="U2623" s="39">
        <f t="shared" si="1361"/>
        <v>0</v>
      </c>
      <c r="V2623" s="39">
        <f t="shared" si="1361"/>
        <v>0</v>
      </c>
      <c r="W2623" s="39">
        <f t="shared" si="1361"/>
        <v>0</v>
      </c>
      <c r="X2623" s="39">
        <f t="shared" si="1361"/>
        <v>0</v>
      </c>
      <c r="Y2623" s="39">
        <f t="shared" si="1361"/>
        <v>0</v>
      </c>
      <c r="Z2623" s="39">
        <f t="shared" si="1361"/>
        <v>0</v>
      </c>
      <c r="AA2623" s="39">
        <f t="shared" si="1361"/>
        <v>0</v>
      </c>
      <c r="AB2623" s="40" t="e">
        <f t="shared" si="1355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2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3">SUM(M2628:Y2628)</f>
        <v>0</v>
      </c>
      <c r="AA2628" s="31">
        <f>D2628-Z2628</f>
        <v>0</v>
      </c>
      <c r="AB2628" s="37" t="e">
        <f t="shared" si="1362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3"/>
        <v>0</v>
      </c>
      <c r="AA2629" s="31">
        <f>D2629-Z2629</f>
        <v>0</v>
      </c>
      <c r="AB2629" s="37" t="e">
        <f t="shared" si="1362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3"/>
        <v>0</v>
      </c>
      <c r="AA2630" s="31">
        <f>D2630-Z2630</f>
        <v>0</v>
      </c>
      <c r="AB2630" s="37" t="e">
        <f t="shared" si="1362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4">SUM(B2627:B2630)</f>
        <v>0</v>
      </c>
      <c r="C2631" s="39">
        <f t="shared" si="1364"/>
        <v>0</v>
      </c>
      <c r="D2631" s="39">
        <f>SUM(D2627:D2630)</f>
        <v>0</v>
      </c>
      <c r="E2631" s="39">
        <f t="shared" ref="E2631:AA2631" si="1365">SUM(E2627:E2630)</f>
        <v>0</v>
      </c>
      <c r="F2631" s="39">
        <f t="shared" si="1365"/>
        <v>0</v>
      </c>
      <c r="G2631" s="39">
        <f t="shared" si="1365"/>
        <v>0</v>
      </c>
      <c r="H2631" s="39">
        <f t="shared" si="1365"/>
        <v>0</v>
      </c>
      <c r="I2631" s="39">
        <f t="shared" si="1365"/>
        <v>0</v>
      </c>
      <c r="J2631" s="39">
        <f t="shared" si="1365"/>
        <v>0</v>
      </c>
      <c r="K2631" s="39">
        <f t="shared" si="1365"/>
        <v>0</v>
      </c>
      <c r="L2631" s="39">
        <f t="shared" si="1365"/>
        <v>0</v>
      </c>
      <c r="M2631" s="39">
        <f t="shared" si="1365"/>
        <v>0</v>
      </c>
      <c r="N2631" s="39">
        <f t="shared" si="1365"/>
        <v>0</v>
      </c>
      <c r="O2631" s="39">
        <f t="shared" si="1365"/>
        <v>0</v>
      </c>
      <c r="P2631" s="39">
        <f t="shared" si="1365"/>
        <v>0</v>
      </c>
      <c r="Q2631" s="39">
        <f t="shared" si="1365"/>
        <v>0</v>
      </c>
      <c r="R2631" s="39">
        <f t="shared" si="1365"/>
        <v>0</v>
      </c>
      <c r="S2631" s="39">
        <f t="shared" si="1365"/>
        <v>0</v>
      </c>
      <c r="T2631" s="39">
        <f t="shared" si="1365"/>
        <v>0</v>
      </c>
      <c r="U2631" s="39">
        <f t="shared" si="1365"/>
        <v>0</v>
      </c>
      <c r="V2631" s="39">
        <f t="shared" si="1365"/>
        <v>0</v>
      </c>
      <c r="W2631" s="39">
        <f t="shared" si="1365"/>
        <v>0</v>
      </c>
      <c r="X2631" s="39">
        <f t="shared" si="1365"/>
        <v>0</v>
      </c>
      <c r="Y2631" s="39">
        <f t="shared" si="1365"/>
        <v>0</v>
      </c>
      <c r="Z2631" s="39">
        <f t="shared" si="1365"/>
        <v>0</v>
      </c>
      <c r="AA2631" s="39">
        <f t="shared" si="1365"/>
        <v>0</v>
      </c>
      <c r="AB2631" s="40" t="e">
        <f t="shared" si="1362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6">SUM(M2632:Y2632)</f>
        <v>0</v>
      </c>
      <c r="AA2632" s="31">
        <f>D2632-Z2632</f>
        <v>0</v>
      </c>
      <c r="AB2632" s="37" t="e">
        <f t="shared" si="1362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7">B2632+B2631</f>
        <v>0</v>
      </c>
      <c r="C2633" s="39">
        <f t="shared" si="1367"/>
        <v>0</v>
      </c>
      <c r="D2633" s="39">
        <f>D2632+D2631</f>
        <v>0</v>
      </c>
      <c r="E2633" s="39">
        <f t="shared" ref="E2633:AA2633" si="1368">E2632+E2631</f>
        <v>0</v>
      </c>
      <c r="F2633" s="39">
        <f t="shared" si="1368"/>
        <v>0</v>
      </c>
      <c r="G2633" s="39">
        <f t="shared" si="1368"/>
        <v>0</v>
      </c>
      <c r="H2633" s="39">
        <f t="shared" si="1368"/>
        <v>0</v>
      </c>
      <c r="I2633" s="39">
        <f t="shared" si="1368"/>
        <v>0</v>
      </c>
      <c r="J2633" s="39">
        <f t="shared" si="1368"/>
        <v>0</v>
      </c>
      <c r="K2633" s="39">
        <f t="shared" si="1368"/>
        <v>0</v>
      </c>
      <c r="L2633" s="39">
        <f t="shared" si="1368"/>
        <v>0</v>
      </c>
      <c r="M2633" s="39">
        <f t="shared" si="1368"/>
        <v>0</v>
      </c>
      <c r="N2633" s="39">
        <f t="shared" si="1368"/>
        <v>0</v>
      </c>
      <c r="O2633" s="39">
        <f t="shared" si="1368"/>
        <v>0</v>
      </c>
      <c r="P2633" s="39">
        <f t="shared" si="1368"/>
        <v>0</v>
      </c>
      <c r="Q2633" s="39">
        <f t="shared" si="1368"/>
        <v>0</v>
      </c>
      <c r="R2633" s="39">
        <f t="shared" si="1368"/>
        <v>0</v>
      </c>
      <c r="S2633" s="39">
        <f t="shared" si="1368"/>
        <v>0</v>
      </c>
      <c r="T2633" s="39">
        <f t="shared" si="1368"/>
        <v>0</v>
      </c>
      <c r="U2633" s="39">
        <f t="shared" si="1368"/>
        <v>0</v>
      </c>
      <c r="V2633" s="39">
        <f t="shared" si="1368"/>
        <v>0</v>
      </c>
      <c r="W2633" s="39">
        <f t="shared" si="1368"/>
        <v>0</v>
      </c>
      <c r="X2633" s="39">
        <f t="shared" si="1368"/>
        <v>0</v>
      </c>
      <c r="Y2633" s="39">
        <f t="shared" si="1368"/>
        <v>0</v>
      </c>
      <c r="Z2633" s="39">
        <f t="shared" si="1368"/>
        <v>0</v>
      </c>
      <c r="AA2633" s="39">
        <f t="shared" si="1368"/>
        <v>0</v>
      </c>
      <c r="AB2633" s="40" t="e">
        <f t="shared" si="1362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4.9" customHeight="1" x14ac:dyDescent="0.2">
      <c r="A2637" s="36" t="s">
        <v>34</v>
      </c>
      <c r="B2637" s="31">
        <f>B2477+B2317+B2257+B2247+B2135</f>
        <v>23484621</v>
      </c>
      <c r="C2637" s="31">
        <f t="shared" ref="C2637:Y2642" si="1369">C2477+C2317+C2257+C2247+C2135</f>
        <v>0</v>
      </c>
      <c r="D2637" s="31">
        <f t="shared" si="1369"/>
        <v>23484621</v>
      </c>
      <c r="E2637" s="31">
        <f t="shared" si="1369"/>
        <v>7835429.1300000008</v>
      </c>
      <c r="F2637" s="31">
        <f t="shared" si="1369"/>
        <v>4797944.2</v>
      </c>
      <c r="G2637" s="31">
        <f t="shared" si="1369"/>
        <v>8165948.8600000013</v>
      </c>
      <c r="H2637" s="31">
        <f t="shared" si="1369"/>
        <v>2685289.24</v>
      </c>
      <c r="I2637" s="31">
        <f t="shared" si="1369"/>
        <v>0</v>
      </c>
      <c r="J2637" s="31">
        <f t="shared" si="1369"/>
        <v>0</v>
      </c>
      <c r="K2637" s="31">
        <f t="shared" si="1369"/>
        <v>0</v>
      </c>
      <c r="L2637" s="31">
        <f t="shared" si="1369"/>
        <v>0</v>
      </c>
      <c r="M2637" s="31">
        <f t="shared" si="1369"/>
        <v>0</v>
      </c>
      <c r="N2637" s="31">
        <f t="shared" si="1369"/>
        <v>3561642.8900000011</v>
      </c>
      <c r="O2637" s="31">
        <f t="shared" si="1369"/>
        <v>159837.59</v>
      </c>
      <c r="P2637" s="31">
        <f t="shared" si="1369"/>
        <v>4113948.6499999994</v>
      </c>
      <c r="Q2637" s="31">
        <f t="shared" si="1369"/>
        <v>0</v>
      </c>
      <c r="R2637" s="31">
        <f t="shared" si="1369"/>
        <v>1772384.98</v>
      </c>
      <c r="S2637" s="31">
        <f t="shared" si="1369"/>
        <v>3025559.22</v>
      </c>
      <c r="T2637" s="31">
        <f t="shared" si="1369"/>
        <v>0</v>
      </c>
      <c r="U2637" s="31">
        <f t="shared" si="1369"/>
        <v>3216170.9499999997</v>
      </c>
      <c r="V2637" s="31">
        <f t="shared" si="1369"/>
        <v>4949777.9100000011</v>
      </c>
      <c r="W2637" s="31">
        <f t="shared" si="1369"/>
        <v>2685289.24</v>
      </c>
      <c r="X2637" s="31">
        <f t="shared" si="1369"/>
        <v>0</v>
      </c>
      <c r="Y2637" s="31">
        <f t="shared" si="1369"/>
        <v>0</v>
      </c>
      <c r="Z2637" s="31">
        <f>SUM(M2637:Y2637)</f>
        <v>23484611.43</v>
      </c>
      <c r="AA2637" s="31">
        <f>D2637-Z2637</f>
        <v>9.5700000002980232</v>
      </c>
      <c r="AB2637" s="37">
        <f>Z2637/D2637</f>
        <v>0.99999959249927861</v>
      </c>
      <c r="AC2637" s="32"/>
    </row>
    <row r="2638" spans="1:29" s="33" customFormat="1" ht="25.15" customHeight="1" x14ac:dyDescent="0.2">
      <c r="A2638" s="36" t="s">
        <v>35</v>
      </c>
      <c r="B2638" s="31">
        <f t="shared" ref="B2638:Q2642" si="1370">B2478+B2318+B2258+B2248+B2136</f>
        <v>3763027723</v>
      </c>
      <c r="C2638" s="31">
        <f t="shared" si="1370"/>
        <v>0</v>
      </c>
      <c r="D2638" s="31">
        <f t="shared" si="1370"/>
        <v>3763027723</v>
      </c>
      <c r="E2638" s="31">
        <f t="shared" si="1370"/>
        <v>0</v>
      </c>
      <c r="F2638" s="31">
        <f t="shared" si="1370"/>
        <v>0</v>
      </c>
      <c r="G2638" s="31">
        <f t="shared" si="1370"/>
        <v>83501123.439999998</v>
      </c>
      <c r="H2638" s="31">
        <f t="shared" si="1370"/>
        <v>1266600486.4099998</v>
      </c>
      <c r="I2638" s="31">
        <f t="shared" si="1370"/>
        <v>0</v>
      </c>
      <c r="J2638" s="31">
        <f t="shared" si="1370"/>
        <v>0</v>
      </c>
      <c r="K2638" s="31">
        <f t="shared" si="1370"/>
        <v>83501123.439999998</v>
      </c>
      <c r="L2638" s="31">
        <f t="shared" si="1370"/>
        <v>1165469027.3799999</v>
      </c>
      <c r="M2638" s="31">
        <f t="shared" si="1370"/>
        <v>1248970150.8199999</v>
      </c>
      <c r="N2638" s="31">
        <f t="shared" si="1370"/>
        <v>0</v>
      </c>
      <c r="O2638" s="31">
        <f t="shared" si="1370"/>
        <v>0</v>
      </c>
      <c r="P2638" s="31">
        <f t="shared" si="1370"/>
        <v>0</v>
      </c>
      <c r="Q2638" s="31">
        <f t="shared" si="1370"/>
        <v>0</v>
      </c>
      <c r="R2638" s="31">
        <f t="shared" si="1369"/>
        <v>0</v>
      </c>
      <c r="S2638" s="31">
        <f t="shared" si="1369"/>
        <v>0</v>
      </c>
      <c r="T2638" s="31">
        <f t="shared" si="1369"/>
        <v>0</v>
      </c>
      <c r="U2638" s="31">
        <f t="shared" si="1369"/>
        <v>0</v>
      </c>
      <c r="V2638" s="31">
        <f t="shared" si="1369"/>
        <v>0</v>
      </c>
      <c r="W2638" s="31">
        <f t="shared" si="1369"/>
        <v>1381147.05</v>
      </c>
      <c r="X2638" s="31">
        <f t="shared" si="1369"/>
        <v>99750311.980000004</v>
      </c>
      <c r="Y2638" s="31">
        <f t="shared" si="1369"/>
        <v>0</v>
      </c>
      <c r="Z2638" s="31">
        <f t="shared" ref="Z2638:Z2640" si="1371">SUM(M2638:Y2638)</f>
        <v>1350101609.8499999</v>
      </c>
      <c r="AA2638" s="31">
        <f>D2638-Z2638</f>
        <v>2412926113.1500001</v>
      </c>
      <c r="AB2638" s="37">
        <f>Z2638/D2638</f>
        <v>0.35878067057493213</v>
      </c>
      <c r="AC2638" s="32"/>
    </row>
    <row r="2639" spans="1:29" s="33" customFormat="1" ht="27" customHeight="1" x14ac:dyDescent="0.2">
      <c r="A2639" s="36" t="s">
        <v>36</v>
      </c>
      <c r="B2639" s="31">
        <f t="shared" si="1370"/>
        <v>0</v>
      </c>
      <c r="C2639" s="31">
        <f t="shared" si="1369"/>
        <v>0</v>
      </c>
      <c r="D2639" s="31">
        <f t="shared" si="1369"/>
        <v>0</v>
      </c>
      <c r="E2639" s="31">
        <f t="shared" si="1369"/>
        <v>0</v>
      </c>
      <c r="F2639" s="31">
        <f t="shared" si="1369"/>
        <v>0</v>
      </c>
      <c r="G2639" s="31">
        <f t="shared" si="1369"/>
        <v>0</v>
      </c>
      <c r="H2639" s="31">
        <f t="shared" si="1369"/>
        <v>0</v>
      </c>
      <c r="I2639" s="31">
        <f t="shared" si="1369"/>
        <v>0</v>
      </c>
      <c r="J2639" s="31">
        <f t="shared" si="1369"/>
        <v>0</v>
      </c>
      <c r="K2639" s="31">
        <f t="shared" si="1369"/>
        <v>0</v>
      </c>
      <c r="L2639" s="31">
        <f t="shared" si="1369"/>
        <v>0</v>
      </c>
      <c r="M2639" s="31">
        <f t="shared" si="1369"/>
        <v>0</v>
      </c>
      <c r="N2639" s="31">
        <f t="shared" si="1369"/>
        <v>0</v>
      </c>
      <c r="O2639" s="31">
        <f t="shared" si="1369"/>
        <v>0</v>
      </c>
      <c r="P2639" s="31">
        <f t="shared" si="1369"/>
        <v>0</v>
      </c>
      <c r="Q2639" s="31">
        <f t="shared" si="1369"/>
        <v>0</v>
      </c>
      <c r="R2639" s="31">
        <f t="shared" si="1369"/>
        <v>0</v>
      </c>
      <c r="S2639" s="31">
        <f t="shared" si="1369"/>
        <v>0</v>
      </c>
      <c r="T2639" s="31">
        <f t="shared" si="1369"/>
        <v>0</v>
      </c>
      <c r="U2639" s="31">
        <f t="shared" si="1369"/>
        <v>0</v>
      </c>
      <c r="V2639" s="31">
        <f t="shared" si="1369"/>
        <v>0</v>
      </c>
      <c r="W2639" s="31">
        <f t="shared" si="1369"/>
        <v>0</v>
      </c>
      <c r="X2639" s="31">
        <f t="shared" si="1369"/>
        <v>0</v>
      </c>
      <c r="Y2639" s="31">
        <f t="shared" si="1369"/>
        <v>0</v>
      </c>
      <c r="Z2639" s="31">
        <f t="shared" si="1371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37</v>
      </c>
      <c r="B2640" s="31">
        <f t="shared" si="1370"/>
        <v>0</v>
      </c>
      <c r="C2640" s="31">
        <f t="shared" si="1369"/>
        <v>0</v>
      </c>
      <c r="D2640" s="31">
        <f t="shared" si="1369"/>
        <v>0</v>
      </c>
      <c r="E2640" s="31">
        <f t="shared" si="1369"/>
        <v>0</v>
      </c>
      <c r="F2640" s="31">
        <f t="shared" si="1369"/>
        <v>0</v>
      </c>
      <c r="G2640" s="31">
        <f t="shared" si="1369"/>
        <v>0</v>
      </c>
      <c r="H2640" s="31">
        <f t="shared" si="1369"/>
        <v>0</v>
      </c>
      <c r="I2640" s="31">
        <f t="shared" si="1369"/>
        <v>0</v>
      </c>
      <c r="J2640" s="31">
        <f t="shared" si="1369"/>
        <v>0</v>
      </c>
      <c r="K2640" s="31">
        <f t="shared" si="1369"/>
        <v>0</v>
      </c>
      <c r="L2640" s="31">
        <f t="shared" si="1369"/>
        <v>0</v>
      </c>
      <c r="M2640" s="31">
        <f t="shared" si="1369"/>
        <v>0</v>
      </c>
      <c r="N2640" s="31">
        <f t="shared" si="1369"/>
        <v>0</v>
      </c>
      <c r="O2640" s="31">
        <f t="shared" si="1369"/>
        <v>0</v>
      </c>
      <c r="P2640" s="31">
        <f t="shared" si="1369"/>
        <v>0</v>
      </c>
      <c r="Q2640" s="31">
        <f t="shared" si="1369"/>
        <v>0</v>
      </c>
      <c r="R2640" s="31">
        <f t="shared" si="1369"/>
        <v>0</v>
      </c>
      <c r="S2640" s="31">
        <f t="shared" si="1369"/>
        <v>0</v>
      </c>
      <c r="T2640" s="31">
        <f t="shared" si="1369"/>
        <v>0</v>
      </c>
      <c r="U2640" s="31">
        <f t="shared" si="1369"/>
        <v>0</v>
      </c>
      <c r="V2640" s="31">
        <f t="shared" si="1369"/>
        <v>0</v>
      </c>
      <c r="W2640" s="31">
        <f t="shared" si="1369"/>
        <v>0</v>
      </c>
      <c r="X2640" s="31">
        <f t="shared" si="1369"/>
        <v>0</v>
      </c>
      <c r="Y2640" s="31">
        <f t="shared" si="1369"/>
        <v>0</v>
      </c>
      <c r="Z2640" s="31">
        <f t="shared" si="1371"/>
        <v>0</v>
      </c>
      <c r="AA2640" s="31">
        <f>D2640-Z2640</f>
        <v>0</v>
      </c>
      <c r="AB2640" s="37"/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72">SUM(B2637:B2640)</f>
        <v>3786512344</v>
      </c>
      <c r="C2641" s="39">
        <f t="shared" si="1372"/>
        <v>0</v>
      </c>
      <c r="D2641" s="39">
        <f t="shared" si="1372"/>
        <v>3786512344</v>
      </c>
      <c r="E2641" s="39">
        <f t="shared" si="1372"/>
        <v>7835429.1300000008</v>
      </c>
      <c r="F2641" s="39">
        <f t="shared" si="1372"/>
        <v>4797944.2</v>
      </c>
      <c r="G2641" s="39">
        <f t="shared" si="1372"/>
        <v>91667072.299999997</v>
      </c>
      <c r="H2641" s="39">
        <f t="shared" si="1372"/>
        <v>1269285775.6499999</v>
      </c>
      <c r="I2641" s="39">
        <f t="shared" si="1372"/>
        <v>0</v>
      </c>
      <c r="J2641" s="39">
        <f t="shared" si="1372"/>
        <v>0</v>
      </c>
      <c r="K2641" s="39">
        <f t="shared" si="1372"/>
        <v>83501123.439999998</v>
      </c>
      <c r="L2641" s="39">
        <f t="shared" si="1372"/>
        <v>1165469027.3799999</v>
      </c>
      <c r="M2641" s="39">
        <f t="shared" si="1372"/>
        <v>1248970150.8199999</v>
      </c>
      <c r="N2641" s="39">
        <f t="shared" si="1372"/>
        <v>3561642.8900000011</v>
      </c>
      <c r="O2641" s="39">
        <f t="shared" si="1372"/>
        <v>159837.59</v>
      </c>
      <c r="P2641" s="39">
        <f t="shared" si="1372"/>
        <v>4113948.6499999994</v>
      </c>
      <c r="Q2641" s="39">
        <f t="shared" si="1372"/>
        <v>0</v>
      </c>
      <c r="R2641" s="39">
        <f t="shared" si="1372"/>
        <v>1772384.98</v>
      </c>
      <c r="S2641" s="39">
        <f t="shared" si="1372"/>
        <v>3025559.22</v>
      </c>
      <c r="T2641" s="39">
        <f t="shared" si="1372"/>
        <v>0</v>
      </c>
      <c r="U2641" s="39">
        <f t="shared" si="1372"/>
        <v>3216170.9499999997</v>
      </c>
      <c r="V2641" s="39">
        <f t="shared" si="1372"/>
        <v>4949777.9100000011</v>
      </c>
      <c r="W2641" s="39">
        <f t="shared" si="1372"/>
        <v>4066436.29</v>
      </c>
      <c r="X2641" s="39">
        <f t="shared" si="1372"/>
        <v>99750311.980000004</v>
      </c>
      <c r="Y2641" s="39">
        <f t="shared" si="1372"/>
        <v>0</v>
      </c>
      <c r="Z2641" s="39">
        <f t="shared" si="1372"/>
        <v>1373586221.28</v>
      </c>
      <c r="AA2641" s="39">
        <f t="shared" si="1372"/>
        <v>2412926122.7200003</v>
      </c>
      <c r="AB2641" s="40">
        <f>Z2641/D2641</f>
        <v>0.36275762403271861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70"/>
        <v>0</v>
      </c>
      <c r="C2642" s="31">
        <f t="shared" si="1369"/>
        <v>0</v>
      </c>
      <c r="D2642" s="31">
        <f t="shared" si="1369"/>
        <v>0</v>
      </c>
      <c r="E2642" s="31">
        <f t="shared" si="1369"/>
        <v>0</v>
      </c>
      <c r="F2642" s="31">
        <f t="shared" si="1369"/>
        <v>0</v>
      </c>
      <c r="G2642" s="31">
        <f t="shared" si="1369"/>
        <v>0</v>
      </c>
      <c r="H2642" s="31">
        <f t="shared" si="1369"/>
        <v>0</v>
      </c>
      <c r="I2642" s="31">
        <f t="shared" si="1369"/>
        <v>0</v>
      </c>
      <c r="J2642" s="31">
        <f t="shared" si="1369"/>
        <v>0</v>
      </c>
      <c r="K2642" s="31">
        <f t="shared" si="1369"/>
        <v>0</v>
      </c>
      <c r="L2642" s="31">
        <f t="shared" si="1369"/>
        <v>0</v>
      </c>
      <c r="M2642" s="31">
        <f t="shared" si="1369"/>
        <v>0</v>
      </c>
      <c r="N2642" s="31">
        <f t="shared" si="1369"/>
        <v>0</v>
      </c>
      <c r="O2642" s="31">
        <f t="shared" si="1369"/>
        <v>0</v>
      </c>
      <c r="P2642" s="31">
        <f t="shared" si="1369"/>
        <v>0</v>
      </c>
      <c r="Q2642" s="31">
        <f t="shared" si="1369"/>
        <v>0</v>
      </c>
      <c r="R2642" s="31">
        <f t="shared" si="1369"/>
        <v>0</v>
      </c>
      <c r="S2642" s="31">
        <f t="shared" si="1369"/>
        <v>0</v>
      </c>
      <c r="T2642" s="31">
        <f t="shared" si="1369"/>
        <v>0</v>
      </c>
      <c r="U2642" s="31">
        <f t="shared" si="1369"/>
        <v>0</v>
      </c>
      <c r="V2642" s="31">
        <f t="shared" si="1369"/>
        <v>0</v>
      </c>
      <c r="W2642" s="31">
        <f t="shared" si="1369"/>
        <v>0</v>
      </c>
      <c r="X2642" s="31">
        <f t="shared" si="1369"/>
        <v>0</v>
      </c>
      <c r="Y2642" s="31">
        <f t="shared" si="1369"/>
        <v>0</v>
      </c>
      <c r="Z2642" s="31">
        <f t="shared" ref="Z2642" si="1373">SUM(M2642:Y2642)</f>
        <v>0</v>
      </c>
      <c r="AA2642" s="31">
        <f>D2642-Z2642</f>
        <v>0</v>
      </c>
      <c r="AB2642" s="37"/>
      <c r="AC2642" s="32"/>
    </row>
    <row r="2643" spans="1:29" s="33" customFormat="1" ht="26.65" customHeight="1" x14ac:dyDescent="0.25">
      <c r="A2643" s="38" t="s">
        <v>40</v>
      </c>
      <c r="B2643" s="39">
        <f t="shared" ref="B2643:AA2643" si="1374">B2642+B2641</f>
        <v>3786512344</v>
      </c>
      <c r="C2643" s="39">
        <f t="shared" si="1374"/>
        <v>0</v>
      </c>
      <c r="D2643" s="39">
        <f t="shared" si="1374"/>
        <v>3786512344</v>
      </c>
      <c r="E2643" s="39">
        <f t="shared" si="1374"/>
        <v>7835429.1300000008</v>
      </c>
      <c r="F2643" s="39">
        <f t="shared" si="1374"/>
        <v>4797944.2</v>
      </c>
      <c r="G2643" s="39">
        <f t="shared" si="1374"/>
        <v>91667072.299999997</v>
      </c>
      <c r="H2643" s="39">
        <f t="shared" si="1374"/>
        <v>1269285775.6499999</v>
      </c>
      <c r="I2643" s="39">
        <f t="shared" si="1374"/>
        <v>0</v>
      </c>
      <c r="J2643" s="39">
        <f t="shared" si="1374"/>
        <v>0</v>
      </c>
      <c r="K2643" s="39">
        <f t="shared" si="1374"/>
        <v>83501123.439999998</v>
      </c>
      <c r="L2643" s="39">
        <f t="shared" si="1374"/>
        <v>1165469027.3799999</v>
      </c>
      <c r="M2643" s="39">
        <f t="shared" si="1374"/>
        <v>1248970150.8199999</v>
      </c>
      <c r="N2643" s="39">
        <f t="shared" si="1374"/>
        <v>3561642.8900000011</v>
      </c>
      <c r="O2643" s="39">
        <f t="shared" si="1374"/>
        <v>159837.59</v>
      </c>
      <c r="P2643" s="39">
        <f t="shared" si="1374"/>
        <v>4113948.6499999994</v>
      </c>
      <c r="Q2643" s="39">
        <f t="shared" si="1374"/>
        <v>0</v>
      </c>
      <c r="R2643" s="39">
        <f t="shared" si="1374"/>
        <v>1772384.98</v>
      </c>
      <c r="S2643" s="39">
        <f t="shared" si="1374"/>
        <v>3025559.22</v>
      </c>
      <c r="T2643" s="39">
        <f t="shared" si="1374"/>
        <v>0</v>
      </c>
      <c r="U2643" s="39">
        <f t="shared" si="1374"/>
        <v>3216170.9499999997</v>
      </c>
      <c r="V2643" s="39">
        <f t="shared" si="1374"/>
        <v>4949777.9100000011</v>
      </c>
      <c r="W2643" s="39">
        <f t="shared" si="1374"/>
        <v>4066436.29</v>
      </c>
      <c r="X2643" s="39">
        <f t="shared" si="1374"/>
        <v>99750311.980000004</v>
      </c>
      <c r="Y2643" s="39">
        <f t="shared" si="1374"/>
        <v>0</v>
      </c>
      <c r="Z2643" s="39">
        <f t="shared" si="1374"/>
        <v>1373586221.28</v>
      </c>
      <c r="AA2643" s="39">
        <f t="shared" si="1374"/>
        <v>2412926122.7200003</v>
      </c>
      <c r="AB2643" s="40">
        <f>Z2643/D2643</f>
        <v>0.36275762403271861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 t="shared" ref="B2647:Y2650" si="1375">B2637+B2122</f>
        <v>23484621</v>
      </c>
      <c r="C2647" s="31">
        <f t="shared" si="1375"/>
        <v>0</v>
      </c>
      <c r="D2647" s="31">
        <f t="shared" si="1375"/>
        <v>23484621</v>
      </c>
      <c r="E2647" s="31">
        <f t="shared" si="1375"/>
        <v>7835429.1300000008</v>
      </c>
      <c r="F2647" s="31">
        <f t="shared" si="1375"/>
        <v>4797944.2</v>
      </c>
      <c r="G2647" s="31">
        <f t="shared" si="1375"/>
        <v>8165948.8600000013</v>
      </c>
      <c r="H2647" s="31">
        <f t="shared" si="1375"/>
        <v>2685289.24</v>
      </c>
      <c r="I2647" s="31">
        <f t="shared" si="1375"/>
        <v>0</v>
      </c>
      <c r="J2647" s="31">
        <f t="shared" si="1375"/>
        <v>0</v>
      </c>
      <c r="K2647" s="31">
        <f t="shared" si="1375"/>
        <v>0</v>
      </c>
      <c r="L2647" s="31">
        <f t="shared" si="1375"/>
        <v>0</v>
      </c>
      <c r="M2647" s="31">
        <f t="shared" si="1375"/>
        <v>0</v>
      </c>
      <c r="N2647" s="31">
        <f t="shared" si="1375"/>
        <v>3561642.8900000011</v>
      </c>
      <c r="O2647" s="31">
        <f t="shared" si="1375"/>
        <v>159837.59</v>
      </c>
      <c r="P2647" s="31">
        <f t="shared" si="1375"/>
        <v>4113948.6499999994</v>
      </c>
      <c r="Q2647" s="31">
        <f t="shared" si="1375"/>
        <v>0</v>
      </c>
      <c r="R2647" s="31">
        <f t="shared" si="1375"/>
        <v>1772384.98</v>
      </c>
      <c r="S2647" s="31">
        <f t="shared" si="1375"/>
        <v>3025559.22</v>
      </c>
      <c r="T2647" s="31">
        <f t="shared" si="1375"/>
        <v>0</v>
      </c>
      <c r="U2647" s="31">
        <f t="shared" si="1375"/>
        <v>3216170.9499999997</v>
      </c>
      <c r="V2647" s="31">
        <f t="shared" si="1375"/>
        <v>4949777.9100000011</v>
      </c>
      <c r="W2647" s="31">
        <f t="shared" si="1375"/>
        <v>2685289.24</v>
      </c>
      <c r="X2647" s="31">
        <f t="shared" si="1375"/>
        <v>0</v>
      </c>
      <c r="Y2647" s="31">
        <f t="shared" si="1375"/>
        <v>0</v>
      </c>
      <c r="Z2647" s="31">
        <f t="shared" ref="Z2647:Z2650" si="1376">SUM(M2647:Y2647)</f>
        <v>23484611.43</v>
      </c>
      <c r="AA2647" s="31">
        <f>D2647-Z2647</f>
        <v>9.5700000002980232</v>
      </c>
      <c r="AB2647" s="37">
        <f>Z2647/D2647</f>
        <v>0.99999959249927861</v>
      </c>
      <c r="AC2647" s="32"/>
    </row>
    <row r="2648" spans="1:29" s="33" customFormat="1" ht="31.15" customHeight="1" x14ac:dyDescent="0.2">
      <c r="A2648" s="36" t="s">
        <v>35</v>
      </c>
      <c r="B2648" s="31">
        <f t="shared" si="1375"/>
        <v>3807932349</v>
      </c>
      <c r="C2648" s="31">
        <f t="shared" si="1375"/>
        <v>0</v>
      </c>
      <c r="D2648" s="31">
        <f t="shared" si="1375"/>
        <v>3807932349</v>
      </c>
      <c r="E2648" s="31">
        <f t="shared" si="1375"/>
        <v>11990120</v>
      </c>
      <c r="F2648" s="31">
        <f t="shared" si="1375"/>
        <v>0</v>
      </c>
      <c r="G2648" s="31">
        <f t="shared" si="1375"/>
        <v>83501123.439999998</v>
      </c>
      <c r="H2648" s="31">
        <f t="shared" si="1375"/>
        <v>1299514992.4099998</v>
      </c>
      <c r="I2648" s="31">
        <f t="shared" si="1375"/>
        <v>0</v>
      </c>
      <c r="J2648" s="31">
        <f t="shared" si="1375"/>
        <v>0</v>
      </c>
      <c r="K2648" s="31">
        <f t="shared" si="1375"/>
        <v>83501123.439999998</v>
      </c>
      <c r="L2648" s="31">
        <f t="shared" si="1375"/>
        <v>1165469027.3799999</v>
      </c>
      <c r="M2648" s="31">
        <f t="shared" si="1375"/>
        <v>1248970150.8199999</v>
      </c>
      <c r="N2648" s="31">
        <f t="shared" si="1375"/>
        <v>0</v>
      </c>
      <c r="O2648" s="31">
        <f t="shared" si="1375"/>
        <v>0</v>
      </c>
      <c r="P2648" s="31">
        <f t="shared" si="1375"/>
        <v>11990120</v>
      </c>
      <c r="Q2648" s="31">
        <f t="shared" si="1375"/>
        <v>0</v>
      </c>
      <c r="R2648" s="31">
        <f t="shared" si="1375"/>
        <v>0</v>
      </c>
      <c r="S2648" s="31">
        <f t="shared" si="1375"/>
        <v>0</v>
      </c>
      <c r="T2648" s="31">
        <f t="shared" si="1375"/>
        <v>0</v>
      </c>
      <c r="U2648" s="31">
        <f t="shared" si="1375"/>
        <v>0</v>
      </c>
      <c r="V2648" s="31">
        <f t="shared" si="1375"/>
        <v>0</v>
      </c>
      <c r="W2648" s="31">
        <f t="shared" si="1375"/>
        <v>34295653.049999997</v>
      </c>
      <c r="X2648" s="31">
        <f t="shared" si="1375"/>
        <v>99750311.980000004</v>
      </c>
      <c r="Y2648" s="31">
        <f t="shared" si="1375"/>
        <v>0</v>
      </c>
      <c r="Z2648" s="31">
        <f t="shared" si="1376"/>
        <v>1395006235.8499999</v>
      </c>
      <c r="AA2648" s="31">
        <f>D2648-Z2648</f>
        <v>2412926113.1500001</v>
      </c>
      <c r="AB2648" s="37">
        <f>Z2648/D2648</f>
        <v>0.36634217942877639</v>
      </c>
      <c r="AC2648" s="32"/>
    </row>
    <row r="2649" spans="1:29" s="33" customFormat="1" ht="31.15" customHeight="1" x14ac:dyDescent="0.2">
      <c r="A2649" s="36" t="s">
        <v>36</v>
      </c>
      <c r="B2649" s="31">
        <f t="shared" si="1375"/>
        <v>0</v>
      </c>
      <c r="C2649" s="31">
        <f t="shared" si="1375"/>
        <v>0</v>
      </c>
      <c r="D2649" s="31">
        <f t="shared" si="1375"/>
        <v>0</v>
      </c>
      <c r="E2649" s="31">
        <f t="shared" si="1375"/>
        <v>0</v>
      </c>
      <c r="F2649" s="31">
        <f t="shared" si="1375"/>
        <v>0</v>
      </c>
      <c r="G2649" s="31">
        <f t="shared" si="1375"/>
        <v>0</v>
      </c>
      <c r="H2649" s="31">
        <f t="shared" si="1375"/>
        <v>0</v>
      </c>
      <c r="I2649" s="31">
        <f t="shared" si="1375"/>
        <v>0</v>
      </c>
      <c r="J2649" s="31">
        <f t="shared" si="1375"/>
        <v>0</v>
      </c>
      <c r="K2649" s="31">
        <f t="shared" si="1375"/>
        <v>0</v>
      </c>
      <c r="L2649" s="31">
        <f t="shared" si="1375"/>
        <v>0</v>
      </c>
      <c r="M2649" s="31">
        <f t="shared" si="1375"/>
        <v>0</v>
      </c>
      <c r="N2649" s="31">
        <f t="shared" si="1375"/>
        <v>0</v>
      </c>
      <c r="O2649" s="31">
        <f t="shared" si="1375"/>
        <v>0</v>
      </c>
      <c r="P2649" s="31">
        <f t="shared" si="1375"/>
        <v>0</v>
      </c>
      <c r="Q2649" s="31">
        <f t="shared" si="1375"/>
        <v>0</v>
      </c>
      <c r="R2649" s="31">
        <f t="shared" si="1375"/>
        <v>0</v>
      </c>
      <c r="S2649" s="31">
        <f t="shared" si="1375"/>
        <v>0</v>
      </c>
      <c r="T2649" s="31">
        <f t="shared" si="1375"/>
        <v>0</v>
      </c>
      <c r="U2649" s="31">
        <f t="shared" si="1375"/>
        <v>0</v>
      </c>
      <c r="V2649" s="31">
        <f t="shared" si="1375"/>
        <v>0</v>
      </c>
      <c r="W2649" s="31">
        <f t="shared" si="1375"/>
        <v>0</v>
      </c>
      <c r="X2649" s="31">
        <f t="shared" si="1375"/>
        <v>0</v>
      </c>
      <c r="Y2649" s="31">
        <f t="shared" si="1375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31.15" customHeight="1" x14ac:dyDescent="0.2">
      <c r="A2650" s="36" t="s">
        <v>37</v>
      </c>
      <c r="B2650" s="31">
        <f t="shared" si="1375"/>
        <v>0</v>
      </c>
      <c r="C2650" s="31">
        <f t="shared" si="1375"/>
        <v>0</v>
      </c>
      <c r="D2650" s="31">
        <f t="shared" si="1375"/>
        <v>0</v>
      </c>
      <c r="E2650" s="31">
        <f t="shared" si="1375"/>
        <v>0</v>
      </c>
      <c r="F2650" s="31">
        <f t="shared" si="1375"/>
        <v>0</v>
      </c>
      <c r="G2650" s="31">
        <f t="shared" si="1375"/>
        <v>0</v>
      </c>
      <c r="H2650" s="31">
        <f t="shared" si="1375"/>
        <v>0</v>
      </c>
      <c r="I2650" s="31">
        <f t="shared" si="1375"/>
        <v>0</v>
      </c>
      <c r="J2650" s="31">
        <f t="shared" si="1375"/>
        <v>0</v>
      </c>
      <c r="K2650" s="31">
        <f t="shared" si="1375"/>
        <v>0</v>
      </c>
      <c r="L2650" s="31">
        <f t="shared" si="1375"/>
        <v>0</v>
      </c>
      <c r="M2650" s="31">
        <f t="shared" si="1375"/>
        <v>0</v>
      </c>
      <c r="N2650" s="31">
        <f t="shared" si="1375"/>
        <v>0</v>
      </c>
      <c r="O2650" s="31">
        <f t="shared" si="1375"/>
        <v>0</v>
      </c>
      <c r="P2650" s="31">
        <f t="shared" si="1375"/>
        <v>0</v>
      </c>
      <c r="Q2650" s="31">
        <f t="shared" si="1375"/>
        <v>0</v>
      </c>
      <c r="R2650" s="31">
        <f t="shared" si="1375"/>
        <v>0</v>
      </c>
      <c r="S2650" s="31">
        <f t="shared" si="1375"/>
        <v>0</v>
      </c>
      <c r="T2650" s="31">
        <f t="shared" si="1375"/>
        <v>0</v>
      </c>
      <c r="U2650" s="31">
        <f t="shared" si="1375"/>
        <v>0</v>
      </c>
      <c r="V2650" s="31">
        <f t="shared" si="1375"/>
        <v>0</v>
      </c>
      <c r="W2650" s="31">
        <f t="shared" si="1375"/>
        <v>0</v>
      </c>
      <c r="X2650" s="31">
        <f t="shared" si="1375"/>
        <v>0</v>
      </c>
      <c r="Y2650" s="31">
        <f t="shared" si="1375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23.45" customHeight="1" x14ac:dyDescent="0.25">
      <c r="A2651" s="38" t="s">
        <v>38</v>
      </c>
      <c r="B2651" s="39">
        <f t="shared" ref="B2651:C2651" si="1377">SUM(B2647:B2650)</f>
        <v>3831416970</v>
      </c>
      <c r="C2651" s="39">
        <f t="shared" si="1377"/>
        <v>0</v>
      </c>
      <c r="D2651" s="39">
        <f>SUM(D2647:D2650)</f>
        <v>3831416970</v>
      </c>
      <c r="E2651" s="39">
        <f t="shared" ref="E2651:AA2651" si="1378">SUM(E2647:E2650)</f>
        <v>19825549.130000003</v>
      </c>
      <c r="F2651" s="39">
        <f t="shared" si="1378"/>
        <v>4797944.2</v>
      </c>
      <c r="G2651" s="39">
        <f t="shared" si="1378"/>
        <v>91667072.299999997</v>
      </c>
      <c r="H2651" s="39">
        <f t="shared" si="1378"/>
        <v>1302200281.6499999</v>
      </c>
      <c r="I2651" s="39">
        <f t="shared" si="1378"/>
        <v>0</v>
      </c>
      <c r="J2651" s="39">
        <f t="shared" si="1378"/>
        <v>0</v>
      </c>
      <c r="K2651" s="39">
        <f t="shared" si="1378"/>
        <v>83501123.439999998</v>
      </c>
      <c r="L2651" s="39">
        <f t="shared" si="1378"/>
        <v>1165469027.3799999</v>
      </c>
      <c r="M2651" s="39">
        <f t="shared" si="1378"/>
        <v>1248970150.8199999</v>
      </c>
      <c r="N2651" s="39">
        <f t="shared" si="1378"/>
        <v>3561642.8900000011</v>
      </c>
      <c r="O2651" s="39">
        <f t="shared" si="1378"/>
        <v>159837.59</v>
      </c>
      <c r="P2651" s="39">
        <f t="shared" si="1378"/>
        <v>16104068.649999999</v>
      </c>
      <c r="Q2651" s="39">
        <f t="shared" si="1378"/>
        <v>0</v>
      </c>
      <c r="R2651" s="39">
        <f t="shared" si="1378"/>
        <v>1772384.98</v>
      </c>
      <c r="S2651" s="39">
        <f t="shared" si="1378"/>
        <v>3025559.22</v>
      </c>
      <c r="T2651" s="39">
        <f t="shared" si="1378"/>
        <v>0</v>
      </c>
      <c r="U2651" s="39">
        <f t="shared" si="1378"/>
        <v>3216170.9499999997</v>
      </c>
      <c r="V2651" s="39">
        <f t="shared" si="1378"/>
        <v>4949777.9100000011</v>
      </c>
      <c r="W2651" s="39">
        <f t="shared" si="1378"/>
        <v>36980942.289999999</v>
      </c>
      <c r="X2651" s="39">
        <f t="shared" si="1378"/>
        <v>99750311.980000004</v>
      </c>
      <c r="Y2651" s="39">
        <f t="shared" si="1378"/>
        <v>0</v>
      </c>
      <c r="Z2651" s="39">
        <f t="shared" si="1378"/>
        <v>1418490847.28</v>
      </c>
      <c r="AA2651" s="39">
        <f t="shared" si="1378"/>
        <v>2412926122.7200003</v>
      </c>
      <c r="AB2651" s="40">
        <f>Z2651/D2651</f>
        <v>0.37022617438581734</v>
      </c>
      <c r="AC2651" s="32"/>
    </row>
    <row r="2652" spans="1:29" s="33" customFormat="1" ht="26.65" customHeight="1" x14ac:dyDescent="0.25">
      <c r="A2652" s="41" t="s">
        <v>39</v>
      </c>
      <c r="B2652" s="31">
        <f t="shared" ref="B2652:Y2652" si="1379">B2642+B2127</f>
        <v>0</v>
      </c>
      <c r="C2652" s="31">
        <f t="shared" si="1379"/>
        <v>0</v>
      </c>
      <c r="D2652" s="31">
        <f t="shared" si="1379"/>
        <v>0</v>
      </c>
      <c r="E2652" s="31">
        <f t="shared" si="1379"/>
        <v>0</v>
      </c>
      <c r="F2652" s="31">
        <f t="shared" si="1379"/>
        <v>0</v>
      </c>
      <c r="G2652" s="31">
        <f t="shared" si="1379"/>
        <v>0</v>
      </c>
      <c r="H2652" s="31">
        <f t="shared" si="1379"/>
        <v>0</v>
      </c>
      <c r="I2652" s="31">
        <f t="shared" si="1379"/>
        <v>0</v>
      </c>
      <c r="J2652" s="31">
        <f t="shared" si="1379"/>
        <v>0</v>
      </c>
      <c r="K2652" s="31">
        <f t="shared" si="1379"/>
        <v>0</v>
      </c>
      <c r="L2652" s="31">
        <f t="shared" si="1379"/>
        <v>0</v>
      </c>
      <c r="M2652" s="31">
        <f t="shared" si="1379"/>
        <v>0</v>
      </c>
      <c r="N2652" s="31">
        <f t="shared" si="1379"/>
        <v>0</v>
      </c>
      <c r="O2652" s="31">
        <f t="shared" si="1379"/>
        <v>0</v>
      </c>
      <c r="P2652" s="31">
        <f t="shared" si="1379"/>
        <v>0</v>
      </c>
      <c r="Q2652" s="31">
        <f t="shared" si="1379"/>
        <v>0</v>
      </c>
      <c r="R2652" s="31">
        <f t="shared" si="1379"/>
        <v>0</v>
      </c>
      <c r="S2652" s="31">
        <f t="shared" si="1379"/>
        <v>0</v>
      </c>
      <c r="T2652" s="31">
        <f t="shared" si="1379"/>
        <v>0</v>
      </c>
      <c r="U2652" s="31">
        <f t="shared" si="1379"/>
        <v>0</v>
      </c>
      <c r="V2652" s="31">
        <f t="shared" si="1379"/>
        <v>0</v>
      </c>
      <c r="W2652" s="31">
        <f t="shared" si="1379"/>
        <v>0</v>
      </c>
      <c r="X2652" s="31">
        <f t="shared" si="1379"/>
        <v>0</v>
      </c>
      <c r="Y2652" s="31">
        <f t="shared" si="1379"/>
        <v>0</v>
      </c>
      <c r="Z2652" s="31">
        <f t="shared" ref="Z2652" si="1380">SUM(M2652:Y2652)</f>
        <v>0</v>
      </c>
      <c r="AA2652" s="31">
        <f>D2652-Z2652</f>
        <v>0</v>
      </c>
      <c r="AB2652" s="37"/>
      <c r="AC2652" s="32"/>
    </row>
    <row r="2653" spans="1:29" s="33" customFormat="1" ht="31.15" customHeight="1" x14ac:dyDescent="0.25">
      <c r="A2653" s="38" t="s">
        <v>40</v>
      </c>
      <c r="B2653" s="39">
        <f t="shared" ref="B2653:C2653" si="1381">B2652+B2651</f>
        <v>3831416970</v>
      </c>
      <c r="C2653" s="39">
        <f t="shared" si="1381"/>
        <v>0</v>
      </c>
      <c r="D2653" s="39">
        <f>D2652+D2651</f>
        <v>3831416970</v>
      </c>
      <c r="E2653" s="39">
        <f t="shared" ref="E2653:AA2653" si="1382">E2652+E2651</f>
        <v>19825549.130000003</v>
      </c>
      <c r="F2653" s="39">
        <f t="shared" si="1382"/>
        <v>4797944.2</v>
      </c>
      <c r="G2653" s="39">
        <f t="shared" si="1382"/>
        <v>91667072.299999997</v>
      </c>
      <c r="H2653" s="39">
        <f t="shared" si="1382"/>
        <v>1302200281.6499999</v>
      </c>
      <c r="I2653" s="39">
        <f t="shared" si="1382"/>
        <v>0</v>
      </c>
      <c r="J2653" s="39">
        <f t="shared" si="1382"/>
        <v>0</v>
      </c>
      <c r="K2653" s="39">
        <f t="shared" si="1382"/>
        <v>83501123.439999998</v>
      </c>
      <c r="L2653" s="39">
        <f t="shared" si="1382"/>
        <v>1165469027.3799999</v>
      </c>
      <c r="M2653" s="39">
        <f t="shared" si="1382"/>
        <v>1248970150.8199999</v>
      </c>
      <c r="N2653" s="39">
        <f t="shared" si="1382"/>
        <v>3561642.8900000011</v>
      </c>
      <c r="O2653" s="39">
        <f t="shared" si="1382"/>
        <v>159837.59</v>
      </c>
      <c r="P2653" s="39">
        <f t="shared" si="1382"/>
        <v>16104068.649999999</v>
      </c>
      <c r="Q2653" s="39">
        <f t="shared" si="1382"/>
        <v>0</v>
      </c>
      <c r="R2653" s="39">
        <f t="shared" si="1382"/>
        <v>1772384.98</v>
      </c>
      <c r="S2653" s="39">
        <f t="shared" si="1382"/>
        <v>3025559.22</v>
      </c>
      <c r="T2653" s="39">
        <f t="shared" si="1382"/>
        <v>0</v>
      </c>
      <c r="U2653" s="39">
        <f t="shared" si="1382"/>
        <v>3216170.9499999997</v>
      </c>
      <c r="V2653" s="39">
        <f t="shared" si="1382"/>
        <v>4949777.9100000011</v>
      </c>
      <c r="W2653" s="39">
        <f t="shared" si="1382"/>
        <v>36980942.289999999</v>
      </c>
      <c r="X2653" s="39">
        <f t="shared" si="1382"/>
        <v>99750311.980000004</v>
      </c>
      <c r="Y2653" s="39">
        <f t="shared" si="1382"/>
        <v>0</v>
      </c>
      <c r="Z2653" s="39">
        <f t="shared" si="1382"/>
        <v>1418490847.28</v>
      </c>
      <c r="AA2653" s="39">
        <f t="shared" si="1382"/>
        <v>2412926122.7200003</v>
      </c>
      <c r="AB2653" s="40">
        <f>Z2653/D2653</f>
        <v>0.37022617438581734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2.9" customHeight="1" x14ac:dyDescent="0.25">
      <c r="A2656" s="46" t="s">
        <v>147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34</v>
      </c>
      <c r="B2657" s="31">
        <f t="shared" ref="B2657:Y2660" si="1383">B2647+B2070</f>
        <v>6550222832</v>
      </c>
      <c r="C2657" s="31">
        <f t="shared" si="1383"/>
        <v>4.7998582886066288E-10</v>
      </c>
      <c r="D2657" s="31">
        <f t="shared" si="1383"/>
        <v>6550222832</v>
      </c>
      <c r="E2657" s="31">
        <f t="shared" si="1383"/>
        <v>1168142275.3000002</v>
      </c>
      <c r="F2657" s="31">
        <f t="shared" si="1383"/>
        <v>1826796282.2900002</v>
      </c>
      <c r="G2657" s="31">
        <f t="shared" si="1383"/>
        <v>1275234485.8499999</v>
      </c>
      <c r="H2657" s="31">
        <f t="shared" si="1383"/>
        <v>1237981923.4100003</v>
      </c>
      <c r="I2657" s="31">
        <f t="shared" si="1383"/>
        <v>742518680.68000019</v>
      </c>
      <c r="J2657" s="31">
        <f t="shared" si="1383"/>
        <v>1207780300.5400002</v>
      </c>
      <c r="K2657" s="31">
        <f t="shared" si="1383"/>
        <v>841366798.60000002</v>
      </c>
      <c r="L2657" s="31">
        <f t="shared" si="1383"/>
        <v>785265028.19000006</v>
      </c>
      <c r="M2657" s="31">
        <f t="shared" si="1383"/>
        <v>3576930808.0099993</v>
      </c>
      <c r="N2657" s="31">
        <f t="shared" si="1383"/>
        <v>131846472.45999998</v>
      </c>
      <c r="O2657" s="31">
        <f t="shared" si="1383"/>
        <v>138183245.77000001</v>
      </c>
      <c r="P2657" s="31">
        <f t="shared" si="1383"/>
        <v>155593876.38999999</v>
      </c>
      <c r="Q2657" s="31">
        <f t="shared" si="1383"/>
        <v>184808273.83999997</v>
      </c>
      <c r="R2657" s="31">
        <f t="shared" si="1383"/>
        <v>255649179.73999998</v>
      </c>
      <c r="S2657" s="31">
        <f t="shared" si="1383"/>
        <v>178558528.17000002</v>
      </c>
      <c r="T2657" s="31">
        <f t="shared" si="1383"/>
        <v>131932778.81999999</v>
      </c>
      <c r="U2657" s="31">
        <f t="shared" si="1383"/>
        <v>186152732.53666666</v>
      </c>
      <c r="V2657" s="31">
        <f t="shared" si="1383"/>
        <v>115782175.89333335</v>
      </c>
      <c r="W2657" s="31">
        <f t="shared" si="1383"/>
        <v>176287911.43000001</v>
      </c>
      <c r="X2657" s="31">
        <f t="shared" si="1383"/>
        <v>276428983.79000002</v>
      </c>
      <c r="Y2657" s="31">
        <f t="shared" si="1383"/>
        <v>0</v>
      </c>
      <c r="Z2657" s="31">
        <f>SUM(M2657:Y2657)</f>
        <v>5508154966.8499994</v>
      </c>
      <c r="AA2657" s="31">
        <f>D2657-Z2657</f>
        <v>1042067865.1500006</v>
      </c>
      <c r="AB2657" s="37">
        <f t="shared" ref="AB2657:AB2663" si="1384">Z2657/D2657</f>
        <v>0.84091108167203787</v>
      </c>
      <c r="AC2657" s="32"/>
    </row>
    <row r="2658" spans="1:29" s="33" customFormat="1" ht="27.4" customHeight="1" x14ac:dyDescent="0.2">
      <c r="A2658" s="36" t="s">
        <v>35</v>
      </c>
      <c r="B2658" s="31">
        <f t="shared" si="1383"/>
        <v>130619512503</v>
      </c>
      <c r="C2658" s="31">
        <f t="shared" si="1383"/>
        <v>-169154281</v>
      </c>
      <c r="D2658" s="31">
        <f t="shared" si="1383"/>
        <v>130450358222</v>
      </c>
      <c r="E2658" s="31">
        <f t="shared" si="1383"/>
        <v>11159365897.050001</v>
      </c>
      <c r="F2658" s="31">
        <f t="shared" si="1383"/>
        <v>28022011574.990002</v>
      </c>
      <c r="G2658" s="31">
        <f t="shared" si="1383"/>
        <v>29019488273.59</v>
      </c>
      <c r="H2658" s="31">
        <f t="shared" si="1383"/>
        <v>21073002337.629997</v>
      </c>
      <c r="I2658" s="31">
        <f t="shared" si="1383"/>
        <v>1428151723.4299998</v>
      </c>
      <c r="J2658" s="31">
        <f t="shared" si="1383"/>
        <v>1636047983.8700001</v>
      </c>
      <c r="K2658" s="31">
        <f t="shared" si="1383"/>
        <v>3967506688.1500001</v>
      </c>
      <c r="L2658" s="31">
        <f t="shared" si="1383"/>
        <v>3065908184.4499998</v>
      </c>
      <c r="M2658" s="31">
        <f t="shared" si="1383"/>
        <v>10097614579.9</v>
      </c>
      <c r="N2658" s="31">
        <f t="shared" si="1383"/>
        <v>284834289.44000006</v>
      </c>
      <c r="O2658" s="31">
        <f t="shared" si="1383"/>
        <v>6549227977.1099997</v>
      </c>
      <c r="P2658" s="31">
        <f t="shared" si="1383"/>
        <v>2897151907.0699997</v>
      </c>
      <c r="Q2658" s="31">
        <f t="shared" si="1383"/>
        <v>342658037.38</v>
      </c>
      <c r="R2658" s="31">
        <f t="shared" si="1383"/>
        <v>14259255920.76</v>
      </c>
      <c r="S2658" s="31">
        <f t="shared" si="1383"/>
        <v>11784049632.980001</v>
      </c>
      <c r="T2658" s="31">
        <f t="shared" si="1383"/>
        <v>1500763525.6799998</v>
      </c>
      <c r="U2658" s="31">
        <f t="shared" si="1383"/>
        <v>15303484828.090002</v>
      </c>
      <c r="V2658" s="31">
        <f t="shared" si="1383"/>
        <v>8247733231.6700001</v>
      </c>
      <c r="W2658" s="31">
        <f t="shared" si="1383"/>
        <v>15808872556.129999</v>
      </c>
      <c r="X2658" s="31">
        <f t="shared" si="1383"/>
        <v>2198221597.0499997</v>
      </c>
      <c r="Y2658" s="31">
        <f t="shared" si="1383"/>
        <v>0</v>
      </c>
      <c r="Z2658" s="31">
        <f t="shared" ref="Z2658:Z2660" si="1385">SUM(M2658:Y2658)</f>
        <v>89273868083.260025</v>
      </c>
      <c r="AA2658" s="31">
        <f>D2658-Z2658</f>
        <v>41176490138.739975</v>
      </c>
      <c r="AB2658" s="37">
        <f t="shared" si="1384"/>
        <v>0.68435126817615977</v>
      </c>
      <c r="AC2658" s="32"/>
    </row>
    <row r="2659" spans="1:29" s="33" customFormat="1" ht="27.4" customHeight="1" x14ac:dyDescent="0.2">
      <c r="A2659" s="36" t="s">
        <v>36</v>
      </c>
      <c r="B2659" s="31">
        <f t="shared" si="1383"/>
        <v>509561000</v>
      </c>
      <c r="C2659" s="31">
        <f t="shared" si="1383"/>
        <v>0</v>
      </c>
      <c r="D2659" s="31">
        <f t="shared" si="1383"/>
        <v>509561000</v>
      </c>
      <c r="E2659" s="31">
        <f t="shared" si="1383"/>
        <v>0</v>
      </c>
      <c r="F2659" s="31">
        <f t="shared" si="1383"/>
        <v>27959300.789999999</v>
      </c>
      <c r="G2659" s="31">
        <f t="shared" si="1383"/>
        <v>14640736.390000001</v>
      </c>
      <c r="H2659" s="31">
        <f t="shared" si="1383"/>
        <v>22646373.890000001</v>
      </c>
      <c r="I2659" s="31">
        <f t="shared" si="1383"/>
        <v>0</v>
      </c>
      <c r="J2659" s="31">
        <f t="shared" si="1383"/>
        <v>25393532.789999999</v>
      </c>
      <c r="K2659" s="31">
        <f t="shared" si="1383"/>
        <v>7491000.3899999997</v>
      </c>
      <c r="L2659" s="31">
        <f t="shared" si="1383"/>
        <v>4688176.9600000009</v>
      </c>
      <c r="M2659" s="31">
        <f t="shared" si="1383"/>
        <v>37572710.140000001</v>
      </c>
      <c r="N2659" s="31">
        <f t="shared" si="1383"/>
        <v>0</v>
      </c>
      <c r="O2659" s="31">
        <f t="shared" si="1383"/>
        <v>0</v>
      </c>
      <c r="P2659" s="31">
        <f t="shared" si="1383"/>
        <v>0</v>
      </c>
      <c r="Q2659" s="31">
        <f t="shared" si="1383"/>
        <v>0</v>
      </c>
      <c r="R2659" s="31">
        <f t="shared" si="1383"/>
        <v>0</v>
      </c>
      <c r="S2659" s="31">
        <f t="shared" si="1383"/>
        <v>2565768</v>
      </c>
      <c r="T2659" s="31">
        <f t="shared" si="1383"/>
        <v>1713880</v>
      </c>
      <c r="U2659" s="31">
        <f t="shared" si="1383"/>
        <v>0</v>
      </c>
      <c r="V2659" s="31">
        <f t="shared" si="1383"/>
        <v>5435856</v>
      </c>
      <c r="W2659" s="31">
        <f t="shared" si="1383"/>
        <v>1761905</v>
      </c>
      <c r="X2659" s="31">
        <f t="shared" si="1383"/>
        <v>16196291.93</v>
      </c>
      <c r="Y2659" s="31">
        <f t="shared" si="1383"/>
        <v>0</v>
      </c>
      <c r="Z2659" s="31">
        <f t="shared" si="1385"/>
        <v>65246411.07</v>
      </c>
      <c r="AA2659" s="31">
        <f>D2659-Z2659</f>
        <v>444314588.93000001</v>
      </c>
      <c r="AB2659" s="37">
        <f t="shared" si="1384"/>
        <v>0.12804435792770641</v>
      </c>
      <c r="AC2659" s="32"/>
    </row>
    <row r="2660" spans="1:29" s="33" customFormat="1" ht="27.4" customHeight="1" x14ac:dyDescent="0.2">
      <c r="A2660" s="36" t="s">
        <v>37</v>
      </c>
      <c r="B2660" s="31">
        <f t="shared" si="1383"/>
        <v>37475000</v>
      </c>
      <c r="C2660" s="31">
        <f t="shared" si="1383"/>
        <v>154240000</v>
      </c>
      <c r="D2660" s="31">
        <f t="shared" si="1383"/>
        <v>206629281</v>
      </c>
      <c r="E2660" s="31">
        <f t="shared" si="1383"/>
        <v>0</v>
      </c>
      <c r="F2660" s="31">
        <f t="shared" si="1383"/>
        <v>0</v>
      </c>
      <c r="G2660" s="31">
        <f t="shared" si="1383"/>
        <v>8521596</v>
      </c>
      <c r="H2660" s="31">
        <f t="shared" si="1383"/>
        <v>82813450.75999999</v>
      </c>
      <c r="I2660" s="31">
        <f t="shared" si="1383"/>
        <v>0</v>
      </c>
      <c r="J2660" s="31">
        <f t="shared" si="1383"/>
        <v>0</v>
      </c>
      <c r="K2660" s="31">
        <f t="shared" si="1383"/>
        <v>7756452</v>
      </c>
      <c r="L2660" s="31">
        <f t="shared" si="1383"/>
        <v>68074023.75999999</v>
      </c>
      <c r="M2660" s="31">
        <f t="shared" si="1383"/>
        <v>75830475.75999999</v>
      </c>
      <c r="N2660" s="31">
        <f t="shared" si="1383"/>
        <v>0</v>
      </c>
      <c r="O2660" s="31">
        <f t="shared" si="1383"/>
        <v>0</v>
      </c>
      <c r="P2660" s="31">
        <f t="shared" si="1383"/>
        <v>0</v>
      </c>
      <c r="Q2660" s="31">
        <f t="shared" si="1383"/>
        <v>0</v>
      </c>
      <c r="R2660" s="31">
        <f t="shared" si="1383"/>
        <v>0</v>
      </c>
      <c r="S2660" s="31">
        <f t="shared" si="1383"/>
        <v>0</v>
      </c>
      <c r="T2660" s="31">
        <f t="shared" si="1383"/>
        <v>118260</v>
      </c>
      <c r="U2660" s="31">
        <f t="shared" si="1383"/>
        <v>646884</v>
      </c>
      <c r="V2660" s="31">
        <f t="shared" si="1383"/>
        <v>0</v>
      </c>
      <c r="W2660" s="31">
        <f t="shared" si="1383"/>
        <v>12609075</v>
      </c>
      <c r="X2660" s="31">
        <f t="shared" si="1383"/>
        <v>2130352</v>
      </c>
      <c r="Y2660" s="31">
        <f t="shared" si="1383"/>
        <v>0</v>
      </c>
      <c r="Z2660" s="31">
        <f t="shared" si="1385"/>
        <v>91335046.75999999</v>
      </c>
      <c r="AA2660" s="31">
        <f>D2660-Z2660</f>
        <v>115294234.24000001</v>
      </c>
      <c r="AB2660" s="37">
        <f t="shared" si="1384"/>
        <v>0.44202373602606687</v>
      </c>
      <c r="AC2660" s="32"/>
    </row>
    <row r="2661" spans="1:29" s="33" customFormat="1" ht="34.9" customHeight="1" x14ac:dyDescent="0.25">
      <c r="A2661" s="38" t="s">
        <v>38</v>
      </c>
      <c r="B2661" s="39">
        <f t="shared" ref="B2661:C2661" si="1386">SUM(B2657:B2660)</f>
        <v>137716771335</v>
      </c>
      <c r="C2661" s="39">
        <f t="shared" si="1386"/>
        <v>-14914281</v>
      </c>
      <c r="D2661" s="39">
        <f>SUM(D2657:D2660)</f>
        <v>137716771335</v>
      </c>
      <c r="E2661" s="39">
        <f t="shared" ref="E2661:AA2661" si="1387">SUM(E2657:E2660)</f>
        <v>12327508172.350002</v>
      </c>
      <c r="F2661" s="39">
        <f t="shared" si="1387"/>
        <v>29876767158.070004</v>
      </c>
      <c r="G2661" s="39">
        <f t="shared" si="1387"/>
        <v>30317885091.829998</v>
      </c>
      <c r="H2661" s="39">
        <f t="shared" si="1387"/>
        <v>22416444085.689995</v>
      </c>
      <c r="I2661" s="39">
        <f t="shared" si="1387"/>
        <v>2170670404.1100001</v>
      </c>
      <c r="J2661" s="39">
        <f t="shared" si="1387"/>
        <v>2869221817.2000003</v>
      </c>
      <c r="K2661" s="39">
        <f t="shared" si="1387"/>
        <v>4824120939.1400003</v>
      </c>
      <c r="L2661" s="39">
        <f t="shared" si="1387"/>
        <v>3923935413.3599997</v>
      </c>
      <c r="M2661" s="39">
        <f t="shared" si="1387"/>
        <v>13787948573.809999</v>
      </c>
      <c r="N2661" s="39">
        <f t="shared" si="1387"/>
        <v>416680761.90000004</v>
      </c>
      <c r="O2661" s="39">
        <f t="shared" si="1387"/>
        <v>6687411222.8800001</v>
      </c>
      <c r="P2661" s="39">
        <f t="shared" si="1387"/>
        <v>3052745783.4599996</v>
      </c>
      <c r="Q2661" s="39">
        <f t="shared" si="1387"/>
        <v>527466311.21999997</v>
      </c>
      <c r="R2661" s="39">
        <f t="shared" si="1387"/>
        <v>14514905100.5</v>
      </c>
      <c r="S2661" s="39">
        <f t="shared" si="1387"/>
        <v>11965173929.150002</v>
      </c>
      <c r="T2661" s="39">
        <f t="shared" si="1387"/>
        <v>1634528444.4999998</v>
      </c>
      <c r="U2661" s="39">
        <f t="shared" si="1387"/>
        <v>15490284444.626669</v>
      </c>
      <c r="V2661" s="39">
        <f t="shared" si="1387"/>
        <v>8368951263.5633335</v>
      </c>
      <c r="W2661" s="39">
        <f t="shared" si="1387"/>
        <v>15999531447.559999</v>
      </c>
      <c r="X2661" s="39">
        <f t="shared" si="1387"/>
        <v>2492977224.7699995</v>
      </c>
      <c r="Y2661" s="39">
        <f t="shared" si="1387"/>
        <v>0</v>
      </c>
      <c r="Z2661" s="39">
        <f t="shared" si="1387"/>
        <v>94938604507.940033</v>
      </c>
      <c r="AA2661" s="39">
        <f t="shared" si="1387"/>
        <v>42778166827.059975</v>
      </c>
      <c r="AB2661" s="40">
        <f t="shared" si="1384"/>
        <v>0.68937576438674375</v>
      </c>
      <c r="AC2661" s="32"/>
    </row>
    <row r="2662" spans="1:29" s="33" customFormat="1" ht="36.4" customHeight="1" x14ac:dyDescent="0.25">
      <c r="A2662" s="41" t="s">
        <v>39</v>
      </c>
      <c r="B2662" s="31">
        <f t="shared" ref="B2662:Y2662" si="1388">B2652+B2075</f>
        <v>125592000</v>
      </c>
      <c r="C2662" s="31">
        <f t="shared" si="1388"/>
        <v>0</v>
      </c>
      <c r="D2662" s="31">
        <f t="shared" si="1388"/>
        <v>125592000</v>
      </c>
      <c r="E2662" s="31">
        <f t="shared" si="1388"/>
        <v>28481718.690000001</v>
      </c>
      <c r="F2662" s="31">
        <f t="shared" si="1388"/>
        <v>33766183.700000003</v>
      </c>
      <c r="G2662" s="31">
        <f t="shared" si="1388"/>
        <v>29127285.119999997</v>
      </c>
      <c r="H2662" s="31">
        <f t="shared" si="1388"/>
        <v>22435070.09</v>
      </c>
      <c r="I2662" s="31">
        <f t="shared" si="1388"/>
        <v>0</v>
      </c>
      <c r="J2662" s="31">
        <f t="shared" si="1388"/>
        <v>0</v>
      </c>
      <c r="K2662" s="31">
        <f t="shared" si="1388"/>
        <v>0</v>
      </c>
      <c r="L2662" s="31">
        <f t="shared" si="1388"/>
        <v>0</v>
      </c>
      <c r="M2662" s="31">
        <f t="shared" si="1388"/>
        <v>0</v>
      </c>
      <c r="N2662" s="31">
        <f t="shared" si="1388"/>
        <v>6343208.2599999998</v>
      </c>
      <c r="O2662" s="31">
        <f t="shared" si="1388"/>
        <v>9730642.120000001</v>
      </c>
      <c r="P2662" s="31">
        <f t="shared" si="1388"/>
        <v>12407868.309999999</v>
      </c>
      <c r="Q2662" s="31">
        <f t="shared" si="1388"/>
        <v>10059842.43</v>
      </c>
      <c r="R2662" s="31">
        <f t="shared" si="1388"/>
        <v>12478875.330000002</v>
      </c>
      <c r="S2662" s="31">
        <f t="shared" si="1388"/>
        <v>11227465.940000001</v>
      </c>
      <c r="T2662" s="31">
        <f t="shared" si="1388"/>
        <v>8356094.5199999996</v>
      </c>
      <c r="U2662" s="31">
        <f t="shared" si="1388"/>
        <v>10057508.6</v>
      </c>
      <c r="V2662" s="31">
        <f t="shared" si="1388"/>
        <v>10713681.999999998</v>
      </c>
      <c r="W2662" s="31">
        <f t="shared" si="1388"/>
        <v>12374685.639999999</v>
      </c>
      <c r="X2662" s="31">
        <f t="shared" si="1388"/>
        <v>10060384.450000001</v>
      </c>
      <c r="Y2662" s="31">
        <f t="shared" si="1388"/>
        <v>0</v>
      </c>
      <c r="Z2662" s="31">
        <f t="shared" ref="Z2662" si="1389">SUM(M2662:Y2662)</f>
        <v>113810257.59999999</v>
      </c>
      <c r="AA2662" s="31">
        <f>D2662-Z2662</f>
        <v>11781742.400000006</v>
      </c>
      <c r="AB2662" s="37">
        <f t="shared" si="1384"/>
        <v>0.90619034333397031</v>
      </c>
      <c r="AC2662" s="32"/>
    </row>
    <row r="2663" spans="1:29" s="33" customFormat="1" ht="37.15" customHeight="1" thickBot="1" x14ac:dyDescent="0.3">
      <c r="A2663" s="74" t="s">
        <v>40</v>
      </c>
      <c r="B2663" s="75">
        <f t="shared" ref="B2663:C2663" si="1390">B2662+B2661</f>
        <v>137842363335</v>
      </c>
      <c r="C2663" s="75">
        <f t="shared" si="1390"/>
        <v>-14914281</v>
      </c>
      <c r="D2663" s="75">
        <f>D2662+D2661</f>
        <v>137842363335</v>
      </c>
      <c r="E2663" s="75">
        <f t="shared" ref="E2663:AA2663" si="1391">E2662+E2661</f>
        <v>12355989891.040003</v>
      </c>
      <c r="F2663" s="75">
        <f t="shared" si="1391"/>
        <v>29910533341.770004</v>
      </c>
      <c r="G2663" s="75">
        <f t="shared" si="1391"/>
        <v>30347012376.949997</v>
      </c>
      <c r="H2663" s="75">
        <f t="shared" si="1391"/>
        <v>22438879155.779995</v>
      </c>
      <c r="I2663" s="75">
        <f t="shared" si="1391"/>
        <v>2170670404.1100001</v>
      </c>
      <c r="J2663" s="75">
        <f t="shared" si="1391"/>
        <v>2869221817.2000003</v>
      </c>
      <c r="K2663" s="75">
        <f t="shared" si="1391"/>
        <v>4824120939.1400003</v>
      </c>
      <c r="L2663" s="75">
        <f t="shared" si="1391"/>
        <v>3923935413.3599997</v>
      </c>
      <c r="M2663" s="75">
        <f t="shared" si="1391"/>
        <v>13787948573.809999</v>
      </c>
      <c r="N2663" s="75">
        <f t="shared" si="1391"/>
        <v>423023970.16000003</v>
      </c>
      <c r="O2663" s="75">
        <f t="shared" si="1391"/>
        <v>6697141865</v>
      </c>
      <c r="P2663" s="75">
        <f t="shared" si="1391"/>
        <v>3065153651.7699995</v>
      </c>
      <c r="Q2663" s="75">
        <f t="shared" si="1391"/>
        <v>537526153.64999998</v>
      </c>
      <c r="R2663" s="75">
        <f t="shared" si="1391"/>
        <v>14527383975.83</v>
      </c>
      <c r="S2663" s="75">
        <f t="shared" si="1391"/>
        <v>11976401395.090002</v>
      </c>
      <c r="T2663" s="75">
        <f t="shared" si="1391"/>
        <v>1642884539.0199997</v>
      </c>
      <c r="U2663" s="75">
        <f t="shared" si="1391"/>
        <v>15500341953.226669</v>
      </c>
      <c r="V2663" s="75">
        <f t="shared" si="1391"/>
        <v>8379664945.5633335</v>
      </c>
      <c r="W2663" s="75">
        <f t="shared" si="1391"/>
        <v>16011906133.199999</v>
      </c>
      <c r="X2663" s="75">
        <f t="shared" si="1391"/>
        <v>2503037609.2199993</v>
      </c>
      <c r="Y2663" s="75">
        <f t="shared" si="1391"/>
        <v>0</v>
      </c>
      <c r="Z2663" s="76">
        <f t="shared" si="1391"/>
        <v>95052414765.540039</v>
      </c>
      <c r="AA2663" s="75">
        <f t="shared" si="1391"/>
        <v>42789948569.459976</v>
      </c>
      <c r="AB2663" s="77">
        <f t="shared" si="1384"/>
        <v>0.689573310162515</v>
      </c>
      <c r="AC2663" s="78"/>
    </row>
    <row r="2664" spans="1:29" s="63" customFormat="1" ht="14.25" x14ac:dyDescent="0.2">
      <c r="A2664" s="79"/>
      <c r="B2664" s="80">
        <f>[1]consoCURRENT!E53795</f>
        <v>137842363335</v>
      </c>
      <c r="C2664" s="80">
        <f>[1]consoCURRENT!F53795</f>
        <v>-9.1327819973230362E-8</v>
      </c>
      <c r="D2664" s="80">
        <f>[1]consoCURRENT!G53795</f>
        <v>137842363334.99997</v>
      </c>
      <c r="E2664" s="80">
        <f>[1]consoCURRENT!H53795</f>
        <v>12355989891.039997</v>
      </c>
      <c r="F2664" s="80">
        <f>[1]consoCURRENT!I53795</f>
        <v>29910533341.770008</v>
      </c>
      <c r="G2664" s="80">
        <f>[1]consoCURRENT!J53795</f>
        <v>30347012376.950001</v>
      </c>
      <c r="H2664" s="80">
        <f>[1]consoCURRENT!K53795</f>
        <v>22438879155.780003</v>
      </c>
      <c r="I2664" s="80">
        <f>[1]consoCURRENT!L53795</f>
        <v>2170670404.1100006</v>
      </c>
      <c r="J2664" s="80">
        <f>[1]consoCURRENT!M53795</f>
        <v>2869221817.1999998</v>
      </c>
      <c r="K2664" s="80">
        <f>[1]consoCURRENT!N53795</f>
        <v>4824120939.1400003</v>
      </c>
      <c r="L2664" s="80">
        <f>[1]consoCURRENT!O53795</f>
        <v>3923935413.3599997</v>
      </c>
      <c r="M2664" s="80">
        <f>[1]consoCURRENT!P53795</f>
        <v>13787948573.810001</v>
      </c>
      <c r="N2664" s="80">
        <f>[1]consoCURRENT!Q53795</f>
        <v>423023970.15999997</v>
      </c>
      <c r="O2664" s="80">
        <f>[1]consoCURRENT!R53795</f>
        <v>6697141864.999999</v>
      </c>
      <c r="P2664" s="80">
        <f>[1]consoCURRENT!S53795</f>
        <v>3065153651.7699995</v>
      </c>
      <c r="Q2664" s="80">
        <f>[1]consoCURRENT!T53795</f>
        <v>537526153.64999998</v>
      </c>
      <c r="R2664" s="80">
        <f>[1]consoCURRENT!U53795</f>
        <v>14527383975.83</v>
      </c>
      <c r="S2664" s="80">
        <f>[1]consoCURRENT!V53795</f>
        <v>11976401395.090002</v>
      </c>
      <c r="T2664" s="80">
        <f>[1]consoCURRENT!W53795</f>
        <v>1642884539.0199995</v>
      </c>
      <c r="U2664" s="80">
        <f>[1]consoCURRENT!X53795</f>
        <v>15500341953.226667</v>
      </c>
      <c r="V2664" s="80">
        <f>[1]consoCURRENT!Y53795</f>
        <v>8379664945.5633326</v>
      </c>
      <c r="W2664" s="80">
        <f>[1]consoCURRENT!Z53795</f>
        <v>16011906133.200001</v>
      </c>
      <c r="X2664" s="80">
        <f>[1]consoCURRENT!AA53795</f>
        <v>2503037609.2199993</v>
      </c>
      <c r="Y2664" s="80">
        <f>[1]consoCURRENT!AB53795</f>
        <v>0</v>
      </c>
      <c r="Z2664" s="80">
        <f>[1]consoCURRENT!AC53795</f>
        <v>95052414765.539978</v>
      </c>
      <c r="AA2664" s="80">
        <f>[1]consoCURRENT!AD53795</f>
        <v>42620794288.459991</v>
      </c>
      <c r="AB2664" s="79"/>
      <c r="AC2664" s="79"/>
    </row>
    <row r="2665" spans="1:29" s="85" customFormat="1" ht="15" customHeight="1" x14ac:dyDescent="0.25">
      <c r="A2665" s="81"/>
      <c r="B2665" s="82">
        <f>B2664-B2663</f>
        <v>0</v>
      </c>
      <c r="C2665" s="82">
        <f t="shared" ref="C2665:AA2665" si="1392">C2664-C2663</f>
        <v>14914280.999999909</v>
      </c>
      <c r="D2665" s="82">
        <f t="shared" si="1392"/>
        <v>0</v>
      </c>
      <c r="E2665" s="82">
        <f t="shared" si="1392"/>
        <v>0</v>
      </c>
      <c r="F2665" s="82">
        <f t="shared" si="1392"/>
        <v>0</v>
      </c>
      <c r="G2665" s="82">
        <f t="shared" si="1392"/>
        <v>0</v>
      </c>
      <c r="H2665" s="82">
        <f t="shared" si="1392"/>
        <v>0</v>
      </c>
      <c r="I2665" s="82">
        <f t="shared" si="1392"/>
        <v>0</v>
      </c>
      <c r="J2665" s="82">
        <f t="shared" si="1392"/>
        <v>0</v>
      </c>
      <c r="K2665" s="82">
        <f t="shared" si="1392"/>
        <v>0</v>
      </c>
      <c r="L2665" s="82">
        <f t="shared" si="1392"/>
        <v>0</v>
      </c>
      <c r="M2665" s="82">
        <f t="shared" si="1392"/>
        <v>0</v>
      </c>
      <c r="N2665" s="82">
        <f t="shared" si="1392"/>
        <v>0</v>
      </c>
      <c r="O2665" s="82">
        <f t="shared" si="1392"/>
        <v>0</v>
      </c>
      <c r="P2665" s="82">
        <f t="shared" si="1392"/>
        <v>0</v>
      </c>
      <c r="Q2665" s="82">
        <f t="shared" si="1392"/>
        <v>0</v>
      </c>
      <c r="R2665" s="82">
        <f t="shared" si="1392"/>
        <v>0</v>
      </c>
      <c r="S2665" s="82">
        <f t="shared" si="1392"/>
        <v>0</v>
      </c>
      <c r="T2665" s="82">
        <f t="shared" si="1392"/>
        <v>0</v>
      </c>
      <c r="U2665" s="82">
        <f t="shared" si="1392"/>
        <v>0</v>
      </c>
      <c r="V2665" s="82">
        <f t="shared" si="1392"/>
        <v>0</v>
      </c>
      <c r="W2665" s="82">
        <f t="shared" si="1392"/>
        <v>0</v>
      </c>
      <c r="X2665" s="82">
        <f t="shared" si="1392"/>
        <v>0</v>
      </c>
      <c r="Y2665" s="82">
        <f t="shared" si="1392"/>
        <v>0</v>
      </c>
      <c r="Z2665" s="82">
        <f t="shared" si="1392"/>
        <v>0</v>
      </c>
      <c r="AA2665" s="82">
        <f t="shared" si="1392"/>
        <v>-169154280.99998474</v>
      </c>
    </row>
    <row r="2666" spans="1:29" ht="36.6" customHeight="1" x14ac:dyDescent="0.25">
      <c r="A2666" s="86" t="s">
        <v>148</v>
      </c>
      <c r="Z2666" s="87">
        <v>53231566353.655991</v>
      </c>
      <c r="AA2666" s="88"/>
    </row>
    <row r="2667" spans="1:29" ht="15" customHeight="1" x14ac:dyDescent="0.25">
      <c r="A2667" s="89"/>
      <c r="Z2667" s="2"/>
      <c r="AA2667" s="88"/>
    </row>
    <row r="2668" spans="1:29" ht="15" customHeight="1" x14ac:dyDescent="0.25">
      <c r="A2668" s="86" t="s">
        <v>149</v>
      </c>
      <c r="Z2668" s="90"/>
      <c r="AA2668" s="79"/>
    </row>
    <row r="2669" spans="1:29" ht="15" customHeight="1" x14ac:dyDescent="0.2">
      <c r="Z2669" s="80"/>
      <c r="AA2669" s="79" t="s">
        <v>150</v>
      </c>
      <c r="AB2669" s="79"/>
    </row>
    <row r="2670" spans="1:29" ht="15" customHeight="1" x14ac:dyDescent="0.2">
      <c r="A2670" s="91" t="s">
        <v>151</v>
      </c>
      <c r="B2670" s="92">
        <f>'[1]2019 allotment-adjust'!E73</f>
        <v>0</v>
      </c>
      <c r="C2670" s="92">
        <f>'[1]2019 allotment-adjust'!F73</f>
        <v>0</v>
      </c>
      <c r="D2670" s="93">
        <f>32293000-397016-2357527-3176512-14095984-1156582-1017590</f>
        <v>10091789</v>
      </c>
      <c r="Z2670" s="80"/>
      <c r="AA2670" s="94">
        <f>D2670</f>
        <v>10091789</v>
      </c>
      <c r="AB2670" s="79"/>
    </row>
    <row r="2671" spans="1:29" ht="15" hidden="1" customHeight="1" x14ac:dyDescent="0.2">
      <c r="A2671" s="91" t="s">
        <v>152</v>
      </c>
      <c r="B2671" s="92">
        <f>'[1]2019 allotment-adjust'!E74</f>
        <v>0</v>
      </c>
      <c r="C2671" s="92">
        <f>'[1]2019 allotment-adjust'!F74</f>
        <v>0</v>
      </c>
      <c r="D2671" s="92"/>
      <c r="Z2671" s="80"/>
      <c r="AA2671" s="94">
        <f t="shared" ref="AA2671:AA2677" si="1393">D2671</f>
        <v>0</v>
      </c>
      <c r="AB2671" s="79"/>
    </row>
    <row r="2672" spans="1:29" ht="15.6" customHeight="1" x14ac:dyDescent="0.2">
      <c r="A2672" s="91" t="s">
        <v>153</v>
      </c>
      <c r="B2672" s="92">
        <f>'[1]2019 allotment-adjust'!E75</f>
        <v>0</v>
      </c>
      <c r="C2672" s="92">
        <f>'[1]2019 allotment-adjust'!F75</f>
        <v>0</v>
      </c>
      <c r="D2672" s="93">
        <f>50000000-6369154</f>
        <v>43630846</v>
      </c>
      <c r="Z2672" s="80"/>
      <c r="AA2672" s="94">
        <f t="shared" si="1393"/>
        <v>43630846</v>
      </c>
      <c r="AB2672" s="95"/>
      <c r="AC2672" s="95"/>
    </row>
    <row r="2673" spans="1:29" ht="15" hidden="1" customHeight="1" x14ac:dyDescent="0.2">
      <c r="A2673" s="91" t="s">
        <v>154</v>
      </c>
      <c r="B2673" s="92">
        <f>'[1]2019 allotment-adjust'!E76</f>
        <v>0</v>
      </c>
      <c r="C2673" s="92">
        <f>'[1]2019 allotment-adjust'!F76</f>
        <v>0</v>
      </c>
      <c r="D2673" s="92"/>
      <c r="Z2673" s="80"/>
      <c r="AA2673" s="94">
        <f t="shared" si="1393"/>
        <v>0</v>
      </c>
      <c r="AB2673" s="95"/>
      <c r="AC2673" s="95"/>
    </row>
    <row r="2674" spans="1:29" ht="15" hidden="1" customHeight="1" x14ac:dyDescent="0.2">
      <c r="A2674" s="91" t="s">
        <v>155</v>
      </c>
      <c r="B2674" s="92">
        <f>'[1]2019 allotment-adjust'!E77</f>
        <v>0</v>
      </c>
      <c r="C2674" s="92">
        <f>'[1]2019 allotment-adjust'!F77</f>
        <v>0</v>
      </c>
      <c r="D2674" s="92"/>
      <c r="Z2674" s="80"/>
      <c r="AA2674" s="94">
        <f t="shared" si="1393"/>
        <v>0</v>
      </c>
      <c r="AB2674" s="79"/>
      <c r="AC2674" s="95"/>
    </row>
    <row r="2675" spans="1:29" ht="15" hidden="1" customHeight="1" x14ac:dyDescent="0.2">
      <c r="A2675" s="91" t="s">
        <v>156</v>
      </c>
      <c r="B2675" s="92"/>
      <c r="C2675" s="92"/>
      <c r="D2675" s="92"/>
      <c r="Z2675" s="80"/>
      <c r="AA2675" s="94">
        <f t="shared" si="1393"/>
        <v>0</v>
      </c>
      <c r="AB2675" s="79"/>
      <c r="AC2675" s="95"/>
    </row>
    <row r="2676" spans="1:29" ht="15" hidden="1" customHeight="1" x14ac:dyDescent="0.2">
      <c r="A2676" s="91" t="s">
        <v>157</v>
      </c>
      <c r="B2676" s="92"/>
      <c r="C2676" s="92"/>
      <c r="D2676" s="92"/>
      <c r="Z2676" s="80">
        <f>D2676-Z2680</f>
        <v>0</v>
      </c>
      <c r="AA2676" s="94">
        <f>Z2676</f>
        <v>0</v>
      </c>
      <c r="AB2676" s="79"/>
      <c r="AC2676" s="95"/>
    </row>
    <row r="2677" spans="1:29" ht="15" hidden="1" customHeight="1" x14ac:dyDescent="0.2">
      <c r="A2677" s="91" t="s">
        <v>158</v>
      </c>
      <c r="B2677" s="92"/>
      <c r="C2677" s="92"/>
      <c r="D2677" s="92"/>
      <c r="Z2677" s="80"/>
      <c r="AA2677" s="94">
        <f t="shared" si="1393"/>
        <v>0</v>
      </c>
      <c r="AB2677" s="79"/>
      <c r="AC2677" s="95"/>
    </row>
    <row r="2678" spans="1:29" ht="15" hidden="1" customHeight="1" x14ac:dyDescent="0.25">
      <c r="A2678" s="89"/>
      <c r="B2678" s="92"/>
      <c r="C2678" s="92"/>
      <c r="D2678" s="92"/>
      <c r="Z2678" s="80"/>
      <c r="AA2678" s="80"/>
      <c r="AB2678" s="79"/>
      <c r="AC2678" s="95"/>
    </row>
    <row r="2679" spans="1:29" ht="15" hidden="1" customHeight="1" x14ac:dyDescent="0.25">
      <c r="A2679" s="89"/>
      <c r="B2679" s="92"/>
      <c r="C2679" s="92"/>
      <c r="D2679" s="92"/>
      <c r="Z2679" s="80"/>
      <c r="AA2679" s="80"/>
      <c r="AB2679" s="79"/>
      <c r="AC2679" s="95"/>
    </row>
    <row r="2680" spans="1:29" s="99" customFormat="1" ht="27" customHeight="1" thickBot="1" x14ac:dyDescent="0.3">
      <c r="A2680" s="96" t="s">
        <v>159</v>
      </c>
      <c r="B2680" s="97">
        <f t="shared" ref="B2680:C2680" si="1394">SUM(B2670:B2679)</f>
        <v>0</v>
      </c>
      <c r="C2680" s="97">
        <f t="shared" si="1394"/>
        <v>0</v>
      </c>
      <c r="D2680" s="97">
        <f>SUM(D2670:D2679)</f>
        <v>53722635</v>
      </c>
      <c r="E2680" s="83"/>
      <c r="F2680" s="83"/>
      <c r="G2680" s="83"/>
      <c r="H2680" s="83"/>
      <c r="I2680" s="83"/>
      <c r="J2680" s="83"/>
      <c r="K2680" s="83"/>
      <c r="L2680" s="83"/>
      <c r="M2680" s="83"/>
      <c r="N2680" s="83"/>
      <c r="O2680" s="83"/>
      <c r="P2680" s="83"/>
      <c r="Q2680" s="83"/>
      <c r="R2680" s="83"/>
      <c r="S2680" s="83"/>
      <c r="T2680" s="83"/>
      <c r="U2680" s="98"/>
      <c r="Z2680" s="82">
        <f>'[1]FAR No.1 -SUM'!W913</f>
        <v>0</v>
      </c>
      <c r="AA2680" s="82">
        <f>D2680-Z2680</f>
        <v>53722635</v>
      </c>
      <c r="AB2680" s="100"/>
      <c r="AC2680" s="101"/>
    </row>
    <row r="2681" spans="1:29" s="105" customFormat="1" ht="15" customHeight="1" thickTop="1" x14ac:dyDescent="0.25">
      <c r="A2681" s="89"/>
      <c r="B2681" s="102"/>
      <c r="C2681" s="102"/>
      <c r="D2681" s="102"/>
      <c r="E2681" s="103"/>
      <c r="F2681" s="103"/>
      <c r="G2681" s="103"/>
      <c r="H2681" s="103"/>
      <c r="I2681" s="103"/>
      <c r="J2681" s="103"/>
      <c r="K2681" s="103"/>
      <c r="L2681" s="103"/>
      <c r="M2681" s="103"/>
      <c r="N2681" s="103"/>
      <c r="O2681" s="103"/>
      <c r="P2681" s="103"/>
      <c r="Q2681" s="103"/>
      <c r="R2681" s="103"/>
      <c r="S2681" s="103"/>
      <c r="T2681" s="103"/>
      <c r="U2681" s="104"/>
      <c r="Z2681" s="106"/>
      <c r="AA2681" s="106"/>
      <c r="AB2681" s="107"/>
      <c r="AC2681" s="108"/>
    </row>
    <row r="2682" spans="1:29" s="105" customFormat="1" ht="15" customHeight="1" x14ac:dyDescent="0.25">
      <c r="A2682" s="89"/>
      <c r="B2682" s="102"/>
      <c r="C2682" s="102"/>
      <c r="D2682" s="102"/>
      <c r="E2682" s="103"/>
      <c r="F2682" s="103"/>
      <c r="G2682" s="103"/>
      <c r="H2682" s="103"/>
      <c r="I2682" s="103"/>
      <c r="J2682" s="103"/>
      <c r="K2682" s="103"/>
      <c r="L2682" s="103"/>
      <c r="M2682" s="103"/>
      <c r="N2682" s="103"/>
      <c r="O2682" s="103"/>
      <c r="P2682" s="103"/>
      <c r="Q2682" s="103"/>
      <c r="R2682" s="103"/>
      <c r="S2682" s="103"/>
      <c r="T2682" s="103"/>
      <c r="U2682" s="104"/>
      <c r="Z2682" s="106"/>
      <c r="AA2682" s="106"/>
      <c r="AB2682" s="107"/>
      <c r="AC2682" s="108"/>
    </row>
    <row r="2683" spans="1:29" ht="20.45" customHeight="1" x14ac:dyDescent="0.25">
      <c r="A2683" s="86" t="s">
        <v>160</v>
      </c>
      <c r="Z2683" s="80"/>
      <c r="AA2683" s="94"/>
      <c r="AB2683" s="79"/>
      <c r="AC2683" s="95"/>
    </row>
    <row r="2684" spans="1:29" ht="15" customHeight="1" x14ac:dyDescent="0.25">
      <c r="A2684" s="89"/>
      <c r="Z2684" s="2"/>
      <c r="AA2684" s="109"/>
    </row>
    <row r="2685" spans="1:29" ht="21" customHeight="1" x14ac:dyDescent="0.2">
      <c r="A2685" s="91" t="s">
        <v>161</v>
      </c>
      <c r="B2685" s="92"/>
      <c r="C2685" s="92"/>
      <c r="D2685" s="92">
        <v>436279000</v>
      </c>
      <c r="Z2685" s="2"/>
      <c r="AA2685" s="105"/>
    </row>
    <row r="2686" spans="1:29" ht="19.5" customHeight="1" x14ac:dyDescent="0.2">
      <c r="A2686" s="110" t="s">
        <v>162</v>
      </c>
      <c r="B2686" s="92"/>
      <c r="C2686" s="92"/>
      <c r="D2686" s="92">
        <v>147944000</v>
      </c>
      <c r="Z2686" s="2"/>
      <c r="AA2686" s="105"/>
    </row>
    <row r="2687" spans="1:29" ht="19.149999999999999" customHeight="1" x14ac:dyDescent="0.2">
      <c r="A2687" s="110" t="s">
        <v>163</v>
      </c>
      <c r="B2687" s="92">
        <v>223437000</v>
      </c>
      <c r="C2687" s="92"/>
      <c r="D2687" s="92">
        <v>1056905000</v>
      </c>
      <c r="Z2687" s="2"/>
      <c r="AA2687" s="111"/>
    </row>
    <row r="2688" spans="1:29" ht="22.5" customHeight="1" x14ac:dyDescent="0.2">
      <c r="A2688" s="110" t="s">
        <v>164</v>
      </c>
      <c r="B2688" s="92">
        <v>646000</v>
      </c>
      <c r="C2688" s="92"/>
      <c r="D2688" s="92">
        <v>21800000</v>
      </c>
      <c r="Z2688" s="112"/>
      <c r="AA2688" s="113"/>
      <c r="AB2688" s="95"/>
    </row>
    <row r="2689" spans="1:28" ht="22.9" customHeight="1" x14ac:dyDescent="0.2">
      <c r="A2689" s="110" t="s">
        <v>165</v>
      </c>
      <c r="B2689" s="92">
        <v>832731000</v>
      </c>
      <c r="C2689" s="92"/>
      <c r="D2689" s="92">
        <v>729000</v>
      </c>
      <c r="Z2689" s="112"/>
      <c r="AA2689" s="108"/>
      <c r="AB2689" s="95"/>
    </row>
    <row r="2690" spans="1:28" ht="21.4" customHeight="1" x14ac:dyDescent="0.2">
      <c r="A2690" s="110" t="s">
        <v>166</v>
      </c>
      <c r="B2690" s="92">
        <f t="shared" ref="B2690" si="1395">118198000+77824000</f>
        <v>196022000</v>
      </c>
      <c r="C2690" s="92"/>
      <c r="D2690" s="92">
        <v>102574000</v>
      </c>
      <c r="Z2690" s="112"/>
      <c r="AA2690" s="108"/>
      <c r="AB2690" s="95"/>
    </row>
    <row r="2691" spans="1:28" ht="25.15" customHeight="1" x14ac:dyDescent="0.2">
      <c r="A2691" s="110" t="s">
        <v>167</v>
      </c>
      <c r="B2691" s="92">
        <v>264813000</v>
      </c>
      <c r="C2691" s="92"/>
      <c r="D2691" s="92">
        <v>17046000</v>
      </c>
      <c r="Z2691" s="112"/>
      <c r="AA2691" s="108"/>
      <c r="AB2691" s="95"/>
    </row>
    <row r="2692" spans="1:28" ht="15" customHeight="1" x14ac:dyDescent="0.2">
      <c r="A2692" s="114"/>
      <c r="B2692" s="92"/>
      <c r="C2692" s="92"/>
      <c r="D2692" s="92"/>
      <c r="Z2692" s="112"/>
      <c r="AA2692" s="108"/>
      <c r="AB2692" s="95"/>
    </row>
    <row r="2693" spans="1:28" s="99" customFormat="1" ht="28.5" customHeight="1" thickBot="1" x14ac:dyDescent="0.3">
      <c r="A2693" s="96" t="s">
        <v>159</v>
      </c>
      <c r="B2693" s="97">
        <f t="shared" ref="B2693" si="1396">SUM(B2685:B2691)</f>
        <v>1517649000</v>
      </c>
      <c r="C2693" s="97"/>
      <c r="D2693" s="97">
        <f>SUM(D2685:D2691)</f>
        <v>1783277000</v>
      </c>
      <c r="E2693" s="83"/>
      <c r="F2693" s="83"/>
      <c r="G2693" s="83"/>
      <c r="H2693" s="83"/>
      <c r="I2693" s="83"/>
      <c r="J2693" s="83"/>
      <c r="K2693" s="83"/>
      <c r="L2693" s="83"/>
      <c r="M2693" s="83"/>
      <c r="N2693" s="83"/>
      <c r="O2693" s="83"/>
      <c r="P2693" s="83"/>
      <c r="Q2693" s="83"/>
      <c r="R2693" s="83"/>
      <c r="S2693" s="83"/>
      <c r="T2693" s="83"/>
      <c r="U2693" s="98"/>
      <c r="Z2693" s="115"/>
      <c r="AA2693" s="115"/>
      <c r="AB2693" s="101"/>
    </row>
    <row r="2694" spans="1:28" s="105" customFormat="1" ht="15" customHeight="1" thickTop="1" x14ac:dyDescent="0.25">
      <c r="A2694" s="89"/>
      <c r="B2694" s="102"/>
      <c r="C2694" s="102"/>
      <c r="D2694" s="116">
        <f>D2693+D2680</f>
        <v>1836999635</v>
      </c>
      <c r="E2694" s="103"/>
      <c r="F2694" s="103"/>
      <c r="G2694" s="103"/>
      <c r="H2694" s="103"/>
      <c r="I2694" s="103"/>
      <c r="J2694" s="103"/>
      <c r="K2694" s="103"/>
      <c r="L2694" s="103"/>
      <c r="M2694" s="103"/>
      <c r="N2694" s="103"/>
      <c r="O2694" s="103"/>
      <c r="P2694" s="103"/>
      <c r="Q2694" s="103"/>
      <c r="R2694" s="103"/>
      <c r="S2694" s="103"/>
      <c r="T2694" s="103"/>
      <c r="U2694" s="104"/>
      <c r="Z2694" s="117"/>
      <c r="AA2694" s="113"/>
      <c r="AB2694" s="108"/>
    </row>
    <row r="2695" spans="1:28" s="105" customFormat="1" ht="15" customHeight="1" x14ac:dyDescent="0.25">
      <c r="A2695" s="89"/>
      <c r="B2695" s="102"/>
      <c r="C2695" s="102"/>
      <c r="D2695" s="102"/>
      <c r="E2695" s="103"/>
      <c r="F2695" s="103"/>
      <c r="G2695" s="103"/>
      <c r="H2695" s="103"/>
      <c r="I2695" s="103"/>
      <c r="J2695" s="103"/>
      <c r="K2695" s="103"/>
      <c r="L2695" s="103"/>
      <c r="M2695" s="103"/>
      <c r="N2695" s="103"/>
      <c r="O2695" s="103"/>
      <c r="P2695" s="103"/>
      <c r="Q2695" s="103"/>
      <c r="R2695" s="103"/>
      <c r="S2695" s="103"/>
      <c r="T2695" s="103"/>
      <c r="U2695" s="104"/>
      <c r="Z2695" s="106">
        <f>'[1]2019 allotment-adjust'!G83</f>
        <v>133885354365</v>
      </c>
    </row>
    <row r="2696" spans="1:28" s="105" customFormat="1" ht="15" hidden="1" customHeight="1" x14ac:dyDescent="0.25">
      <c r="A2696" s="86" t="s">
        <v>168</v>
      </c>
      <c r="B2696" s="102"/>
      <c r="C2696" s="102"/>
      <c r="D2696" s="102"/>
      <c r="E2696" s="103"/>
      <c r="F2696" s="103"/>
      <c r="G2696" s="103"/>
      <c r="H2696" s="103"/>
      <c r="I2696" s="103"/>
      <c r="J2696" s="103"/>
      <c r="K2696" s="103"/>
      <c r="L2696" s="103"/>
      <c r="M2696" s="103"/>
      <c r="N2696" s="103"/>
      <c r="O2696" s="103"/>
      <c r="P2696" s="103"/>
      <c r="Q2696" s="103"/>
      <c r="R2696" s="103"/>
      <c r="S2696" s="103"/>
      <c r="T2696" s="103"/>
      <c r="U2696" s="104"/>
      <c r="Z2696" s="106"/>
    </row>
    <row r="2697" spans="1:28" s="105" customFormat="1" ht="15" hidden="1" customHeight="1" x14ac:dyDescent="0.25">
      <c r="A2697" s="86"/>
      <c r="B2697" s="102"/>
      <c r="C2697" s="102"/>
      <c r="D2697" s="102"/>
      <c r="E2697" s="103"/>
      <c r="F2697" s="103"/>
      <c r="G2697" s="103"/>
      <c r="H2697" s="103"/>
      <c r="I2697" s="103"/>
      <c r="J2697" s="103"/>
      <c r="K2697" s="103"/>
      <c r="L2697" s="103"/>
      <c r="M2697" s="103"/>
      <c r="N2697" s="103"/>
      <c r="O2697" s="103"/>
      <c r="P2697" s="103"/>
      <c r="Q2697" s="103"/>
      <c r="R2697" s="103"/>
      <c r="S2697" s="103"/>
      <c r="T2697" s="103"/>
      <c r="U2697" s="104"/>
      <c r="Z2697" s="106"/>
    </row>
    <row r="2698" spans="1:28" s="105" customFormat="1" ht="15" hidden="1" customHeight="1" x14ac:dyDescent="0.25">
      <c r="A2698" s="89" t="s">
        <v>169</v>
      </c>
      <c r="B2698" s="102">
        <v>-3526590965</v>
      </c>
      <c r="C2698" s="102"/>
      <c r="D2698" s="102"/>
      <c r="E2698" s="103"/>
      <c r="F2698" s="103"/>
      <c r="G2698" s="103"/>
      <c r="H2698" s="103"/>
      <c r="I2698" s="103"/>
      <c r="J2698" s="103"/>
      <c r="K2698" s="103"/>
      <c r="L2698" s="103"/>
      <c r="M2698" s="103"/>
      <c r="N2698" s="103"/>
      <c r="O2698" s="103"/>
      <c r="P2698" s="103"/>
      <c r="Q2698" s="103"/>
      <c r="R2698" s="103"/>
      <c r="S2698" s="103"/>
      <c r="T2698" s="103"/>
      <c r="U2698" s="104"/>
      <c r="Z2698" s="106"/>
    </row>
    <row r="2699" spans="1:28" s="105" customFormat="1" ht="15" hidden="1" customHeight="1" x14ac:dyDescent="0.25">
      <c r="A2699" s="89" t="s">
        <v>170</v>
      </c>
      <c r="B2699" s="102">
        <v>3526590965</v>
      </c>
      <c r="C2699" s="102"/>
      <c r="D2699" s="102"/>
      <c r="E2699" s="103"/>
      <c r="F2699" s="103"/>
      <c r="G2699" s="103"/>
      <c r="H2699" s="103"/>
      <c r="I2699" s="103"/>
      <c r="J2699" s="103"/>
      <c r="K2699" s="103"/>
      <c r="L2699" s="103"/>
      <c r="M2699" s="103"/>
      <c r="N2699" s="103"/>
      <c r="O2699" s="103"/>
      <c r="P2699" s="103"/>
      <c r="Q2699" s="103"/>
      <c r="R2699" s="103"/>
      <c r="S2699" s="103"/>
      <c r="T2699" s="103"/>
      <c r="U2699" s="104"/>
      <c r="Z2699" s="106"/>
    </row>
    <row r="2700" spans="1:28" s="105" customFormat="1" ht="15" hidden="1" customHeight="1" x14ac:dyDescent="0.25">
      <c r="A2700" s="86"/>
      <c r="B2700" s="102"/>
      <c r="C2700" s="102"/>
      <c r="D2700" s="102"/>
      <c r="E2700" s="103"/>
      <c r="F2700" s="103"/>
      <c r="G2700" s="103"/>
      <c r="H2700" s="103"/>
      <c r="I2700" s="103"/>
      <c r="J2700" s="103"/>
      <c r="K2700" s="103"/>
      <c r="L2700" s="103"/>
      <c r="M2700" s="103"/>
      <c r="N2700" s="103"/>
      <c r="O2700" s="103"/>
      <c r="P2700" s="103"/>
      <c r="Q2700" s="103"/>
      <c r="R2700" s="103"/>
      <c r="S2700" s="103"/>
      <c r="T2700" s="103"/>
      <c r="U2700" s="104"/>
      <c r="Z2700" s="106"/>
    </row>
    <row r="2701" spans="1:28" s="105" customFormat="1" ht="15" hidden="1" customHeight="1" x14ac:dyDescent="0.25">
      <c r="A2701" s="86"/>
      <c r="B2701" s="102"/>
      <c r="C2701" s="102"/>
      <c r="D2701" s="102"/>
      <c r="E2701" s="103"/>
      <c r="F2701" s="103"/>
      <c r="G2701" s="103"/>
      <c r="H2701" s="103"/>
      <c r="I2701" s="103"/>
      <c r="J2701" s="103"/>
      <c r="K2701" s="103"/>
      <c r="L2701" s="103"/>
      <c r="M2701" s="103"/>
      <c r="N2701" s="103"/>
      <c r="O2701" s="103"/>
      <c r="P2701" s="103"/>
      <c r="Q2701" s="103"/>
      <c r="R2701" s="103"/>
      <c r="S2701" s="103"/>
      <c r="T2701" s="103"/>
      <c r="U2701" s="104"/>
      <c r="Z2701" s="106"/>
    </row>
    <row r="2702" spans="1:28" s="105" customFormat="1" ht="15" hidden="1" customHeight="1" x14ac:dyDescent="0.25">
      <c r="A2702" s="89"/>
      <c r="B2702" s="102"/>
      <c r="C2702" s="102"/>
      <c r="D2702" s="102"/>
      <c r="E2702" s="103"/>
      <c r="F2702" s="103"/>
      <c r="G2702" s="103"/>
      <c r="H2702" s="103"/>
      <c r="I2702" s="103"/>
      <c r="J2702" s="103"/>
      <c r="K2702" s="103"/>
      <c r="L2702" s="103"/>
      <c r="M2702" s="103"/>
      <c r="N2702" s="103"/>
      <c r="O2702" s="103"/>
      <c r="P2702" s="103"/>
      <c r="Q2702" s="103"/>
      <c r="R2702" s="103"/>
      <c r="S2702" s="103"/>
      <c r="T2702" s="103"/>
      <c r="U2702" s="104"/>
      <c r="Z2702" s="106"/>
    </row>
    <row r="2703" spans="1:28" s="105" customFormat="1" ht="15" hidden="1" customHeight="1" x14ac:dyDescent="0.25">
      <c r="A2703" s="86" t="s">
        <v>171</v>
      </c>
      <c r="B2703" s="102"/>
      <c r="C2703" s="102"/>
      <c r="D2703" s="102"/>
      <c r="E2703" s="103"/>
      <c r="F2703" s="103"/>
      <c r="G2703" s="103"/>
      <c r="H2703" s="103"/>
      <c r="I2703" s="103"/>
      <c r="J2703" s="103"/>
      <c r="K2703" s="103"/>
      <c r="L2703" s="103"/>
      <c r="M2703" s="103"/>
      <c r="N2703" s="103"/>
      <c r="O2703" s="103"/>
      <c r="P2703" s="103"/>
      <c r="Q2703" s="103"/>
      <c r="R2703" s="103"/>
      <c r="S2703" s="103"/>
      <c r="T2703" s="103"/>
      <c r="U2703" s="104"/>
      <c r="Z2703" s="106"/>
    </row>
    <row r="2704" spans="1:28" s="105" customFormat="1" ht="15" hidden="1" customHeight="1" x14ac:dyDescent="0.25">
      <c r="A2704" s="89"/>
      <c r="B2704" s="102"/>
      <c r="C2704" s="102"/>
      <c r="D2704" s="102"/>
      <c r="E2704" s="103"/>
      <c r="F2704" s="103"/>
      <c r="G2704" s="103"/>
      <c r="H2704" s="103"/>
      <c r="I2704" s="103"/>
      <c r="J2704" s="103"/>
      <c r="K2704" s="103"/>
      <c r="L2704" s="103"/>
      <c r="M2704" s="103"/>
      <c r="N2704" s="103"/>
      <c r="O2704" s="103"/>
      <c r="P2704" s="103"/>
      <c r="Q2704" s="103"/>
      <c r="R2704" s="103"/>
      <c r="S2704" s="103"/>
      <c r="T2704" s="103"/>
      <c r="U2704" s="104"/>
      <c r="Z2704" s="106"/>
    </row>
    <row r="2705" spans="1:29" ht="15" hidden="1" customHeight="1" x14ac:dyDescent="0.25">
      <c r="A2705" s="89" t="s">
        <v>172</v>
      </c>
      <c r="B2705" s="92"/>
      <c r="C2705" s="92"/>
      <c r="D2705" s="92"/>
      <c r="Z2705" s="80"/>
    </row>
    <row r="2706" spans="1:29" ht="15" hidden="1" customHeight="1" x14ac:dyDescent="0.25">
      <c r="A2706" s="89" t="s">
        <v>173</v>
      </c>
      <c r="B2706" s="92"/>
      <c r="C2706" s="92"/>
      <c r="D2706" s="92"/>
      <c r="Z2706" s="80"/>
    </row>
    <row r="2707" spans="1:29" s="105" customFormat="1" ht="15" hidden="1" customHeight="1" thickBot="1" x14ac:dyDescent="0.3">
      <c r="A2707" s="118" t="s">
        <v>159</v>
      </c>
      <c r="B2707" s="119">
        <f t="shared" ref="B2707:C2707" si="1397">B2706+B2705</f>
        <v>0</v>
      </c>
      <c r="C2707" s="119">
        <f t="shared" si="1397"/>
        <v>0</v>
      </c>
      <c r="D2707" s="119">
        <f>D2706+D2705</f>
        <v>0</v>
      </c>
      <c r="E2707" s="103"/>
      <c r="F2707" s="103"/>
      <c r="G2707" s="103"/>
      <c r="H2707" s="103"/>
      <c r="I2707" s="103"/>
      <c r="J2707" s="103"/>
      <c r="K2707" s="103"/>
      <c r="L2707" s="103"/>
      <c r="M2707" s="103"/>
      <c r="N2707" s="103"/>
      <c r="O2707" s="103"/>
      <c r="P2707" s="103"/>
      <c r="Q2707" s="103"/>
      <c r="R2707" s="103"/>
      <c r="S2707" s="103"/>
      <c r="T2707" s="103"/>
      <c r="U2707" s="104"/>
      <c r="Z2707" s="106"/>
    </row>
    <row r="2708" spans="1:29" s="105" customFormat="1" ht="15" hidden="1" customHeight="1" thickTop="1" x14ac:dyDescent="0.25">
      <c r="A2708" s="89"/>
      <c r="B2708" s="102"/>
      <c r="C2708" s="102"/>
      <c r="D2708" s="102"/>
      <c r="E2708" s="103"/>
      <c r="F2708" s="103"/>
      <c r="G2708" s="103"/>
      <c r="H2708" s="103"/>
      <c r="I2708" s="103"/>
      <c r="J2708" s="103"/>
      <c r="K2708" s="103"/>
      <c r="L2708" s="103"/>
      <c r="M2708" s="103"/>
      <c r="N2708" s="103"/>
      <c r="O2708" s="103"/>
      <c r="P2708" s="103"/>
      <c r="Q2708" s="103"/>
      <c r="R2708" s="103"/>
      <c r="S2708" s="103"/>
      <c r="T2708" s="103"/>
      <c r="U2708" s="104"/>
      <c r="Z2708" s="106"/>
    </row>
    <row r="2709" spans="1:29" s="105" customFormat="1" ht="15" hidden="1" customHeight="1" x14ac:dyDescent="0.25">
      <c r="A2709" s="86" t="s">
        <v>174</v>
      </c>
      <c r="B2709" s="102"/>
      <c r="C2709" s="102"/>
      <c r="D2709" s="102"/>
      <c r="E2709" s="103"/>
      <c r="F2709" s="103"/>
      <c r="G2709" s="103"/>
      <c r="H2709" s="103"/>
      <c r="I2709" s="103"/>
      <c r="J2709" s="103"/>
      <c r="K2709" s="103"/>
      <c r="L2709" s="103"/>
      <c r="M2709" s="103"/>
      <c r="N2709" s="103"/>
      <c r="O2709" s="103"/>
      <c r="P2709" s="103"/>
      <c r="Q2709" s="103"/>
      <c r="R2709" s="103"/>
      <c r="S2709" s="103"/>
      <c r="T2709" s="103"/>
      <c r="U2709" s="104"/>
      <c r="Z2709" s="106"/>
    </row>
    <row r="2710" spans="1:29" s="105" customFormat="1" ht="15" hidden="1" customHeight="1" x14ac:dyDescent="0.25">
      <c r="A2710" s="89"/>
      <c r="B2710" s="102"/>
      <c r="C2710" s="102"/>
      <c r="D2710" s="102"/>
      <c r="E2710" s="103"/>
      <c r="F2710" s="103"/>
      <c r="G2710" s="103"/>
      <c r="H2710" s="103"/>
      <c r="I2710" s="103"/>
      <c r="J2710" s="103"/>
      <c r="K2710" s="103"/>
      <c r="L2710" s="103"/>
      <c r="M2710" s="103"/>
      <c r="N2710" s="103"/>
      <c r="O2710" s="103"/>
      <c r="P2710" s="103"/>
      <c r="Q2710" s="103"/>
      <c r="R2710" s="103"/>
      <c r="S2710" s="103"/>
      <c r="T2710" s="103"/>
      <c r="U2710" s="104"/>
      <c r="Z2710" s="106"/>
    </row>
    <row r="2711" spans="1:29" s="105" customFormat="1" ht="15" hidden="1" customHeight="1" x14ac:dyDescent="0.25">
      <c r="A2711" s="89" t="s">
        <v>175</v>
      </c>
      <c r="B2711" s="102"/>
      <c r="C2711" s="102"/>
      <c r="D2711" s="102"/>
      <c r="E2711" s="103"/>
      <c r="F2711" s="103"/>
      <c r="G2711" s="103"/>
      <c r="H2711" s="103"/>
      <c r="I2711" s="103"/>
      <c r="J2711" s="103"/>
      <c r="K2711" s="103"/>
      <c r="L2711" s="103"/>
      <c r="M2711" s="103"/>
      <c r="N2711" s="103"/>
      <c r="O2711" s="103"/>
      <c r="P2711" s="103"/>
      <c r="Q2711" s="103"/>
      <c r="R2711" s="103"/>
      <c r="S2711" s="103"/>
      <c r="T2711" s="103"/>
      <c r="U2711" s="104"/>
      <c r="Z2711" s="106"/>
    </row>
    <row r="2712" spans="1:29" s="105" customFormat="1" ht="15" hidden="1" customHeight="1" x14ac:dyDescent="0.25">
      <c r="A2712" s="89"/>
      <c r="B2712" s="102"/>
      <c r="C2712" s="102"/>
      <c r="D2712" s="102"/>
      <c r="E2712" s="103"/>
      <c r="F2712" s="103"/>
      <c r="G2712" s="103"/>
      <c r="H2712" s="103"/>
      <c r="I2712" s="103"/>
      <c r="J2712" s="103"/>
      <c r="K2712" s="103"/>
      <c r="L2712" s="103"/>
      <c r="M2712" s="103"/>
      <c r="N2712" s="103"/>
      <c r="O2712" s="103"/>
      <c r="P2712" s="103"/>
      <c r="Q2712" s="103"/>
      <c r="R2712" s="103"/>
      <c r="S2712" s="103"/>
      <c r="T2712" s="103"/>
      <c r="U2712" s="104"/>
      <c r="Z2712" s="106"/>
    </row>
    <row r="2713" spans="1:29" s="105" customFormat="1" ht="15" hidden="1" customHeight="1" x14ac:dyDescent="0.25">
      <c r="A2713" s="89"/>
      <c r="B2713" s="102"/>
      <c r="C2713" s="102"/>
      <c r="D2713" s="102"/>
      <c r="E2713" s="103"/>
      <c r="F2713" s="103"/>
      <c r="G2713" s="103"/>
      <c r="H2713" s="103"/>
      <c r="I2713" s="103"/>
      <c r="J2713" s="103"/>
      <c r="K2713" s="103"/>
      <c r="L2713" s="103"/>
      <c r="M2713" s="103"/>
      <c r="N2713" s="103"/>
      <c r="O2713" s="103"/>
      <c r="P2713" s="103"/>
      <c r="Q2713" s="103"/>
      <c r="R2713" s="103"/>
      <c r="S2713" s="103"/>
      <c r="T2713" s="103"/>
      <c r="U2713" s="104"/>
      <c r="Z2713" s="106"/>
    </row>
    <row r="2714" spans="1:29" s="84" customFormat="1" ht="33.4" customHeight="1" x14ac:dyDescent="0.25">
      <c r="A2714" s="120" t="s">
        <v>176</v>
      </c>
      <c r="B2714" s="83" t="s">
        <v>177</v>
      </c>
      <c r="C2714" s="83"/>
      <c r="D2714" s="83" t="s">
        <v>177</v>
      </c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3"/>
      <c r="R2714" s="93"/>
      <c r="S2714" s="93"/>
      <c r="T2714" s="93"/>
      <c r="U2714" s="121"/>
      <c r="Z2714" s="85"/>
      <c r="AA2714" s="83" t="s">
        <v>178</v>
      </c>
    </row>
    <row r="2715" spans="1:29" ht="15" customHeight="1" x14ac:dyDescent="0.2">
      <c r="U2715" s="2"/>
      <c r="V2715" s="2"/>
      <c r="W2715" s="2"/>
      <c r="X2715" s="2"/>
      <c r="Y2715" s="2"/>
      <c r="Z2715" s="2"/>
      <c r="AA2715" s="122"/>
      <c r="AB2715" s="123"/>
      <c r="AC2715" s="123"/>
    </row>
    <row r="2716" spans="1:29" ht="15" customHeight="1" x14ac:dyDescent="0.2">
      <c r="U2716" s="2"/>
      <c r="V2716" s="2"/>
      <c r="W2716" s="2"/>
      <c r="X2716" s="2"/>
      <c r="Y2716" s="2"/>
      <c r="Z2716" s="2"/>
      <c r="AA2716" s="122"/>
      <c r="AB2716" s="123"/>
      <c r="AC2716" s="123"/>
    </row>
    <row r="2717" spans="1:29" ht="15" customHeight="1" x14ac:dyDescent="0.2">
      <c r="AA2717" s="123"/>
      <c r="AB2717" s="123"/>
      <c r="AC2717" s="123"/>
    </row>
    <row r="2718" spans="1:29" s="99" customFormat="1" ht="15" customHeight="1" x14ac:dyDescent="0.25">
      <c r="A2718" s="10" t="s">
        <v>179</v>
      </c>
      <c r="B2718" s="10"/>
      <c r="C2718" s="10"/>
      <c r="D2718" s="124" t="s">
        <v>180</v>
      </c>
      <c r="E2718" s="124"/>
      <c r="F2718" s="124"/>
      <c r="G2718" s="124"/>
      <c r="H2718" s="124"/>
      <c r="I2718" s="124"/>
      <c r="J2718" s="124"/>
      <c r="K2718" s="124"/>
      <c r="L2718" s="124"/>
      <c r="M2718" s="124"/>
      <c r="N2718" s="124"/>
      <c r="O2718" s="124"/>
      <c r="P2718" s="124"/>
      <c r="Q2718" s="124"/>
      <c r="R2718" s="124"/>
      <c r="S2718" s="124"/>
      <c r="T2718" s="124"/>
      <c r="U2718" s="124"/>
      <c r="V2718" s="124"/>
      <c r="W2718" s="124"/>
      <c r="X2718" s="124"/>
      <c r="Y2718" s="124"/>
      <c r="Z2718" s="124"/>
      <c r="AA2718" s="1" t="s">
        <v>181</v>
      </c>
      <c r="AB2718" s="1"/>
      <c r="AC2718" s="1"/>
    </row>
    <row r="2719" spans="1:29" s="99" customFormat="1" ht="15" customHeight="1" x14ac:dyDescent="0.25">
      <c r="A2719" s="10" t="s">
        <v>182</v>
      </c>
      <c r="B2719" s="10"/>
      <c r="C2719" s="10"/>
      <c r="D2719" s="124" t="s">
        <v>183</v>
      </c>
      <c r="E2719" s="124"/>
      <c r="F2719" s="124"/>
      <c r="G2719" s="124"/>
      <c r="H2719" s="124"/>
      <c r="I2719" s="124"/>
      <c r="J2719" s="124"/>
      <c r="K2719" s="124"/>
      <c r="L2719" s="124"/>
      <c r="M2719" s="124"/>
      <c r="N2719" s="124"/>
      <c r="O2719" s="124"/>
      <c r="P2719" s="124"/>
      <c r="Q2719" s="124"/>
      <c r="R2719" s="124"/>
      <c r="S2719" s="124"/>
      <c r="T2719" s="124"/>
      <c r="U2719" s="124"/>
      <c r="V2719" s="124"/>
      <c r="W2719" s="124"/>
      <c r="X2719" s="124"/>
      <c r="Y2719" s="124"/>
      <c r="Z2719" s="124"/>
      <c r="AA2719" s="1" t="s">
        <v>184</v>
      </c>
      <c r="AB2719" s="1"/>
      <c r="AC2719" s="1"/>
    </row>
    <row r="2721" spans="2:28" ht="15" customHeight="1" x14ac:dyDescent="0.2"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</row>
    <row r="2722" spans="2:28" s="79" customFormat="1" ht="15" customHeight="1" x14ac:dyDescent="0.2"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  <c r="Q2722" s="80"/>
      <c r="R2722" s="80"/>
      <c r="S2722" s="80"/>
      <c r="T2722" s="80"/>
      <c r="U2722" s="80"/>
      <c r="V2722" s="80"/>
      <c r="W2722" s="80"/>
      <c r="X2722" s="80"/>
      <c r="Y2722" s="80"/>
      <c r="Z2722" s="80"/>
    </row>
    <row r="2723" spans="2:28" s="79" customFormat="1" ht="15" customHeight="1" x14ac:dyDescent="0.2">
      <c r="B2723" s="80">
        <v>118449453770</v>
      </c>
      <c r="C2723" s="80">
        <v>118449453770</v>
      </c>
      <c r="D2723" s="80">
        <v>118449453770</v>
      </c>
      <c r="E2723" s="80">
        <v>11498056863.6</v>
      </c>
      <c r="F2723" s="80">
        <v>0</v>
      </c>
      <c r="G2723" s="80">
        <v>0</v>
      </c>
      <c r="H2723" s="80">
        <v>0</v>
      </c>
      <c r="I2723" s="80">
        <v>812371831.08000004</v>
      </c>
      <c r="J2723" s="80">
        <v>0</v>
      </c>
      <c r="K2723" s="80">
        <v>0</v>
      </c>
      <c r="L2723" s="80">
        <v>0</v>
      </c>
      <c r="M2723" s="80">
        <v>812371831.08000004</v>
      </c>
      <c r="N2723" s="80">
        <v>1782848802.26</v>
      </c>
      <c r="O2723" s="80">
        <v>8902836230.2599983</v>
      </c>
      <c r="P2723" s="80">
        <v>0</v>
      </c>
      <c r="Q2723" s="80">
        <v>0</v>
      </c>
      <c r="R2723" s="80">
        <v>0</v>
      </c>
      <c r="S2723" s="80">
        <v>0</v>
      </c>
      <c r="T2723" s="80">
        <v>0</v>
      </c>
      <c r="U2723" s="80">
        <v>0</v>
      </c>
      <c r="V2723" s="80">
        <v>0</v>
      </c>
      <c r="W2723" s="80">
        <v>0</v>
      </c>
      <c r="X2723" s="80">
        <v>0</v>
      </c>
      <c r="Y2723" s="80">
        <v>0</v>
      </c>
      <c r="Z2723" s="80">
        <v>27406519198.869999</v>
      </c>
      <c r="AA2723" s="80">
        <v>91042934571.130005</v>
      </c>
    </row>
    <row r="2724" spans="2:28" s="79" customFormat="1" ht="15" hidden="1" customHeight="1" x14ac:dyDescent="0.2">
      <c r="B2724" s="94">
        <v>102106257517</v>
      </c>
      <c r="C2724" s="94">
        <v>102106257517</v>
      </c>
      <c r="D2724" s="94">
        <v>102106257517</v>
      </c>
      <c r="E2724" s="94">
        <v>11052955388.5</v>
      </c>
      <c r="F2724" s="94">
        <v>24063234109.319748</v>
      </c>
      <c r="G2724" s="94">
        <v>18848567718.900002</v>
      </c>
      <c r="H2724" s="94">
        <v>0</v>
      </c>
      <c r="I2724" s="94">
        <v>2765278014.1299996</v>
      </c>
      <c r="J2724" s="94">
        <v>5366618092.3299999</v>
      </c>
      <c r="K2724" s="94">
        <v>5229766030.5</v>
      </c>
      <c r="L2724" s="94">
        <v>0</v>
      </c>
      <c r="M2724" s="94">
        <v>13361662136.960003</v>
      </c>
      <c r="N2724" s="94">
        <v>705038584.22000003</v>
      </c>
      <c r="O2724" s="94">
        <v>5877069004.6100025</v>
      </c>
      <c r="P2724" s="94">
        <v>1705569785.5399997</v>
      </c>
      <c r="Q2724" s="94">
        <v>10327918169.980003</v>
      </c>
      <c r="R2724" s="94">
        <v>1666468721.0609999</v>
      </c>
      <c r="S2724" s="94">
        <v>6702240125.9487505</v>
      </c>
      <c r="T2724" s="94">
        <v>789329016.66000021</v>
      </c>
      <c r="U2724" s="94">
        <v>10709222199.300005</v>
      </c>
      <c r="V2724" s="94">
        <v>2120250472.4400005</v>
      </c>
      <c r="W2724" s="94">
        <v>0</v>
      </c>
      <c r="X2724" s="94">
        <v>0</v>
      </c>
      <c r="Y2724" s="94">
        <v>0</v>
      </c>
      <c r="Z2724" s="94">
        <v>53964768216.719765</v>
      </c>
      <c r="AA2724" s="79">
        <v>48141489300.280235</v>
      </c>
      <c r="AB2724" s="79">
        <v>0.52851577884670775</v>
      </c>
    </row>
    <row r="2725" spans="2:28" s="79" customFormat="1" ht="15" hidden="1" customHeight="1" x14ac:dyDescent="0.2">
      <c r="B2725" s="94">
        <f t="shared" ref="B2725:C2725" si="1398">B2724-B2663</f>
        <v>-35736105818</v>
      </c>
      <c r="C2725" s="94">
        <f t="shared" si="1398"/>
        <v>102121171798</v>
      </c>
      <c r="D2725" s="94">
        <f>D2724-D2663</f>
        <v>-35736105818</v>
      </c>
      <c r="E2725" s="94">
        <f t="shared" ref="E2725:AB2725" si="1399">E2724-E2663</f>
        <v>-1303034502.5400028</v>
      </c>
      <c r="F2725" s="94">
        <f t="shared" si="1399"/>
        <v>-5847299232.4502563</v>
      </c>
      <c r="G2725" s="94">
        <f t="shared" si="1399"/>
        <v>-11498444658.049995</v>
      </c>
      <c r="H2725" s="94">
        <f t="shared" si="1399"/>
        <v>-22438879155.779995</v>
      </c>
      <c r="I2725" s="94">
        <f t="shared" si="1399"/>
        <v>594607610.0199995</v>
      </c>
      <c r="J2725" s="94">
        <f t="shared" si="1399"/>
        <v>2497396275.1299996</v>
      </c>
      <c r="K2725" s="94">
        <f t="shared" si="1399"/>
        <v>405645091.35999966</v>
      </c>
      <c r="L2725" s="94">
        <f t="shared" si="1399"/>
        <v>-3923935413.3599997</v>
      </c>
      <c r="M2725" s="94">
        <f t="shared" si="1399"/>
        <v>-426286436.84999657</v>
      </c>
      <c r="N2725" s="94">
        <f t="shared" si="1399"/>
        <v>282014614.06</v>
      </c>
      <c r="O2725" s="94">
        <f t="shared" si="1399"/>
        <v>-820072860.38999748</v>
      </c>
      <c r="P2725" s="94">
        <f t="shared" si="1399"/>
        <v>-1359583866.2299998</v>
      </c>
      <c r="Q2725" s="94">
        <f t="shared" si="1399"/>
        <v>9790392016.3300037</v>
      </c>
      <c r="R2725" s="94">
        <f t="shared" si="1399"/>
        <v>-12860915254.769001</v>
      </c>
      <c r="S2725" s="94">
        <f t="shared" si="1399"/>
        <v>-5274161269.1412516</v>
      </c>
      <c r="T2725" s="94">
        <f t="shared" si="1399"/>
        <v>-853555522.35999954</v>
      </c>
      <c r="U2725" s="94">
        <f t="shared" si="1399"/>
        <v>-4791119753.9266644</v>
      </c>
      <c r="V2725" s="94">
        <f t="shared" si="1399"/>
        <v>-6259414473.123333</v>
      </c>
      <c r="W2725" s="94">
        <f t="shared" si="1399"/>
        <v>-16011906133.199999</v>
      </c>
      <c r="X2725" s="94">
        <f t="shared" si="1399"/>
        <v>-2503037609.2199993</v>
      </c>
      <c r="Y2725" s="94">
        <f t="shared" si="1399"/>
        <v>0</v>
      </c>
      <c r="Z2725" s="94">
        <f t="shared" si="1399"/>
        <v>-41087646548.820274</v>
      </c>
      <c r="AA2725" s="94">
        <f t="shared" si="1399"/>
        <v>5351540730.8202591</v>
      </c>
      <c r="AB2725" s="94">
        <f t="shared" si="1399"/>
        <v>-0.16105753131580725</v>
      </c>
    </row>
    <row r="2726" spans="2:28" s="79" customFormat="1" ht="15" hidden="1" customHeight="1" x14ac:dyDescent="0.2">
      <c r="Z2726" s="80">
        <f>[1]consoCURRENT!Z53795+[1]consoCURRENT!P53795-[1]consoCURRENT!N53795-[1]consoCURRENT!M53795-[1]consoCURRENT!L53795</f>
        <v>19935841546.560001</v>
      </c>
    </row>
    <row r="2727" spans="2:28" s="79" customFormat="1" ht="15" hidden="1" customHeight="1" x14ac:dyDescent="0.2">
      <c r="B2727" s="80"/>
      <c r="C2727" s="80"/>
      <c r="D2727" s="80"/>
    </row>
    <row r="2728" spans="2:28" s="79" customFormat="1" ht="15" hidden="1" customHeight="1" x14ac:dyDescent="0.2"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  <c r="Q2728" s="80"/>
      <c r="R2728" s="80"/>
      <c r="S2728" s="80"/>
      <c r="T2728" s="80"/>
      <c r="U2728" s="80"/>
      <c r="V2728" s="80"/>
      <c r="W2728" s="80"/>
      <c r="X2728" s="80"/>
      <c r="Y2728" s="80"/>
      <c r="Z2728" s="80"/>
    </row>
    <row r="2729" spans="2:28" s="79" customFormat="1" ht="15" hidden="1" customHeight="1" x14ac:dyDescent="0.2">
      <c r="B2729" s="94"/>
      <c r="C2729" s="94"/>
      <c r="D2729" s="94"/>
    </row>
    <row r="2730" spans="2:28" s="79" customFormat="1" ht="15" customHeight="1" x14ac:dyDescent="0.2">
      <c r="B2730" s="94">
        <f t="shared" ref="B2730:C2730" si="1400">B2723-B2663</f>
        <v>-19392909565</v>
      </c>
      <c r="C2730" s="94">
        <f t="shared" si="1400"/>
        <v>118464368051</v>
      </c>
      <c r="D2730" s="125"/>
      <c r="E2730" s="94">
        <f t="shared" ref="E2730:AA2730" si="1401">E2723-E2663</f>
        <v>-857933027.44000244</v>
      </c>
      <c r="F2730" s="94">
        <f t="shared" si="1401"/>
        <v>-29910533341.770004</v>
      </c>
      <c r="G2730" s="94">
        <f t="shared" si="1401"/>
        <v>-30347012376.949997</v>
      </c>
      <c r="H2730" s="94">
        <f t="shared" si="1401"/>
        <v>-22438879155.779995</v>
      </c>
      <c r="I2730" s="94">
        <f t="shared" si="1401"/>
        <v>-1358298573.0300002</v>
      </c>
      <c r="J2730" s="94">
        <f t="shared" si="1401"/>
        <v>-2869221817.2000003</v>
      </c>
      <c r="K2730" s="94">
        <f t="shared" si="1401"/>
        <v>-4824120939.1400003</v>
      </c>
      <c r="L2730" s="94">
        <f t="shared" si="1401"/>
        <v>-3923935413.3599997</v>
      </c>
      <c r="M2730" s="94">
        <f t="shared" si="1401"/>
        <v>-12975576742.73</v>
      </c>
      <c r="N2730" s="94">
        <f t="shared" si="1401"/>
        <v>1359824832.0999999</v>
      </c>
      <c r="O2730" s="94">
        <f t="shared" si="1401"/>
        <v>2205694365.2599983</v>
      </c>
      <c r="P2730" s="94">
        <f t="shared" si="1401"/>
        <v>-3065153651.7699995</v>
      </c>
      <c r="Q2730" s="94">
        <f t="shared" si="1401"/>
        <v>-537526153.64999998</v>
      </c>
      <c r="R2730" s="94">
        <f t="shared" si="1401"/>
        <v>-14527383975.83</v>
      </c>
      <c r="S2730" s="94">
        <f t="shared" si="1401"/>
        <v>-11976401395.090002</v>
      </c>
      <c r="T2730" s="94">
        <f t="shared" si="1401"/>
        <v>-1642884539.0199997</v>
      </c>
      <c r="U2730" s="94">
        <f t="shared" si="1401"/>
        <v>-15500341953.226669</v>
      </c>
      <c r="V2730" s="94">
        <f t="shared" si="1401"/>
        <v>-8379664945.5633335</v>
      </c>
      <c r="W2730" s="94">
        <f t="shared" si="1401"/>
        <v>-16011906133.199999</v>
      </c>
      <c r="X2730" s="94">
        <f t="shared" si="1401"/>
        <v>-2503037609.2199993</v>
      </c>
      <c r="Y2730" s="94">
        <f t="shared" si="1401"/>
        <v>0</v>
      </c>
      <c r="Z2730" s="94">
        <f t="shared" si="1401"/>
        <v>-67645895566.670044</v>
      </c>
      <c r="AA2730" s="94">
        <f t="shared" si="1401"/>
        <v>48252986001.670029</v>
      </c>
    </row>
    <row r="2731" spans="2:28" s="79" customFormat="1" ht="15" customHeight="1" x14ac:dyDescent="0.2">
      <c r="B2731" s="94"/>
      <c r="C2731" s="94"/>
      <c r="D2731" s="125"/>
    </row>
    <row r="2732" spans="2:28" s="79" customFormat="1" ht="15" customHeight="1" x14ac:dyDescent="0.2">
      <c r="B2732" s="94"/>
      <c r="C2732" s="94"/>
      <c r="D2732" s="94"/>
    </row>
    <row r="2733" spans="2:28" s="79" customFormat="1" ht="15" customHeight="1" x14ac:dyDescent="0.2">
      <c r="B2733" s="94"/>
      <c r="C2733" s="94"/>
      <c r="D2733" s="127">
        <v>137156709683.00299</v>
      </c>
      <c r="E2733" s="127">
        <v>137156709683.00299</v>
      </c>
      <c r="F2733" s="127">
        <v>137156709683.00299</v>
      </c>
      <c r="G2733" s="127">
        <v>137156709683.00299</v>
      </c>
      <c r="H2733" s="127">
        <v>137156709683.00299</v>
      </c>
      <c r="I2733" s="127">
        <v>137156709683.00299</v>
      </c>
      <c r="J2733" s="127">
        <v>137156709683.00299</v>
      </c>
      <c r="K2733" s="127">
        <v>137156709683.00299</v>
      </c>
      <c r="L2733" s="127">
        <v>137156709683.00299</v>
      </c>
      <c r="M2733" s="127">
        <v>137156709683.00299</v>
      </c>
      <c r="N2733" s="127">
        <v>137156709683.00299</v>
      </c>
      <c r="O2733" s="127">
        <v>137156709683.00299</v>
      </c>
      <c r="P2733" s="127">
        <v>137156709683.00299</v>
      </c>
      <c r="Q2733" s="127">
        <v>137156709683.00299</v>
      </c>
      <c r="R2733" s="127">
        <v>137156709683.00299</v>
      </c>
      <c r="S2733" s="127">
        <v>137156709683.00299</v>
      </c>
      <c r="T2733" s="127">
        <v>137156709683.00299</v>
      </c>
      <c r="U2733" s="127">
        <v>137156709683.00299</v>
      </c>
      <c r="V2733" s="127">
        <v>137156709683.00299</v>
      </c>
      <c r="W2733" s="127">
        <v>137156709683.00299</v>
      </c>
      <c r="X2733" s="127">
        <v>137156709683.00299</v>
      </c>
      <c r="Y2733" s="127">
        <v>137156709683.00299</v>
      </c>
      <c r="Z2733" s="127">
        <v>72613535609.759995</v>
      </c>
      <c r="AA2733" s="127">
        <v>64543174073.242981</v>
      </c>
    </row>
    <row r="2734" spans="2:28" s="79" customFormat="1" ht="15" customHeight="1" x14ac:dyDescent="0.2">
      <c r="B2734" s="94"/>
      <c r="C2734" s="94"/>
      <c r="D2734" s="94">
        <f>D2733-D2663</f>
        <v>-685653651.99700928</v>
      </c>
      <c r="E2734" s="94">
        <f t="shared" ref="E2734:AA2734" si="1402">E2733-E2663</f>
        <v>124800719791.96298</v>
      </c>
      <c r="F2734" s="94">
        <f t="shared" si="1402"/>
        <v>107246176341.23299</v>
      </c>
      <c r="G2734" s="94">
        <f t="shared" si="1402"/>
        <v>106809697306.05299</v>
      </c>
      <c r="H2734" s="94">
        <f t="shared" si="1402"/>
        <v>114717830527.22299</v>
      </c>
      <c r="I2734" s="94">
        <f t="shared" si="1402"/>
        <v>134986039278.89299</v>
      </c>
      <c r="J2734" s="94">
        <f t="shared" si="1402"/>
        <v>134287487865.80299</v>
      </c>
      <c r="K2734" s="94">
        <f t="shared" si="1402"/>
        <v>132332588743.86299</v>
      </c>
      <c r="L2734" s="94">
        <f t="shared" si="1402"/>
        <v>133232774269.64299</v>
      </c>
      <c r="M2734" s="94">
        <f t="shared" si="1402"/>
        <v>123368761109.19299</v>
      </c>
      <c r="N2734" s="94">
        <f t="shared" si="1402"/>
        <v>136733685712.84299</v>
      </c>
      <c r="O2734" s="94">
        <f t="shared" si="1402"/>
        <v>130459567818.00299</v>
      </c>
      <c r="P2734" s="94">
        <f t="shared" si="1402"/>
        <v>134091556031.23299</v>
      </c>
      <c r="Q2734" s="94">
        <f t="shared" si="1402"/>
        <v>136619183529.353</v>
      </c>
      <c r="R2734" s="94">
        <f t="shared" si="1402"/>
        <v>122629325707.17299</v>
      </c>
      <c r="S2734" s="94">
        <f t="shared" si="1402"/>
        <v>125180308287.91299</v>
      </c>
      <c r="T2734" s="94">
        <f t="shared" si="1402"/>
        <v>135513825143.98299</v>
      </c>
      <c r="U2734" s="94">
        <f t="shared" si="1402"/>
        <v>121656367729.77632</v>
      </c>
      <c r="V2734" s="94">
        <f t="shared" si="1402"/>
        <v>128777044737.43965</v>
      </c>
      <c r="W2734" s="94">
        <f t="shared" si="1402"/>
        <v>121144803549.80299</v>
      </c>
      <c r="X2734" s="94">
        <f t="shared" si="1402"/>
        <v>134653672073.78299</v>
      </c>
      <c r="Y2734" s="94">
        <f t="shared" si="1402"/>
        <v>137156709683.00299</v>
      </c>
      <c r="Z2734" s="94">
        <f t="shared" si="1402"/>
        <v>-22438879155.780045</v>
      </c>
      <c r="AA2734" s="94">
        <f t="shared" si="1402"/>
        <v>21753225503.783005</v>
      </c>
    </row>
    <row r="2735" spans="2:28" s="79" customFormat="1" ht="15" customHeight="1" x14ac:dyDescent="0.2"/>
    <row r="2736" spans="2:28" s="79" customFormat="1" ht="15" customHeight="1" x14ac:dyDescent="0.2">
      <c r="B2736" s="80"/>
      <c r="C2736" s="80"/>
      <c r="D2736" s="80"/>
    </row>
    <row r="2737" spans="2:26" s="79" customFormat="1" ht="15" customHeight="1" x14ac:dyDescent="0.2">
      <c r="B2737" s="94"/>
      <c r="C2737" s="94"/>
      <c r="D2737" s="94"/>
    </row>
    <row r="2738" spans="2:26" s="79" customFormat="1" ht="15" customHeight="1" x14ac:dyDescent="0.2"/>
    <row r="2739" spans="2:26" s="79" customFormat="1" ht="15" customHeight="1" x14ac:dyDescent="0.2"/>
    <row r="2740" spans="2:26" s="79" customFormat="1" ht="15" customHeight="1" x14ac:dyDescent="0.2"/>
    <row r="2741" spans="2:26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6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6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6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Z2744" s="126"/>
    </row>
    <row r="2745" spans="2:26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6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6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6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49" spans="2:26" ht="15" customHeight="1" x14ac:dyDescent="0.2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2:26" ht="15" customHeight="1" x14ac:dyDescent="0.2">
      <c r="Z2762" s="88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1" ht="15" customHeight="1" x14ac:dyDescent="0.2"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781" spans="2:21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952" spans="7:13" ht="15" customHeight="1" x14ac:dyDescent="0.2">
      <c r="M2952" s="2">
        <v>17553</v>
      </c>
    </row>
    <row r="2955" spans="7:13" ht="15" customHeight="1" x14ac:dyDescent="0.2">
      <c r="G2955" s="2">
        <v>-20805571</v>
      </c>
    </row>
    <row r="2958" spans="7:13" ht="15" customHeight="1" x14ac:dyDescent="0.2">
      <c r="M2958" s="2">
        <v>28940</v>
      </c>
    </row>
    <row r="2983" spans="13:13" ht="15" customHeight="1" x14ac:dyDescent="0.2">
      <c r="M2983" s="2">
        <v>3300</v>
      </c>
    </row>
    <row r="2984" spans="13:13" ht="15" customHeight="1" x14ac:dyDescent="0.2">
      <c r="M2984" s="2">
        <v>1680</v>
      </c>
    </row>
    <row r="2996" spans="13:13" ht="15" customHeight="1" x14ac:dyDescent="0.2">
      <c r="M2996" s="2">
        <v>9721404.4299999997</v>
      </c>
    </row>
    <row r="3038" spans="13:13" ht="15" customHeight="1" x14ac:dyDescent="0.2">
      <c r="M3038" s="2">
        <v>16578795.439999999</v>
      </c>
    </row>
    <row r="3047" spans="13:13" ht="15" customHeight="1" x14ac:dyDescent="0.2">
      <c r="M3047" s="2">
        <v>49977</v>
      </c>
    </row>
  </sheetData>
  <mergeCells count="19">
    <mergeCell ref="AA8:AA10"/>
    <mergeCell ref="AB8:AB10"/>
    <mergeCell ref="AC8:AC10"/>
    <mergeCell ref="D2718:Z2718"/>
    <mergeCell ref="AA2718:AC2718"/>
    <mergeCell ref="D2719:Z2719"/>
    <mergeCell ref="AA2719:AC271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2019-12-10T06:07:32Z</dcterms:created>
  <dcterms:modified xsi:type="dcterms:W3CDTF">2019-12-10T06:08:30Z</dcterms:modified>
</cp:coreProperties>
</file>