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1. NOV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AB219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AB209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AB199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AB189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AB179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9" i="1" s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B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AA128" i="1" s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Z91" i="1"/>
  <c r="AA91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Z88" i="1"/>
  <c r="AA88" i="1" s="1"/>
  <c r="Y87" i="1"/>
  <c r="Y90" i="1" s="1"/>
  <c r="Y92" i="1" s="1"/>
  <c r="X87" i="1"/>
  <c r="X90" i="1" s="1"/>
  <c r="X92" i="1" s="1"/>
  <c r="W87" i="1"/>
  <c r="W90" i="1" s="1"/>
  <c r="W92" i="1" s="1"/>
  <c r="V87" i="1"/>
  <c r="V90" i="1" s="1"/>
  <c r="V92" i="1" s="1"/>
  <c r="U87" i="1"/>
  <c r="U90" i="1" s="1"/>
  <c r="U92" i="1" s="1"/>
  <c r="T87" i="1"/>
  <c r="T90" i="1" s="1"/>
  <c r="T92" i="1" s="1"/>
  <c r="S87" i="1"/>
  <c r="S90" i="1" s="1"/>
  <c r="S92" i="1" s="1"/>
  <c r="R87" i="1"/>
  <c r="R90" i="1" s="1"/>
  <c r="R92" i="1" s="1"/>
  <c r="Q87" i="1"/>
  <c r="Q90" i="1" s="1"/>
  <c r="Q92" i="1" s="1"/>
  <c r="P87" i="1"/>
  <c r="P90" i="1" s="1"/>
  <c r="P92" i="1" s="1"/>
  <c r="O87" i="1"/>
  <c r="O90" i="1" s="1"/>
  <c r="O92" i="1" s="1"/>
  <c r="N87" i="1"/>
  <c r="N90" i="1" s="1"/>
  <c r="N92" i="1" s="1"/>
  <c r="M87" i="1"/>
  <c r="M90" i="1" s="1"/>
  <c r="M92" i="1" s="1"/>
  <c r="L87" i="1"/>
  <c r="L90" i="1" s="1"/>
  <c r="L92" i="1" s="1"/>
  <c r="K87" i="1"/>
  <c r="K90" i="1" s="1"/>
  <c r="K92" i="1" s="1"/>
  <c r="J87" i="1"/>
  <c r="J90" i="1" s="1"/>
  <c r="J92" i="1" s="1"/>
  <c r="I87" i="1"/>
  <c r="I90" i="1" s="1"/>
  <c r="I92" i="1" s="1"/>
  <c r="H87" i="1"/>
  <c r="H90" i="1" s="1"/>
  <c r="H92" i="1" s="1"/>
  <c r="G87" i="1"/>
  <c r="G90" i="1" s="1"/>
  <c r="G92" i="1" s="1"/>
  <c r="F87" i="1"/>
  <c r="F90" i="1" s="1"/>
  <c r="F92" i="1" s="1"/>
  <c r="E87" i="1"/>
  <c r="E90" i="1" s="1"/>
  <c r="E92" i="1" s="1"/>
  <c r="D87" i="1"/>
  <c r="D90" i="1" s="1"/>
  <c r="D92" i="1" s="1"/>
  <c r="C87" i="1"/>
  <c r="C90" i="1" s="1"/>
  <c r="C92" i="1" s="1"/>
  <c r="B87" i="1"/>
  <c r="B90" i="1" s="1"/>
  <c r="B92" i="1" s="1"/>
  <c r="Z86" i="1"/>
  <c r="Z81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V80" i="1" s="1"/>
  <c r="V82" i="1" s="1"/>
  <c r="U77" i="1"/>
  <c r="U80" i="1" s="1"/>
  <c r="U82" i="1" s="1"/>
  <c r="T77" i="1"/>
  <c r="T80" i="1" s="1"/>
  <c r="T82" i="1" s="1"/>
  <c r="S77" i="1"/>
  <c r="S80" i="1" s="1"/>
  <c r="S82" i="1" s="1"/>
  <c r="R77" i="1"/>
  <c r="R80" i="1" s="1"/>
  <c r="R82" i="1" s="1"/>
  <c r="Q77" i="1"/>
  <c r="Q80" i="1" s="1"/>
  <c r="Q82" i="1" s="1"/>
  <c r="P77" i="1"/>
  <c r="P80" i="1" s="1"/>
  <c r="P82" i="1" s="1"/>
  <c r="O77" i="1"/>
  <c r="O80" i="1" s="1"/>
  <c r="O82" i="1" s="1"/>
  <c r="N77" i="1"/>
  <c r="N80" i="1" s="1"/>
  <c r="N82" i="1" s="1"/>
  <c r="M77" i="1"/>
  <c r="M80" i="1" s="1"/>
  <c r="M82" i="1" s="1"/>
  <c r="L77" i="1"/>
  <c r="L80" i="1" s="1"/>
  <c r="L82" i="1" s="1"/>
  <c r="K77" i="1"/>
  <c r="K80" i="1" s="1"/>
  <c r="K82" i="1" s="1"/>
  <c r="J77" i="1"/>
  <c r="J80" i="1" s="1"/>
  <c r="J82" i="1" s="1"/>
  <c r="I77" i="1"/>
  <c r="I80" i="1" s="1"/>
  <c r="I82" i="1" s="1"/>
  <c r="H77" i="1"/>
  <c r="H80" i="1" s="1"/>
  <c r="H82" i="1" s="1"/>
  <c r="G77" i="1"/>
  <c r="G80" i="1" s="1"/>
  <c r="G82" i="1" s="1"/>
  <c r="F77" i="1"/>
  <c r="F80" i="1" s="1"/>
  <c r="F82" i="1" s="1"/>
  <c r="E77" i="1"/>
  <c r="E80" i="1" s="1"/>
  <c r="E82" i="1" s="1"/>
  <c r="D77" i="1"/>
  <c r="D80" i="1" s="1"/>
  <c r="D82" i="1" s="1"/>
  <c r="C77" i="1"/>
  <c r="C80" i="1" s="1"/>
  <c r="C82" i="1" s="1"/>
  <c r="B77" i="1"/>
  <c r="Z76" i="1"/>
  <c r="AA76" i="1" s="1"/>
  <c r="Z71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Z69" i="1" s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Y70" i="1" s="1"/>
  <c r="Y72" i="1" s="1"/>
  <c r="X67" i="1"/>
  <c r="X70" i="1" s="1"/>
  <c r="X72" i="1" s="1"/>
  <c r="W67" i="1"/>
  <c r="W70" i="1" s="1"/>
  <c r="W72" i="1" s="1"/>
  <c r="V67" i="1"/>
  <c r="V70" i="1" s="1"/>
  <c r="V72" i="1" s="1"/>
  <c r="U67" i="1"/>
  <c r="U70" i="1" s="1"/>
  <c r="U72" i="1" s="1"/>
  <c r="T67" i="1"/>
  <c r="T70" i="1" s="1"/>
  <c r="T72" i="1" s="1"/>
  <c r="S67" i="1"/>
  <c r="S70" i="1" s="1"/>
  <c r="S72" i="1" s="1"/>
  <c r="R67" i="1"/>
  <c r="R70" i="1" s="1"/>
  <c r="R72" i="1" s="1"/>
  <c r="Q67" i="1"/>
  <c r="Q70" i="1" s="1"/>
  <c r="Q72" i="1" s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AB67" i="1" s="1"/>
  <c r="L67" i="1"/>
  <c r="L70" i="1" s="1"/>
  <c r="L72" i="1" s="1"/>
  <c r="K67" i="1"/>
  <c r="K70" i="1" s="1"/>
  <c r="K72" i="1" s="1"/>
  <c r="J67" i="1"/>
  <c r="J70" i="1" s="1"/>
  <c r="J72" i="1" s="1"/>
  <c r="I67" i="1"/>
  <c r="I70" i="1" s="1"/>
  <c r="I72" i="1" s="1"/>
  <c r="H67" i="1"/>
  <c r="H70" i="1" s="1"/>
  <c r="H72" i="1" s="1"/>
  <c r="G67" i="1"/>
  <c r="G70" i="1" s="1"/>
  <c r="G72" i="1" s="1"/>
  <c r="F67" i="1"/>
  <c r="F70" i="1" s="1"/>
  <c r="F72" i="1" s="1"/>
  <c r="E67" i="1"/>
  <c r="E70" i="1" s="1"/>
  <c r="E72" i="1" s="1"/>
  <c r="D67" i="1"/>
  <c r="D70" i="1" s="1"/>
  <c r="D72" i="1" s="1"/>
  <c r="C67" i="1"/>
  <c r="C70" i="1" s="1"/>
  <c r="C72" i="1" s="1"/>
  <c r="B67" i="1"/>
  <c r="AA67" i="1" s="1"/>
  <c r="Z66" i="1"/>
  <c r="Z70" i="1" s="1"/>
  <c r="AB61" i="1"/>
  <c r="Z61" i="1"/>
  <c r="AA61" i="1" s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Z49" i="1" s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Y50" i="1" s="1"/>
  <c r="Y52" i="1" s="1"/>
  <c r="X47" i="1"/>
  <c r="X50" i="1" s="1"/>
  <c r="X52" i="1" s="1"/>
  <c r="W47" i="1"/>
  <c r="W50" i="1" s="1"/>
  <c r="W52" i="1" s="1"/>
  <c r="V47" i="1"/>
  <c r="V50" i="1" s="1"/>
  <c r="V52" i="1" s="1"/>
  <c r="U47" i="1"/>
  <c r="U50" i="1" s="1"/>
  <c r="U52" i="1" s="1"/>
  <c r="T47" i="1"/>
  <c r="T50" i="1" s="1"/>
  <c r="T52" i="1" s="1"/>
  <c r="S47" i="1"/>
  <c r="S50" i="1" s="1"/>
  <c r="S52" i="1" s="1"/>
  <c r="R47" i="1"/>
  <c r="R50" i="1" s="1"/>
  <c r="R52" i="1" s="1"/>
  <c r="Q47" i="1"/>
  <c r="Q50" i="1" s="1"/>
  <c r="Q52" i="1" s="1"/>
  <c r="P47" i="1"/>
  <c r="P50" i="1" s="1"/>
  <c r="P52" i="1" s="1"/>
  <c r="O47" i="1"/>
  <c r="O50" i="1" s="1"/>
  <c r="O52" i="1" s="1"/>
  <c r="N47" i="1"/>
  <c r="N50" i="1" s="1"/>
  <c r="N52" i="1" s="1"/>
  <c r="M47" i="1"/>
  <c r="Z47" i="1" s="1"/>
  <c r="AB47" i="1" s="1"/>
  <c r="L47" i="1"/>
  <c r="L50" i="1" s="1"/>
  <c r="L52" i="1" s="1"/>
  <c r="K47" i="1"/>
  <c r="K50" i="1" s="1"/>
  <c r="K52" i="1" s="1"/>
  <c r="J47" i="1"/>
  <c r="J50" i="1" s="1"/>
  <c r="J52" i="1" s="1"/>
  <c r="I47" i="1"/>
  <c r="I50" i="1" s="1"/>
  <c r="I52" i="1" s="1"/>
  <c r="H47" i="1"/>
  <c r="H50" i="1" s="1"/>
  <c r="H52" i="1" s="1"/>
  <c r="G47" i="1"/>
  <c r="G50" i="1" s="1"/>
  <c r="G52" i="1" s="1"/>
  <c r="F47" i="1"/>
  <c r="F50" i="1" s="1"/>
  <c r="F52" i="1" s="1"/>
  <c r="E47" i="1"/>
  <c r="E50" i="1" s="1"/>
  <c r="E52" i="1" s="1"/>
  <c r="D47" i="1"/>
  <c r="D50" i="1" s="1"/>
  <c r="D52" i="1" s="1"/>
  <c r="C47" i="1"/>
  <c r="C50" i="1" s="1"/>
  <c r="C52" i="1" s="1"/>
  <c r="B47" i="1"/>
  <c r="B50" i="1" s="1"/>
  <c r="B52" i="1" s="1"/>
  <c r="AB46" i="1"/>
  <c r="Z46" i="1"/>
  <c r="Z50" i="1" s="1"/>
  <c r="AB50" i="1" s="1"/>
  <c r="Z41" i="1"/>
  <c r="AA41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9" i="1" s="1"/>
  <c r="AA38" i="1"/>
  <c r="Y37" i="1"/>
  <c r="Y40" i="1" s="1"/>
  <c r="Y42" i="1" s="1"/>
  <c r="X37" i="1"/>
  <c r="X40" i="1" s="1"/>
  <c r="X42" i="1" s="1"/>
  <c r="W37" i="1"/>
  <c r="W40" i="1" s="1"/>
  <c r="W42" i="1" s="1"/>
  <c r="V37" i="1"/>
  <c r="V40" i="1" s="1"/>
  <c r="V42" i="1" s="1"/>
  <c r="U37" i="1"/>
  <c r="U40" i="1" s="1"/>
  <c r="U42" i="1" s="1"/>
  <c r="T37" i="1"/>
  <c r="T40" i="1" s="1"/>
  <c r="T42" i="1" s="1"/>
  <c r="S37" i="1"/>
  <c r="S40" i="1" s="1"/>
  <c r="S42" i="1" s="1"/>
  <c r="R37" i="1"/>
  <c r="R40" i="1" s="1"/>
  <c r="R42" i="1" s="1"/>
  <c r="Q37" i="1"/>
  <c r="Q40" i="1" s="1"/>
  <c r="Q42" i="1" s="1"/>
  <c r="P37" i="1"/>
  <c r="P40" i="1" s="1"/>
  <c r="P42" i="1" s="1"/>
  <c r="O37" i="1"/>
  <c r="O40" i="1" s="1"/>
  <c r="O42" i="1" s="1"/>
  <c r="N37" i="1"/>
  <c r="N40" i="1" s="1"/>
  <c r="N42" i="1" s="1"/>
  <c r="M37" i="1"/>
  <c r="M40" i="1" s="1"/>
  <c r="M42" i="1" s="1"/>
  <c r="L37" i="1"/>
  <c r="L40" i="1" s="1"/>
  <c r="L42" i="1" s="1"/>
  <c r="K37" i="1"/>
  <c r="K40" i="1" s="1"/>
  <c r="K42" i="1" s="1"/>
  <c r="J37" i="1"/>
  <c r="J40" i="1" s="1"/>
  <c r="J42" i="1" s="1"/>
  <c r="I37" i="1"/>
  <c r="I40" i="1" s="1"/>
  <c r="I42" i="1" s="1"/>
  <c r="H37" i="1"/>
  <c r="H40" i="1" s="1"/>
  <c r="H42" i="1" s="1"/>
  <c r="G37" i="1"/>
  <c r="G40" i="1" s="1"/>
  <c r="G42" i="1" s="1"/>
  <c r="F37" i="1"/>
  <c r="F40" i="1" s="1"/>
  <c r="F42" i="1" s="1"/>
  <c r="E37" i="1"/>
  <c r="E40" i="1" s="1"/>
  <c r="E42" i="1" s="1"/>
  <c r="D37" i="1"/>
  <c r="D40" i="1" s="1"/>
  <c r="D42" i="1" s="1"/>
  <c r="C37" i="1"/>
  <c r="C40" i="1" s="1"/>
  <c r="C42" i="1" s="1"/>
  <c r="B37" i="1"/>
  <c r="B40" i="1" s="1"/>
  <c r="B42" i="1" s="1"/>
  <c r="Z36" i="1"/>
  <c r="Z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Z29" i="1" s="1"/>
  <c r="L29" i="1"/>
  <c r="K29" i="1"/>
  <c r="J29" i="1"/>
  <c r="I29" i="1"/>
  <c r="H29" i="1"/>
  <c r="G29" i="1"/>
  <c r="F29" i="1"/>
  <c r="E29" i="1"/>
  <c r="D29" i="1"/>
  <c r="C29" i="1"/>
  <c r="B29" i="1"/>
  <c r="AA28" i="1"/>
  <c r="Y27" i="1"/>
  <c r="Y30" i="1" s="1"/>
  <c r="Y32" i="1" s="1"/>
  <c r="X27" i="1"/>
  <c r="X30" i="1" s="1"/>
  <c r="X32" i="1" s="1"/>
  <c r="W27" i="1"/>
  <c r="W30" i="1" s="1"/>
  <c r="W32" i="1" s="1"/>
  <c r="V27" i="1"/>
  <c r="V30" i="1" s="1"/>
  <c r="V32" i="1" s="1"/>
  <c r="U27" i="1"/>
  <c r="U30" i="1" s="1"/>
  <c r="U32" i="1" s="1"/>
  <c r="T27" i="1"/>
  <c r="T30" i="1" s="1"/>
  <c r="T32" i="1" s="1"/>
  <c r="S27" i="1"/>
  <c r="S30" i="1" s="1"/>
  <c r="S32" i="1" s="1"/>
  <c r="R27" i="1"/>
  <c r="R30" i="1" s="1"/>
  <c r="R32" i="1" s="1"/>
  <c r="Q27" i="1"/>
  <c r="Q30" i="1" s="1"/>
  <c r="Q32" i="1" s="1"/>
  <c r="P27" i="1"/>
  <c r="P30" i="1" s="1"/>
  <c r="P32" i="1" s="1"/>
  <c r="O27" i="1"/>
  <c r="O30" i="1" s="1"/>
  <c r="O32" i="1" s="1"/>
  <c r="N27" i="1"/>
  <c r="N30" i="1" s="1"/>
  <c r="N32" i="1" s="1"/>
  <c r="M27" i="1"/>
  <c r="Z27" i="1" s="1"/>
  <c r="AB27" i="1" s="1"/>
  <c r="L27" i="1"/>
  <c r="L30" i="1" s="1"/>
  <c r="L32" i="1" s="1"/>
  <c r="K27" i="1"/>
  <c r="K30" i="1" s="1"/>
  <c r="K32" i="1" s="1"/>
  <c r="J27" i="1"/>
  <c r="J30" i="1" s="1"/>
  <c r="J32" i="1" s="1"/>
  <c r="I27" i="1"/>
  <c r="I30" i="1" s="1"/>
  <c r="I32" i="1" s="1"/>
  <c r="H27" i="1"/>
  <c r="H30" i="1" s="1"/>
  <c r="H32" i="1" s="1"/>
  <c r="G27" i="1"/>
  <c r="G30" i="1" s="1"/>
  <c r="G32" i="1" s="1"/>
  <c r="F27" i="1"/>
  <c r="F30" i="1" s="1"/>
  <c r="F32" i="1" s="1"/>
  <c r="E27" i="1"/>
  <c r="E30" i="1" s="1"/>
  <c r="E32" i="1" s="1"/>
  <c r="D27" i="1"/>
  <c r="D30" i="1" s="1"/>
  <c r="D32" i="1" s="1"/>
  <c r="C27" i="1"/>
  <c r="C30" i="1" s="1"/>
  <c r="C32" i="1" s="1"/>
  <c r="B27" i="1"/>
  <c r="B30" i="1" s="1"/>
  <c r="B32" i="1" s="1"/>
  <c r="Z26" i="1"/>
  <c r="AB26" i="1" s="1"/>
  <c r="AB21" i="1"/>
  <c r="AA21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Z19" i="1" s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Z17" i="1" s="1"/>
  <c r="AB17" i="1" s="1"/>
  <c r="L17" i="1"/>
  <c r="K17" i="1"/>
  <c r="J17" i="1"/>
  <c r="I17" i="1"/>
  <c r="H17" i="1"/>
  <c r="G17" i="1"/>
  <c r="F17" i="1"/>
  <c r="E17" i="1"/>
  <c r="D17" i="1"/>
  <c r="C17" i="1"/>
  <c r="B17" i="1"/>
  <c r="Y16" i="1"/>
  <c r="Y20" i="1" s="1"/>
  <c r="Y22" i="1" s="1"/>
  <c r="X16" i="1"/>
  <c r="X20" i="1" s="1"/>
  <c r="X22" i="1" s="1"/>
  <c r="W16" i="1"/>
  <c r="W20" i="1" s="1"/>
  <c r="W22" i="1" s="1"/>
  <c r="V16" i="1"/>
  <c r="V20" i="1" s="1"/>
  <c r="V22" i="1" s="1"/>
  <c r="U16" i="1"/>
  <c r="U20" i="1" s="1"/>
  <c r="U22" i="1" s="1"/>
  <c r="T16" i="1"/>
  <c r="T20" i="1" s="1"/>
  <c r="T22" i="1" s="1"/>
  <c r="S16" i="1"/>
  <c r="S20" i="1" s="1"/>
  <c r="S22" i="1" s="1"/>
  <c r="R16" i="1"/>
  <c r="R20" i="1" s="1"/>
  <c r="R22" i="1" s="1"/>
  <c r="Q16" i="1"/>
  <c r="Q20" i="1" s="1"/>
  <c r="Q22" i="1" s="1"/>
  <c r="P16" i="1"/>
  <c r="P20" i="1" s="1"/>
  <c r="P22" i="1" s="1"/>
  <c r="O16" i="1"/>
  <c r="O20" i="1" s="1"/>
  <c r="O22" i="1" s="1"/>
  <c r="N16" i="1"/>
  <c r="N20" i="1" s="1"/>
  <c r="N22" i="1" s="1"/>
  <c r="M16" i="1"/>
  <c r="M20" i="1" s="1"/>
  <c r="M22" i="1" s="1"/>
  <c r="L16" i="1"/>
  <c r="L20" i="1" s="1"/>
  <c r="L22" i="1" s="1"/>
  <c r="K16" i="1"/>
  <c r="K20" i="1" s="1"/>
  <c r="K22" i="1" s="1"/>
  <c r="J16" i="1"/>
  <c r="J20" i="1" s="1"/>
  <c r="J22" i="1" s="1"/>
  <c r="I16" i="1"/>
  <c r="I20" i="1" s="1"/>
  <c r="I22" i="1" s="1"/>
  <c r="H16" i="1"/>
  <c r="H20" i="1" s="1"/>
  <c r="H22" i="1" s="1"/>
  <c r="G16" i="1"/>
  <c r="G20" i="1" s="1"/>
  <c r="G22" i="1" s="1"/>
  <c r="F16" i="1"/>
  <c r="F20" i="1" s="1"/>
  <c r="F22" i="1" s="1"/>
  <c r="E16" i="1"/>
  <c r="E20" i="1" s="1"/>
  <c r="E22" i="1" s="1"/>
  <c r="D16" i="1"/>
  <c r="D20" i="1" s="1"/>
  <c r="D22" i="1" s="1"/>
  <c r="C16" i="1"/>
  <c r="C20" i="1" s="1"/>
  <c r="C22" i="1" s="1"/>
  <c r="B16" i="1"/>
  <c r="B20" i="1" s="1"/>
  <c r="B22" i="1" s="1"/>
  <c r="Z52" i="1" l="1"/>
  <c r="AB52" i="1" s="1"/>
  <c r="Z117" i="1"/>
  <c r="AB57" i="1"/>
  <c r="Z72" i="1"/>
  <c r="AA17" i="1"/>
  <c r="AA18" i="1"/>
  <c r="AA19" i="1"/>
  <c r="AA29" i="1"/>
  <c r="AA89" i="1"/>
  <c r="AA79" i="1"/>
  <c r="AA27" i="1"/>
  <c r="M30" i="1"/>
  <c r="M32" i="1" s="1"/>
  <c r="AB36" i="1"/>
  <c r="AB41" i="1"/>
  <c r="AA47" i="1"/>
  <c r="M50" i="1"/>
  <c r="M52" i="1" s="1"/>
  <c r="D116" i="1"/>
  <c r="H116" i="1"/>
  <c r="L116" i="1"/>
  <c r="P116" i="1"/>
  <c r="T116" i="1"/>
  <c r="X116" i="1"/>
  <c r="B117" i="1"/>
  <c r="AA117" i="1" s="1"/>
  <c r="F117" i="1"/>
  <c r="J117" i="1"/>
  <c r="N117" i="1"/>
  <c r="R117" i="1"/>
  <c r="V117" i="1"/>
  <c r="E118" i="1"/>
  <c r="I118" i="1"/>
  <c r="M118" i="1"/>
  <c r="Q118" i="1"/>
  <c r="U118" i="1"/>
  <c r="Y118" i="1"/>
  <c r="C119" i="1"/>
  <c r="G119" i="1"/>
  <c r="K119" i="1"/>
  <c r="O119" i="1"/>
  <c r="S119" i="1"/>
  <c r="W11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M70" i="1"/>
  <c r="M72" i="1" s="1"/>
  <c r="B80" i="1"/>
  <c r="B82" i="1" s="1"/>
  <c r="AA81" i="1"/>
  <c r="AA26" i="1"/>
  <c r="AA30" i="1" s="1"/>
  <c r="Z30" i="1"/>
  <c r="AB30" i="1" s="1"/>
  <c r="AA31" i="1"/>
  <c r="AA32" i="1" s="1"/>
  <c r="Z37" i="1"/>
  <c r="AB37" i="1" s="1"/>
  <c r="AA46" i="1"/>
  <c r="AA50" i="1" s="1"/>
  <c r="AA51" i="1"/>
  <c r="AA52" i="1" s="1"/>
  <c r="E116" i="1"/>
  <c r="I116" i="1"/>
  <c r="M116" i="1"/>
  <c r="Q116" i="1"/>
  <c r="U116" i="1"/>
  <c r="Y116" i="1"/>
  <c r="C117" i="1"/>
  <c r="G117" i="1"/>
  <c r="K117" i="1"/>
  <c r="O117" i="1"/>
  <c r="S117" i="1"/>
  <c r="W117" i="1"/>
  <c r="AA57" i="1"/>
  <c r="B118" i="1"/>
  <c r="F118" i="1"/>
  <c r="J118" i="1"/>
  <c r="N118" i="1"/>
  <c r="R118" i="1"/>
  <c r="V118" i="1"/>
  <c r="Z58" i="1"/>
  <c r="Z118" i="1" s="1"/>
  <c r="Z240" i="1" s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B70" i="1"/>
  <c r="B72" i="1" s="1"/>
  <c r="AA71" i="1"/>
  <c r="Z77" i="1"/>
  <c r="AA77" i="1" s="1"/>
  <c r="AA80" i="1" s="1"/>
  <c r="AB81" i="1"/>
  <c r="AB31" i="1"/>
  <c r="AA37" i="1"/>
  <c r="AB51" i="1"/>
  <c r="B116" i="1"/>
  <c r="F116" i="1"/>
  <c r="J116" i="1"/>
  <c r="N116" i="1"/>
  <c r="R116" i="1"/>
  <c r="V116" i="1"/>
  <c r="Z5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AA5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1" i="1"/>
  <c r="AA86" i="1"/>
  <c r="Z16" i="1"/>
  <c r="Z20" i="1" s="1"/>
  <c r="AA36" i="1"/>
  <c r="AA40" i="1" s="1"/>
  <c r="AA42" i="1" s="1"/>
  <c r="C116" i="1"/>
  <c r="C120" i="1" s="1"/>
  <c r="C122" i="1" s="1"/>
  <c r="G116" i="1"/>
  <c r="G120" i="1" s="1"/>
  <c r="G122" i="1" s="1"/>
  <c r="K116" i="1"/>
  <c r="K120" i="1" s="1"/>
  <c r="K122" i="1" s="1"/>
  <c r="O116" i="1"/>
  <c r="O120" i="1" s="1"/>
  <c r="O122" i="1" s="1"/>
  <c r="S116" i="1"/>
  <c r="S120" i="1" s="1"/>
  <c r="S122" i="1" s="1"/>
  <c r="W116" i="1"/>
  <c r="W120" i="1" s="1"/>
  <c r="W122" i="1" s="1"/>
  <c r="AA56" i="1"/>
  <c r="E117" i="1"/>
  <c r="I117" i="1"/>
  <c r="M117" i="1"/>
  <c r="Q117" i="1"/>
  <c r="U117" i="1"/>
  <c r="Y117" i="1"/>
  <c r="D118" i="1"/>
  <c r="H118" i="1"/>
  <c r="L118" i="1"/>
  <c r="P118" i="1"/>
  <c r="T118" i="1"/>
  <c r="X118" i="1"/>
  <c r="B119" i="1"/>
  <c r="AA119" i="1" s="1"/>
  <c r="F119" i="1"/>
  <c r="J119" i="1"/>
  <c r="N119" i="1"/>
  <c r="R119" i="1"/>
  <c r="V119" i="1"/>
  <c r="Z59" i="1"/>
  <c r="Z119" i="1" s="1"/>
  <c r="Z241" i="1" s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Z87" i="1"/>
  <c r="AB87" i="1" s="1"/>
  <c r="AA132" i="1"/>
  <c r="AA134" i="1" s="1"/>
  <c r="AB91" i="1"/>
  <c r="AB128" i="1"/>
  <c r="AA154" i="1"/>
  <c r="AA121" i="1"/>
  <c r="AA129" i="1"/>
  <c r="B132" i="1"/>
  <c r="AA152" i="1"/>
  <c r="AA97" i="1"/>
  <c r="AA100" i="1" s="1"/>
  <c r="AA102" i="1" s="1"/>
  <c r="B100" i="1"/>
  <c r="AA107" i="1"/>
  <c r="AA110" i="1" s="1"/>
  <c r="AA112" i="1" s="1"/>
  <c r="B110" i="1"/>
  <c r="AB121" i="1"/>
  <c r="AA139" i="1"/>
  <c r="AA142" i="1" s="1"/>
  <c r="AA144" i="1" s="1"/>
  <c r="B142" i="1"/>
  <c r="AA149" i="1"/>
  <c r="B152" i="1"/>
  <c r="AA159" i="1"/>
  <c r="AA162" i="1" s="1"/>
  <c r="AA164" i="1" s="1"/>
  <c r="B162" i="1"/>
  <c r="D228" i="1"/>
  <c r="H228" i="1"/>
  <c r="L228" i="1"/>
  <c r="P228" i="1"/>
  <c r="T228" i="1"/>
  <c r="X228" i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H172" i="1"/>
  <c r="H174" i="1" s="1"/>
  <c r="X172" i="1"/>
  <c r="X174" i="1" s="1"/>
  <c r="E228" i="1"/>
  <c r="E172" i="1"/>
  <c r="E174" i="1" s="1"/>
  <c r="I228" i="1"/>
  <c r="I172" i="1"/>
  <c r="I174" i="1" s="1"/>
  <c r="M228" i="1"/>
  <c r="M172" i="1"/>
  <c r="M174" i="1" s="1"/>
  <c r="Q228" i="1"/>
  <c r="Q172" i="1"/>
  <c r="Q174" i="1" s="1"/>
  <c r="U228" i="1"/>
  <c r="U172" i="1"/>
  <c r="U174" i="1" s="1"/>
  <c r="Y228" i="1"/>
  <c r="Y172" i="1"/>
  <c r="Y174" i="1" s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B169" i="1"/>
  <c r="E230" i="1"/>
  <c r="E240" i="1" s="1"/>
  <c r="I230" i="1"/>
  <c r="I240" i="1" s="1"/>
  <c r="M230" i="1"/>
  <c r="M240" i="1" s="1"/>
  <c r="Q230" i="1"/>
  <c r="Q240" i="1" s="1"/>
  <c r="U230" i="1"/>
  <c r="U240" i="1" s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L172" i="1"/>
  <c r="L174" i="1" s="1"/>
  <c r="B228" i="1"/>
  <c r="B172" i="1"/>
  <c r="F228" i="1"/>
  <c r="F172" i="1"/>
  <c r="F174" i="1" s="1"/>
  <c r="J228" i="1"/>
  <c r="J172" i="1"/>
  <c r="J174" i="1" s="1"/>
  <c r="N228" i="1"/>
  <c r="N172" i="1"/>
  <c r="N174" i="1" s="1"/>
  <c r="R228" i="1"/>
  <c r="R172" i="1"/>
  <c r="R174" i="1" s="1"/>
  <c r="V228" i="1"/>
  <c r="V172" i="1"/>
  <c r="V174" i="1" s="1"/>
  <c r="AA168" i="1"/>
  <c r="D229" i="1"/>
  <c r="D239" i="1" s="1"/>
  <c r="H229" i="1"/>
  <c r="H239" i="1" s="1"/>
  <c r="L229" i="1"/>
  <c r="L239" i="1" s="1"/>
  <c r="P229" i="1"/>
  <c r="P239" i="1" s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M241" i="1" s="1"/>
  <c r="Q231" i="1"/>
  <c r="Q241" i="1" s="1"/>
  <c r="U231" i="1"/>
  <c r="U241" i="1" s="1"/>
  <c r="Y231" i="1"/>
  <c r="Y241" i="1" s="1"/>
  <c r="P172" i="1"/>
  <c r="P174" i="1" s="1"/>
  <c r="C228" i="1"/>
  <c r="C172" i="1"/>
  <c r="C174" i="1" s="1"/>
  <c r="G228" i="1"/>
  <c r="G172" i="1"/>
  <c r="G174" i="1" s="1"/>
  <c r="K228" i="1"/>
  <c r="K172" i="1"/>
  <c r="K174" i="1" s="1"/>
  <c r="O228" i="1"/>
  <c r="O172" i="1"/>
  <c r="O174" i="1" s="1"/>
  <c r="S228" i="1"/>
  <c r="S172" i="1"/>
  <c r="S174" i="1" s="1"/>
  <c r="W228" i="1"/>
  <c r="W172" i="1"/>
  <c r="W174" i="1" s="1"/>
  <c r="AB168" i="1"/>
  <c r="E229" i="1"/>
  <c r="E239" i="1" s="1"/>
  <c r="I229" i="1"/>
  <c r="I239" i="1" s="1"/>
  <c r="M229" i="1"/>
  <c r="M239" i="1" s="1"/>
  <c r="Q229" i="1"/>
  <c r="Q239" i="1" s="1"/>
  <c r="U229" i="1"/>
  <c r="U239" i="1" s="1"/>
  <c r="Y229" i="1"/>
  <c r="Y239" i="1" s="1"/>
  <c r="C230" i="1"/>
  <c r="C240" i="1" s="1"/>
  <c r="G230" i="1"/>
  <c r="G240" i="1" s="1"/>
  <c r="K230" i="1"/>
  <c r="K240" i="1" s="1"/>
  <c r="O230" i="1"/>
  <c r="O240" i="1" s="1"/>
  <c r="S230" i="1"/>
  <c r="S240" i="1" s="1"/>
  <c r="W230" i="1"/>
  <c r="W240" i="1" s="1"/>
  <c r="B231" i="1"/>
  <c r="AA171" i="1"/>
  <c r="F231" i="1"/>
  <c r="F241" i="1" s="1"/>
  <c r="J231" i="1"/>
  <c r="J241" i="1" s="1"/>
  <c r="N231" i="1"/>
  <c r="N241" i="1" s="1"/>
  <c r="R231" i="1"/>
  <c r="R241" i="1" s="1"/>
  <c r="V231" i="1"/>
  <c r="V241" i="1" s="1"/>
  <c r="D172" i="1"/>
  <c r="D174" i="1" s="1"/>
  <c r="T172" i="1"/>
  <c r="T174" i="1" s="1"/>
  <c r="W231" i="1"/>
  <c r="W241" i="1" s="1"/>
  <c r="AA179" i="1"/>
  <c r="AA182" i="1" s="1"/>
  <c r="AA184" i="1" s="1"/>
  <c r="B182" i="1"/>
  <c r="AA189" i="1"/>
  <c r="AA192" i="1" s="1"/>
  <c r="AA194" i="1" s="1"/>
  <c r="B192" i="1"/>
  <c r="AA199" i="1"/>
  <c r="AA202" i="1" s="1"/>
  <c r="AA204" i="1" s="1"/>
  <c r="B202" i="1"/>
  <c r="AA209" i="1"/>
  <c r="AA212" i="1" s="1"/>
  <c r="AA214" i="1" s="1"/>
  <c r="B212" i="1"/>
  <c r="AA219" i="1"/>
  <c r="AA222" i="1" s="1"/>
  <c r="AA224" i="1" s="1"/>
  <c r="B222" i="1"/>
  <c r="X231" i="1"/>
  <c r="X241" i="1" s="1"/>
  <c r="AA243" i="1"/>
  <c r="S232" i="1" l="1"/>
  <c r="S234" i="1" s="1"/>
  <c r="S238" i="1"/>
  <c r="S242" i="1" s="1"/>
  <c r="S244" i="1" s="1"/>
  <c r="K232" i="1"/>
  <c r="K234" i="1" s="1"/>
  <c r="K238" i="1"/>
  <c r="K242" i="1" s="1"/>
  <c r="K244" i="1" s="1"/>
  <c r="C232" i="1"/>
  <c r="C234" i="1" s="1"/>
  <c r="C238" i="1"/>
  <c r="C242" i="1" s="1"/>
  <c r="C244" i="1" s="1"/>
  <c r="B240" i="1"/>
  <c r="AA240" i="1" s="1"/>
  <c r="AA230" i="1"/>
  <c r="Y238" i="1"/>
  <c r="Y242" i="1" s="1"/>
  <c r="Y244" i="1" s="1"/>
  <c r="Y232" i="1"/>
  <c r="Y234" i="1" s="1"/>
  <c r="Q238" i="1"/>
  <c r="Q242" i="1" s="1"/>
  <c r="Q244" i="1" s="1"/>
  <c r="Q232" i="1"/>
  <c r="Q234" i="1" s="1"/>
  <c r="I238" i="1"/>
  <c r="I242" i="1" s="1"/>
  <c r="I244" i="1" s="1"/>
  <c r="I232" i="1"/>
  <c r="I234" i="1" s="1"/>
  <c r="B239" i="1"/>
  <c r="AB229" i="1"/>
  <c r="AA229" i="1"/>
  <c r="L238" i="1"/>
  <c r="L242" i="1" s="1"/>
  <c r="L244" i="1" s="1"/>
  <c r="L232" i="1"/>
  <c r="L234" i="1" s="1"/>
  <c r="AB110" i="1"/>
  <c r="B112" i="1"/>
  <c r="AB112" i="1" s="1"/>
  <c r="Z116" i="1"/>
  <c r="Z60" i="1"/>
  <c r="J120" i="1"/>
  <c r="J122" i="1" s="1"/>
  <c r="U120" i="1"/>
  <c r="U122" i="1" s="1"/>
  <c r="E120" i="1"/>
  <c r="E122" i="1" s="1"/>
  <c r="T120" i="1"/>
  <c r="T122" i="1" s="1"/>
  <c r="D120" i="1"/>
  <c r="D122" i="1" s="1"/>
  <c r="AB222" i="1"/>
  <c r="B224" i="1"/>
  <c r="AB224" i="1" s="1"/>
  <c r="AB202" i="1"/>
  <c r="B204" i="1"/>
  <c r="AB204" i="1" s="1"/>
  <c r="AB182" i="1"/>
  <c r="B184" i="1"/>
  <c r="AB184" i="1" s="1"/>
  <c r="V232" i="1"/>
  <c r="V234" i="1" s="1"/>
  <c r="V238" i="1"/>
  <c r="V242" i="1" s="1"/>
  <c r="V244" i="1" s="1"/>
  <c r="N232" i="1"/>
  <c r="N234" i="1" s="1"/>
  <c r="N238" i="1"/>
  <c r="N242" i="1" s="1"/>
  <c r="N244" i="1" s="1"/>
  <c r="F232" i="1"/>
  <c r="F234" i="1" s="1"/>
  <c r="F238" i="1"/>
  <c r="F242" i="1" s="1"/>
  <c r="F244" i="1" s="1"/>
  <c r="X238" i="1"/>
  <c r="X242" i="1" s="1"/>
  <c r="X244" i="1" s="1"/>
  <c r="X232" i="1"/>
  <c r="X234" i="1" s="1"/>
  <c r="H238" i="1"/>
  <c r="H242" i="1" s="1"/>
  <c r="H244" i="1" s="1"/>
  <c r="H232" i="1"/>
  <c r="H234" i="1" s="1"/>
  <c r="AB152" i="1"/>
  <c r="B154" i="1"/>
  <c r="AB154" i="1" s="1"/>
  <c r="AB132" i="1"/>
  <c r="B134" i="1"/>
  <c r="AB134" i="1" s="1"/>
  <c r="V120" i="1"/>
  <c r="V122" i="1" s="1"/>
  <c r="F120" i="1"/>
  <c r="F122" i="1" s="1"/>
  <c r="AB77" i="1"/>
  <c r="Q120" i="1"/>
  <c r="Q122" i="1" s="1"/>
  <c r="AA87" i="1"/>
  <c r="AA90" i="1" s="1"/>
  <c r="AA92" i="1" s="1"/>
  <c r="P120" i="1"/>
  <c r="P122" i="1" s="1"/>
  <c r="AB70" i="1"/>
  <c r="Z32" i="1"/>
  <c r="AB32" i="1" s="1"/>
  <c r="Z239" i="1"/>
  <c r="AB239" i="1" s="1"/>
  <c r="AB117" i="1"/>
  <c r="W232" i="1"/>
  <c r="W234" i="1" s="1"/>
  <c r="W238" i="1"/>
  <c r="W242" i="1" s="1"/>
  <c r="W244" i="1" s="1"/>
  <c r="O232" i="1"/>
  <c r="O234" i="1" s="1"/>
  <c r="O238" i="1"/>
  <c r="O242" i="1" s="1"/>
  <c r="O244" i="1" s="1"/>
  <c r="G232" i="1"/>
  <c r="G234" i="1" s="1"/>
  <c r="G238" i="1"/>
  <c r="G242" i="1" s="1"/>
  <c r="G244" i="1" s="1"/>
  <c r="AB172" i="1"/>
  <c r="B174" i="1"/>
  <c r="AB174" i="1" s="1"/>
  <c r="U238" i="1"/>
  <c r="U242" i="1" s="1"/>
  <c r="U244" i="1" s="1"/>
  <c r="U232" i="1"/>
  <c r="U234" i="1" s="1"/>
  <c r="M238" i="1"/>
  <c r="M242" i="1" s="1"/>
  <c r="M244" i="1" s="1"/>
  <c r="M232" i="1"/>
  <c r="M234" i="1" s="1"/>
  <c r="E238" i="1"/>
  <c r="E242" i="1" s="1"/>
  <c r="E244" i="1" s="1"/>
  <c r="E232" i="1"/>
  <c r="E23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AB100" i="1"/>
  <c r="B102" i="1"/>
  <c r="AB102" i="1" s="1"/>
  <c r="AB20" i="1"/>
  <c r="Z22" i="1"/>
  <c r="AB22" i="1" s="1"/>
  <c r="R120" i="1"/>
  <c r="R122" i="1" s="1"/>
  <c r="B120" i="1"/>
  <c r="B122" i="1" s="1"/>
  <c r="AA116" i="1"/>
  <c r="AA72" i="1"/>
  <c r="M120" i="1"/>
  <c r="M122" i="1" s="1"/>
  <c r="AA82" i="1"/>
  <c r="L120" i="1"/>
  <c r="L122" i="1" s="1"/>
  <c r="AA59" i="1"/>
  <c r="AA60" i="1" s="1"/>
  <c r="AA62" i="1" s="1"/>
  <c r="AB212" i="1"/>
  <c r="B214" i="1"/>
  <c r="AB214" i="1" s="1"/>
  <c r="AB192" i="1"/>
  <c r="B194" i="1"/>
  <c r="AB194" i="1" s="1"/>
  <c r="AA231" i="1"/>
  <c r="B241" i="1"/>
  <c r="AA241" i="1" s="1"/>
  <c r="AA172" i="1"/>
  <c r="AA174" i="1" s="1"/>
  <c r="R232" i="1"/>
  <c r="R234" i="1" s="1"/>
  <c r="R238" i="1"/>
  <c r="R242" i="1" s="1"/>
  <c r="R244" i="1" s="1"/>
  <c r="J232" i="1"/>
  <c r="J234" i="1" s="1"/>
  <c r="J238" i="1"/>
  <c r="J242" i="1" s="1"/>
  <c r="J244" i="1" s="1"/>
  <c r="B232" i="1"/>
  <c r="AB228" i="1"/>
  <c r="B238" i="1"/>
  <c r="AA228" i="1"/>
  <c r="AA232" i="1" s="1"/>
  <c r="AA234" i="1" s="1"/>
  <c r="P238" i="1"/>
  <c r="P242" i="1" s="1"/>
  <c r="P244" i="1" s="1"/>
  <c r="P232" i="1"/>
  <c r="P234" i="1" s="1"/>
  <c r="AB162" i="1"/>
  <c r="B164" i="1"/>
  <c r="AB164" i="1" s="1"/>
  <c r="AB142" i="1"/>
  <c r="B144" i="1"/>
  <c r="AB144" i="1" s="1"/>
  <c r="N120" i="1"/>
  <c r="N122" i="1" s="1"/>
  <c r="Z90" i="1"/>
  <c r="AA118" i="1"/>
  <c r="Y120" i="1"/>
  <c r="Y122" i="1" s="1"/>
  <c r="I120" i="1"/>
  <c r="I122" i="1" s="1"/>
  <c r="Z80" i="1"/>
  <c r="X120" i="1"/>
  <c r="X122" i="1" s="1"/>
  <c r="H120" i="1"/>
  <c r="H122" i="1" s="1"/>
  <c r="AA16" i="1"/>
  <c r="AA20" i="1" s="1"/>
  <c r="AA22" i="1" s="1"/>
  <c r="Z40" i="1"/>
  <c r="AB72" i="1"/>
  <c r="AB40" i="1" l="1"/>
  <c r="Z42" i="1"/>
  <c r="AB42" i="1" s="1"/>
  <c r="AB80" i="1"/>
  <c r="Z82" i="1"/>
  <c r="AB82" i="1" s="1"/>
  <c r="AB90" i="1"/>
  <c r="Z92" i="1"/>
  <c r="AB92" i="1" s="1"/>
  <c r="AB232" i="1"/>
  <c r="B234" i="1"/>
  <c r="AB234" i="1" s="1"/>
  <c r="AA120" i="1"/>
  <c r="AA122" i="1" s="1"/>
  <c r="AB60" i="1"/>
  <c r="Z62" i="1"/>
  <c r="AB62" i="1" s="1"/>
  <c r="AA239" i="1"/>
  <c r="B242" i="1"/>
  <c r="B244" i="1" s="1"/>
  <c r="Z238" i="1"/>
  <c r="Z242" i="1" s="1"/>
  <c r="Z120" i="1"/>
  <c r="AB120" i="1" l="1"/>
  <c r="Z122" i="1"/>
  <c r="AB122" i="1" s="1"/>
  <c r="AB242" i="1"/>
  <c r="Z244" i="1"/>
  <c r="AA238" i="1"/>
  <c r="AA242" i="1" s="1"/>
  <c r="AA244" i="1" s="1"/>
  <c r="Z252" i="1" l="1"/>
  <c r="AB244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<sst xmlns="http://schemas.openxmlformats.org/spreadsheetml/2006/main" count="253" uniqueCount="62">
  <si>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</si>
  <si>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</si>
  <si>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</si>
  <si>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</si>
  <si>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</si>
  <si>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November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</si>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</sst>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8" fillId="0" borderId="10" xfId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9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6" fillId="0" borderId="5" xfId="2" applyFont="1" applyBorder="1"/>
    <xf numFmtId="43" fontId="10" fillId="0" borderId="6" xfId="1" applyFont="1" applyBorder="1"/>
    <xf numFmtId="43" fontId="1" fillId="0" borderId="0" xfId="2" applyNumberFormat="1"/>
    <xf numFmtId="43" fontId="1" fillId="0" borderId="0" xfId="1" applyFon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43" fontId="8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8" fillId="0" borderId="0" xfId="2" applyFont="1" applyBorder="1"/>
    <xf numFmtId="43" fontId="8" fillId="0" borderId="0" xfId="2" applyNumberFormat="1" applyFont="1" applyBorder="1"/>
    <xf numFmtId="43" fontId="1" fillId="0" borderId="0" xfId="2" applyNumberForma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11.%20November\FUND%20102%20CONSO%20CURRENT%20AS%20OF%20NOVEMBER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11.%20NOVEMBER\FUND%20102%20CURRENT%20CONSOLIDATED%20REPORT%20November%2030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1504535000</v>
          </cell>
          <cell r="H1452">
            <v>446120918.97000003</v>
          </cell>
          <cell r="I1452">
            <v>-1058414081.03</v>
          </cell>
          <cell r="J1452">
            <v>111691753.22000001</v>
          </cell>
          <cell r="K1452">
            <v>325012486.2899999</v>
          </cell>
          <cell r="L1452">
            <v>386006123.96999997</v>
          </cell>
          <cell r="M1452">
            <v>155893189.37</v>
          </cell>
          <cell r="N1452">
            <v>107708881.45</v>
          </cell>
          <cell r="O1452">
            <v>267024285.14999995</v>
          </cell>
          <cell r="P1452">
            <v>353300435.23000002</v>
          </cell>
          <cell r="Q1452">
            <v>147401715.22</v>
          </cell>
          <cell r="R1452">
            <v>875435317.05000019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31307147.660000004</v>
          </cell>
          <cell r="X1452">
            <v>8937858.5999999996</v>
          </cell>
          <cell r="Y1452">
            <v>12169363.240000002</v>
          </cell>
          <cell r="Z1452">
            <v>7255898.830000001</v>
          </cell>
          <cell r="AA1452">
            <v>13280426.67</v>
          </cell>
          <cell r="AB1452">
            <v>2016599.29</v>
          </cell>
          <cell r="AC1452">
            <v>6474874.8599999994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1265736000</v>
          </cell>
          <cell r="H1663">
            <v>104480141.25999989</v>
          </cell>
          <cell r="I1663">
            <v>-1161255858.74</v>
          </cell>
          <cell r="J1663">
            <v>145631364</v>
          </cell>
          <cell r="K1663">
            <v>937379157.43000007</v>
          </cell>
          <cell r="L1663">
            <v>65093273.529999994</v>
          </cell>
          <cell r="M1663">
            <v>748392.87</v>
          </cell>
          <cell r="N1663">
            <v>145631364</v>
          </cell>
          <cell r="O1663">
            <v>937286495.5200001</v>
          </cell>
          <cell r="P1663">
            <v>64957312.029999994</v>
          </cell>
          <cell r="Q1663">
            <v>0</v>
          </cell>
          <cell r="R1663">
            <v>1147875171.5500002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38158.719999999994</v>
          </cell>
          <cell r="X1663">
            <v>54503.19</v>
          </cell>
          <cell r="Y1663">
            <v>0</v>
          </cell>
          <cell r="Z1663">
            <v>8958</v>
          </cell>
          <cell r="AA1663">
            <v>127003.5</v>
          </cell>
          <cell r="AB1663">
            <v>604392.87</v>
          </cell>
          <cell r="AC1663">
            <v>144000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2770271000</v>
          </cell>
          <cell r="AE5401">
            <v>2127455740.6800001</v>
          </cell>
          <cell r="AF5401">
            <v>642815259.31999969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104145252.08000001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104145252.08000001</v>
          </cell>
        </row>
        <row r="116">
          <cell r="Q116">
            <v>104145252.08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2023310488.6000004</v>
          </cell>
        </row>
        <row r="2519">
          <cell r="ER2519">
            <v>2023310488.6000004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2770271000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66"/>
  <sheetViews>
    <sheetView showGridLines="0" tabSelected="1" zoomScaleNormal="10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B11" sqref="B11"/>
    </sheetView>
  </sheetViews>
  <sheetFormatPr defaultColWidth="8.85546875" defaultRowHeight="15" customHeight="1" x14ac:dyDescent="0.2"/>
  <cols>
    <col min="1" max="1" width="29.710937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42578125" style="2" bestFit="1" customWidth="1"/>
    <col min="30" max="30" width="20.7109375" style="2" customWidth="1"/>
    <col min="31" max="31" width="8.85546875" style="69"/>
    <col min="32" max="32" width="15.7109375" style="69" bestFit="1" customWidth="1"/>
    <col min="33" max="33" width="18.7109375" style="69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2"/>
      <c r="AE8" s="70"/>
      <c r="AF8" s="70"/>
      <c r="AG8" s="70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2"/>
      <c r="AE9" s="70"/>
      <c r="AF9" s="70"/>
      <c r="AG9" s="70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2"/>
      <c r="AE10" s="70"/>
      <c r="AF10" s="70"/>
      <c r="AG10" s="70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E11" s="71"/>
      <c r="AF11" s="71"/>
      <c r="AG11" s="71"/>
    </row>
    <row r="12" spans="1:33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E12" s="72"/>
      <c r="AF12" s="72"/>
      <c r="AG12" s="72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E13" s="72"/>
      <c r="AF13" s="72"/>
      <c r="AG13" s="72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E14" s="72"/>
      <c r="AF14" s="72"/>
      <c r="AG14" s="72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E15" s="72"/>
      <c r="AF15" s="72"/>
      <c r="AG15" s="72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E16" s="72"/>
      <c r="AF16" s="72"/>
      <c r="AG16" s="72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E17" s="72"/>
      <c r="AF17" s="72"/>
      <c r="AG17" s="72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E18" s="72"/>
      <c r="AF18" s="72"/>
      <c r="AG18" s="72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E19" s="72"/>
      <c r="AF19" s="72"/>
      <c r="AG19" s="72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E20" s="72"/>
      <c r="AF20" s="72"/>
      <c r="AG20" s="72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E21" s="72"/>
      <c r="AF21" s="72"/>
      <c r="AG21" s="72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E22" s="72"/>
      <c r="AF22" s="72"/>
      <c r="AG22" s="72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E23" s="72"/>
      <c r="AF23" s="72"/>
      <c r="AG23" s="72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E24" s="72"/>
      <c r="AF24" s="72"/>
      <c r="AG24" s="72"/>
    </row>
    <row r="25" spans="1:33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E25" s="72"/>
      <c r="AF25" s="72"/>
      <c r="AG25" s="72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E26" s="72"/>
      <c r="AF26" s="72"/>
      <c r="AG26" s="72"/>
    </row>
    <row r="27" spans="1:33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E27" s="72"/>
      <c r="AF27" s="72"/>
      <c r="AG27" s="72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E28" s="72"/>
      <c r="AF28" s="72"/>
      <c r="AG28" s="72"/>
    </row>
    <row r="29" spans="1:33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E29" s="72"/>
      <c r="AF29" s="72"/>
      <c r="AG29" s="72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E30" s="72"/>
      <c r="AF30" s="72"/>
      <c r="AG30" s="72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E31" s="72"/>
      <c r="AF31" s="72"/>
      <c r="AG31" s="72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E32" s="72"/>
      <c r="AF32" s="72"/>
      <c r="AG32" s="72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E33" s="72"/>
      <c r="AF33" s="72"/>
      <c r="AG33" s="72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E34" s="72"/>
      <c r="AF34" s="72"/>
      <c r="AG34" s="72"/>
    </row>
    <row r="35" spans="1:33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E35" s="72"/>
      <c r="AF35" s="72"/>
      <c r="AG35" s="72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E36" s="72"/>
      <c r="AF36" s="72"/>
      <c r="AG36" s="72"/>
    </row>
    <row r="37" spans="1:33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E37" s="72"/>
      <c r="AF37" s="72"/>
      <c r="AG37" s="72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E38" s="72"/>
      <c r="AF38" s="72"/>
      <c r="AG38" s="72"/>
    </row>
    <row r="39" spans="1:33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E39" s="72"/>
      <c r="AF39" s="72"/>
      <c r="AG39" s="72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E40" s="72"/>
      <c r="AF40" s="72"/>
      <c r="AG40" s="72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E41" s="72"/>
      <c r="AF41" s="72"/>
      <c r="AG41" s="72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E42" s="72"/>
      <c r="AF42" s="72"/>
      <c r="AG42" s="72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E43" s="72"/>
      <c r="AF43" s="72"/>
      <c r="AG43" s="72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E44" s="72"/>
      <c r="AF44" s="72"/>
      <c r="AG44" s="72"/>
    </row>
    <row r="45" spans="1:33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E45" s="72"/>
      <c r="AF45" s="72"/>
      <c r="AG45" s="72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E46" s="72"/>
      <c r="AF46" s="72"/>
      <c r="AG46" s="72"/>
    </row>
    <row r="47" spans="1:33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E47" s="72"/>
      <c r="AF47" s="72"/>
      <c r="AG47" s="72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E48" s="72"/>
      <c r="AF48" s="72"/>
      <c r="AG48" s="72"/>
    </row>
    <row r="49" spans="1:33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E49" s="72"/>
      <c r="AF49" s="72"/>
      <c r="AG49" s="72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E50" s="72"/>
      <c r="AF50" s="72"/>
      <c r="AG50" s="72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E51" s="72"/>
      <c r="AF51" s="72"/>
      <c r="AG51" s="72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E52" s="72"/>
      <c r="AF52" s="72"/>
      <c r="AG52" s="72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E53" s="72"/>
      <c r="AF53" s="72"/>
      <c r="AG53" s="72"/>
    </row>
    <row r="54" spans="1:33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E54" s="72"/>
      <c r="AF54" s="72"/>
      <c r="AG54" s="72"/>
    </row>
    <row r="55" spans="1:33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E55" s="72"/>
      <c r="AF55" s="72"/>
      <c r="AG55" s="72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E56" s="72"/>
      <c r="AF56" s="72"/>
      <c r="AG56" s="72"/>
    </row>
    <row r="57" spans="1:33" s="40" customFormat="1" ht="18" customHeight="1" x14ac:dyDescent="0.2">
      <c r="A57" s="42" t="s">
        <v>37</v>
      </c>
      <c r="B57" s="38">
        <f>B67+B77+B87+B97+B107</f>
        <v>2770271000</v>
      </c>
      <c r="C57" s="38">
        <f t="shared" si="11"/>
        <v>550601060.2299999</v>
      </c>
      <c r="D57" s="38">
        <f t="shared" si="11"/>
        <v>-2219669939.77</v>
      </c>
      <c r="E57" s="38">
        <f t="shared" si="11"/>
        <v>257323117.22000003</v>
      </c>
      <c r="F57" s="38">
        <f t="shared" si="11"/>
        <v>1262391643.72</v>
      </c>
      <c r="G57" s="38">
        <f t="shared" si="11"/>
        <v>451099397.49999994</v>
      </c>
      <c r="H57" s="38">
        <f t="shared" si="11"/>
        <v>156641582.24000001</v>
      </c>
      <c r="I57" s="38">
        <f t="shared" si="11"/>
        <v>253340245.44999999</v>
      </c>
      <c r="J57" s="38">
        <f t="shared" si="11"/>
        <v>1204310780.6700001</v>
      </c>
      <c r="K57" s="38">
        <f t="shared" si="11"/>
        <v>418257747.25999999</v>
      </c>
      <c r="L57" s="38">
        <f t="shared" si="11"/>
        <v>147401715.22</v>
      </c>
      <c r="M57" s="38">
        <f t="shared" si="11"/>
        <v>2023310488.6000004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31345306.380000003</v>
      </c>
      <c r="S57" s="38">
        <f t="shared" si="11"/>
        <v>8992361.7899999991</v>
      </c>
      <c r="T57" s="38">
        <f t="shared" si="11"/>
        <v>12169363.240000002</v>
      </c>
      <c r="U57" s="38">
        <f t="shared" si="11"/>
        <v>7264856.830000001</v>
      </c>
      <c r="V57" s="38">
        <f t="shared" si="11"/>
        <v>13407430.17</v>
      </c>
      <c r="W57" s="38">
        <f t="shared" si="11"/>
        <v>2620992.16</v>
      </c>
      <c r="X57" s="38">
        <f t="shared" si="11"/>
        <v>6618874.8599999994</v>
      </c>
      <c r="Y57" s="38">
        <f t="shared" si="11"/>
        <v>0</v>
      </c>
      <c r="Z57" s="38">
        <f>SUM(M57:Y57)</f>
        <v>2127455740.6800005</v>
      </c>
      <c r="AA57" s="38">
        <f>B57-Z57</f>
        <v>642815259.31999946</v>
      </c>
      <c r="AB57" s="43">
        <f>Z57/B57</f>
        <v>0.76795943092932084</v>
      </c>
      <c r="AC57" s="39"/>
      <c r="AD57" s="49"/>
      <c r="AE57" s="72"/>
      <c r="AF57" s="73"/>
      <c r="AG57" s="72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E58" s="72"/>
      <c r="AF58" s="72"/>
      <c r="AG58" s="72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49"/>
      <c r="AE59" s="72"/>
      <c r="AF59" s="72"/>
      <c r="AG59" s="72"/>
    </row>
    <row r="60" spans="1:33" s="40" customFormat="1" ht="18" customHeight="1" x14ac:dyDescent="0.25">
      <c r="A60" s="44" t="s">
        <v>40</v>
      </c>
      <c r="B60" s="45">
        <f>SUM(B56:B59)</f>
        <v>2770271000</v>
      </c>
      <c r="C60" s="45">
        <f t="shared" ref="C60:Y60" si="12">SUM(C56:C59)</f>
        <v>550601060.2299999</v>
      </c>
      <c r="D60" s="45">
        <f t="shared" si="12"/>
        <v>-2219669939.77</v>
      </c>
      <c r="E60" s="45">
        <f t="shared" si="12"/>
        <v>257323117.22000003</v>
      </c>
      <c r="F60" s="45">
        <f t="shared" si="12"/>
        <v>1262391643.72</v>
      </c>
      <c r="G60" s="45">
        <f t="shared" si="12"/>
        <v>451099397.49999994</v>
      </c>
      <c r="H60" s="45">
        <f t="shared" si="12"/>
        <v>156641582.24000001</v>
      </c>
      <c r="I60" s="45">
        <f t="shared" si="12"/>
        <v>253340245.44999999</v>
      </c>
      <c r="J60" s="45">
        <f t="shared" si="12"/>
        <v>1204310780.6700001</v>
      </c>
      <c r="K60" s="45">
        <f t="shared" si="12"/>
        <v>418257747.25999999</v>
      </c>
      <c r="L60" s="45">
        <f t="shared" si="12"/>
        <v>147401715.22</v>
      </c>
      <c r="M60" s="45">
        <f t="shared" si="12"/>
        <v>2023310488.6000004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31345306.380000003</v>
      </c>
      <c r="S60" s="45">
        <f t="shared" si="12"/>
        <v>8992361.7899999991</v>
      </c>
      <c r="T60" s="45">
        <f t="shared" si="12"/>
        <v>12169363.240000002</v>
      </c>
      <c r="U60" s="45">
        <f t="shared" si="12"/>
        <v>7264856.830000001</v>
      </c>
      <c r="V60" s="45">
        <f t="shared" si="12"/>
        <v>13407430.17</v>
      </c>
      <c r="W60" s="45">
        <f t="shared" si="12"/>
        <v>2620992.16</v>
      </c>
      <c r="X60" s="45">
        <f t="shared" si="12"/>
        <v>6618874.8599999994</v>
      </c>
      <c r="Y60" s="45">
        <f t="shared" si="12"/>
        <v>0</v>
      </c>
      <c r="Z60" s="45">
        <f>SUM(Z56:Z59)</f>
        <v>2127455740.6800005</v>
      </c>
      <c r="AA60" s="45">
        <f>SUM(AA56:AA59)</f>
        <v>642815259.31999946</v>
      </c>
      <c r="AB60" s="46">
        <f>Z60/B60</f>
        <v>0.76795943092932084</v>
      </c>
      <c r="AC60" s="39"/>
      <c r="AE60" s="72"/>
      <c r="AF60" s="72"/>
      <c r="AG60" s="72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E61" s="72"/>
      <c r="AF61" s="72"/>
      <c r="AG61" s="72"/>
    </row>
    <row r="62" spans="1:33" s="40" customFormat="1" ht="18" customHeight="1" x14ac:dyDescent="0.25">
      <c r="A62" s="44" t="s">
        <v>42</v>
      </c>
      <c r="B62" s="45">
        <f>B61+B60</f>
        <v>2770271000</v>
      </c>
      <c r="C62" s="45">
        <f t="shared" ref="C62:Y62" si="13">C61+C60</f>
        <v>550601060.2299999</v>
      </c>
      <c r="D62" s="45">
        <f t="shared" si="13"/>
        <v>-2219669939.77</v>
      </c>
      <c r="E62" s="45">
        <f t="shared" si="13"/>
        <v>257323117.22000003</v>
      </c>
      <c r="F62" s="45">
        <f t="shared" si="13"/>
        <v>1262391643.72</v>
      </c>
      <c r="G62" s="45">
        <f t="shared" si="13"/>
        <v>451099397.49999994</v>
      </c>
      <c r="H62" s="45">
        <f t="shared" si="13"/>
        <v>156641582.24000001</v>
      </c>
      <c r="I62" s="45">
        <f t="shared" si="13"/>
        <v>253340245.44999999</v>
      </c>
      <c r="J62" s="45">
        <f t="shared" si="13"/>
        <v>1204310780.6700001</v>
      </c>
      <c r="K62" s="45">
        <f t="shared" si="13"/>
        <v>418257747.25999999</v>
      </c>
      <c r="L62" s="45">
        <f t="shared" si="13"/>
        <v>147401715.22</v>
      </c>
      <c r="M62" s="45">
        <f t="shared" si="13"/>
        <v>2023310488.6000004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31345306.380000003</v>
      </c>
      <c r="S62" s="45">
        <f t="shared" si="13"/>
        <v>8992361.7899999991</v>
      </c>
      <c r="T62" s="45">
        <f t="shared" si="13"/>
        <v>12169363.240000002</v>
      </c>
      <c r="U62" s="45">
        <f t="shared" si="13"/>
        <v>7264856.830000001</v>
      </c>
      <c r="V62" s="45">
        <f t="shared" si="13"/>
        <v>13407430.17</v>
      </c>
      <c r="W62" s="45">
        <f t="shared" si="13"/>
        <v>2620992.16</v>
      </c>
      <c r="X62" s="45">
        <f t="shared" si="13"/>
        <v>6618874.8599999994</v>
      </c>
      <c r="Y62" s="45">
        <f t="shared" si="13"/>
        <v>0</v>
      </c>
      <c r="Z62" s="45">
        <f>Z61+Z60</f>
        <v>2127455740.6800005</v>
      </c>
      <c r="AA62" s="45">
        <f>AA61+AA60</f>
        <v>642815259.31999946</v>
      </c>
      <c r="AB62" s="46">
        <f>Z62/B62</f>
        <v>0.76795943092932084</v>
      </c>
      <c r="AC62" s="48"/>
      <c r="AE62" s="72"/>
      <c r="AF62" s="72"/>
      <c r="AG62" s="72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68"/>
      <c r="AE63" s="72"/>
      <c r="AF63" s="72"/>
      <c r="AG63" s="72"/>
    </row>
    <row r="64" spans="1:33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E64" s="72"/>
      <c r="AF64" s="72"/>
      <c r="AG64" s="72"/>
    </row>
    <row r="65" spans="1:33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E65" s="72"/>
      <c r="AF65" s="72"/>
      <c r="AG65" s="72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E66" s="72"/>
      <c r="AF66" s="72"/>
      <c r="AG66" s="72"/>
    </row>
    <row r="67" spans="1:33" s="40" customFormat="1" ht="18" customHeight="1" x14ac:dyDescent="0.2">
      <c r="A67" s="42" t="s">
        <v>37</v>
      </c>
      <c r="B67" s="38">
        <f>[1]consoCURRENT!E1452</f>
        <v>1504535000</v>
      </c>
      <c r="C67" s="38">
        <f>[1]consoCURRENT!H1452</f>
        <v>446120918.97000003</v>
      </c>
      <c r="D67" s="38">
        <f>[1]consoCURRENT!I1452</f>
        <v>-1058414081.03</v>
      </c>
      <c r="E67" s="38">
        <f>[1]consoCURRENT!J1452</f>
        <v>111691753.22000001</v>
      </c>
      <c r="F67" s="38">
        <f>[1]consoCURRENT!K1452</f>
        <v>325012486.2899999</v>
      </c>
      <c r="G67" s="38">
        <f>[1]consoCURRENT!L1452</f>
        <v>386006123.96999997</v>
      </c>
      <c r="H67" s="38">
        <f>[1]consoCURRENT!M1452</f>
        <v>155893189.37</v>
      </c>
      <c r="I67" s="38">
        <f>[1]consoCURRENT!N1452</f>
        <v>107708881.45</v>
      </c>
      <c r="J67" s="38">
        <f>[1]consoCURRENT!O1452</f>
        <v>267024285.14999995</v>
      </c>
      <c r="K67" s="38">
        <f>[1]consoCURRENT!P1452</f>
        <v>353300435.23000002</v>
      </c>
      <c r="L67" s="38">
        <f>[1]consoCURRENT!Q1452</f>
        <v>147401715.22</v>
      </c>
      <c r="M67" s="38">
        <f>[1]consoCURRENT!R1452</f>
        <v>875435317.05000019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31307147.660000004</v>
      </c>
      <c r="S67" s="38">
        <f>[1]consoCURRENT!X1452</f>
        <v>8937858.5999999996</v>
      </c>
      <c r="T67" s="38">
        <f>[1]consoCURRENT!Y1452</f>
        <v>12169363.240000002</v>
      </c>
      <c r="U67" s="38">
        <f>[1]consoCURRENT!Z1452</f>
        <v>7255898.830000001</v>
      </c>
      <c r="V67" s="38">
        <f>[1]consoCURRENT!AA1452</f>
        <v>13280426.67</v>
      </c>
      <c r="W67" s="38">
        <f>[1]consoCURRENT!AB1452</f>
        <v>2016599.29</v>
      </c>
      <c r="X67" s="38">
        <f>[1]consoCURRENT!AC1452</f>
        <v>6474874.8599999994</v>
      </c>
      <c r="Y67" s="38">
        <f>[1]consoCURRENT!AD1452</f>
        <v>0</v>
      </c>
      <c r="Z67" s="38">
        <f>SUM(M67:Y67)</f>
        <v>978603552.85000014</v>
      </c>
      <c r="AA67" s="38">
        <f>B67-Z67</f>
        <v>525931447.14999986</v>
      </c>
      <c r="AB67" s="43">
        <f>Z67/B67</f>
        <v>0.65043588407714026</v>
      </c>
      <c r="AC67" s="39"/>
      <c r="AE67" s="72"/>
      <c r="AF67" s="72"/>
      <c r="AG67" s="72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E68" s="72"/>
      <c r="AF68" s="72"/>
      <c r="AG68" s="72"/>
    </row>
    <row r="69" spans="1:33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38">
        <f>B69-Z69</f>
        <v>0</v>
      </c>
      <c r="AB69" s="43"/>
      <c r="AC69" s="39"/>
      <c r="AE69" s="72"/>
      <c r="AF69" s="72"/>
      <c r="AG69" s="72"/>
    </row>
    <row r="70" spans="1:33" s="40" customFormat="1" ht="18" customHeight="1" x14ac:dyDescent="0.25">
      <c r="A70" s="44" t="s">
        <v>40</v>
      </c>
      <c r="B70" s="45">
        <f>SUM(B66:B69)</f>
        <v>1504535000</v>
      </c>
      <c r="C70" s="45">
        <f t="shared" ref="C70:Y70" si="14">SUM(C66:C69)</f>
        <v>446120918.97000003</v>
      </c>
      <c r="D70" s="45">
        <f t="shared" si="14"/>
        <v>-1058414081.03</v>
      </c>
      <c r="E70" s="45">
        <f t="shared" si="14"/>
        <v>111691753.22000001</v>
      </c>
      <c r="F70" s="45">
        <f t="shared" si="14"/>
        <v>325012486.2899999</v>
      </c>
      <c r="G70" s="45">
        <f t="shared" si="14"/>
        <v>386006123.96999997</v>
      </c>
      <c r="H70" s="45">
        <f t="shared" si="14"/>
        <v>155893189.37</v>
      </c>
      <c r="I70" s="45">
        <f t="shared" si="14"/>
        <v>107708881.45</v>
      </c>
      <c r="J70" s="45">
        <f t="shared" si="14"/>
        <v>267024285.14999995</v>
      </c>
      <c r="K70" s="45">
        <f t="shared" si="14"/>
        <v>353300435.23000002</v>
      </c>
      <c r="L70" s="45">
        <f t="shared" si="14"/>
        <v>147401715.22</v>
      </c>
      <c r="M70" s="45">
        <f t="shared" si="14"/>
        <v>875435317.05000019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31307147.660000004</v>
      </c>
      <c r="S70" s="45">
        <f t="shared" si="14"/>
        <v>8937858.5999999996</v>
      </c>
      <c r="T70" s="45">
        <f t="shared" si="14"/>
        <v>12169363.240000002</v>
      </c>
      <c r="U70" s="45">
        <f t="shared" si="14"/>
        <v>7255898.830000001</v>
      </c>
      <c r="V70" s="45">
        <f t="shared" si="14"/>
        <v>13280426.67</v>
      </c>
      <c r="W70" s="45">
        <f t="shared" si="14"/>
        <v>2016599.29</v>
      </c>
      <c r="X70" s="45">
        <f t="shared" si="14"/>
        <v>6474874.8599999994</v>
      </c>
      <c r="Y70" s="45">
        <f t="shared" si="14"/>
        <v>0</v>
      </c>
      <c r="Z70" s="45">
        <f>SUM(Z66:Z69)</f>
        <v>978603552.85000014</v>
      </c>
      <c r="AA70" s="45">
        <f>SUM(AA66:AA69)</f>
        <v>525931447.14999986</v>
      </c>
      <c r="AB70" s="46">
        <f>Z70/B70</f>
        <v>0.65043588407714026</v>
      </c>
      <c r="AC70" s="39"/>
      <c r="AE70" s="72"/>
      <c r="AF70" s="72"/>
      <c r="AG70" s="72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E71" s="72"/>
      <c r="AF71" s="72"/>
      <c r="AG71" s="72"/>
    </row>
    <row r="72" spans="1:33" s="40" customFormat="1" ht="18" customHeight="1" x14ac:dyDescent="0.25">
      <c r="A72" s="44" t="s">
        <v>42</v>
      </c>
      <c r="B72" s="45">
        <f>B71+B70</f>
        <v>1504535000</v>
      </c>
      <c r="C72" s="45">
        <f t="shared" ref="C72:Y72" si="15">C71+C70</f>
        <v>446120918.97000003</v>
      </c>
      <c r="D72" s="45">
        <f t="shared" si="15"/>
        <v>-1058414081.03</v>
      </c>
      <c r="E72" s="45">
        <f t="shared" si="15"/>
        <v>111691753.22000001</v>
      </c>
      <c r="F72" s="45">
        <f t="shared" si="15"/>
        <v>325012486.2899999</v>
      </c>
      <c r="G72" s="45">
        <f t="shared" si="15"/>
        <v>386006123.96999997</v>
      </c>
      <c r="H72" s="45">
        <f t="shared" si="15"/>
        <v>155893189.37</v>
      </c>
      <c r="I72" s="45">
        <f t="shared" si="15"/>
        <v>107708881.45</v>
      </c>
      <c r="J72" s="45">
        <f t="shared" si="15"/>
        <v>267024285.14999995</v>
      </c>
      <c r="K72" s="45">
        <f t="shared" si="15"/>
        <v>353300435.23000002</v>
      </c>
      <c r="L72" s="45">
        <f t="shared" si="15"/>
        <v>147401715.22</v>
      </c>
      <c r="M72" s="45">
        <f t="shared" si="15"/>
        <v>875435317.05000019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31307147.660000004</v>
      </c>
      <c r="S72" s="45">
        <f t="shared" si="15"/>
        <v>8937858.5999999996</v>
      </c>
      <c r="T72" s="45">
        <f t="shared" si="15"/>
        <v>12169363.240000002</v>
      </c>
      <c r="U72" s="45">
        <f t="shared" si="15"/>
        <v>7255898.830000001</v>
      </c>
      <c r="V72" s="45">
        <f t="shared" si="15"/>
        <v>13280426.67</v>
      </c>
      <c r="W72" s="45">
        <f t="shared" si="15"/>
        <v>2016599.29</v>
      </c>
      <c r="X72" s="45">
        <f t="shared" si="15"/>
        <v>6474874.8599999994</v>
      </c>
      <c r="Y72" s="45">
        <f t="shared" si="15"/>
        <v>0</v>
      </c>
      <c r="Z72" s="45">
        <f>Z71+Z70</f>
        <v>978603552.85000014</v>
      </c>
      <c r="AA72" s="45">
        <f>AA71+AA70</f>
        <v>525931447.14999986</v>
      </c>
      <c r="AB72" s="46">
        <f>Z72/B72</f>
        <v>0.65043588407714026</v>
      </c>
      <c r="AC72" s="48"/>
      <c r="AE72" s="72"/>
      <c r="AF72" s="72"/>
      <c r="AG72" s="72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E73" s="72"/>
      <c r="AF73" s="72"/>
      <c r="AG73" s="72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E74" s="72"/>
      <c r="AF74" s="72"/>
      <c r="AG74" s="72"/>
    </row>
    <row r="75" spans="1:33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E75" s="72"/>
      <c r="AF75" s="72"/>
      <c r="AG75" s="72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49"/>
      <c r="AE76" s="72"/>
      <c r="AF76" s="72"/>
      <c r="AG76" s="72"/>
    </row>
    <row r="77" spans="1:33" s="40" customFormat="1" ht="18" customHeight="1" x14ac:dyDescent="0.2">
      <c r="A77" s="42" t="s">
        <v>37</v>
      </c>
      <c r="B77" s="38">
        <f>[1]consoCURRENT!E1663</f>
        <v>1265736000</v>
      </c>
      <c r="C77" s="38">
        <f>[1]consoCURRENT!H1663</f>
        <v>104480141.25999989</v>
      </c>
      <c r="D77" s="38">
        <f>[1]consoCURRENT!I1663</f>
        <v>-1161255858.74</v>
      </c>
      <c r="E77" s="38">
        <f>[1]consoCURRENT!J1663</f>
        <v>145631364</v>
      </c>
      <c r="F77" s="38">
        <f>[1]consoCURRENT!K1663</f>
        <v>937379157.43000007</v>
      </c>
      <c r="G77" s="38">
        <f>[1]consoCURRENT!L1663</f>
        <v>65093273.529999994</v>
      </c>
      <c r="H77" s="38">
        <f>[1]consoCURRENT!M1663</f>
        <v>748392.87</v>
      </c>
      <c r="I77" s="38">
        <f>[1]consoCURRENT!N1663</f>
        <v>145631364</v>
      </c>
      <c r="J77" s="38">
        <f>[1]consoCURRENT!O1663</f>
        <v>937286495.5200001</v>
      </c>
      <c r="K77" s="38">
        <f>[1]consoCURRENT!P1663</f>
        <v>64957312.029999994</v>
      </c>
      <c r="L77" s="38">
        <f>[1]consoCURRENT!Q1663</f>
        <v>0</v>
      </c>
      <c r="M77" s="38">
        <f>[1]consoCURRENT!R1663</f>
        <v>1147875171.5500002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38158.719999999994</v>
      </c>
      <c r="S77" s="38">
        <f>[1]consoCURRENT!X1663</f>
        <v>54503.19</v>
      </c>
      <c r="T77" s="38">
        <f>[1]consoCURRENT!Y1663</f>
        <v>0</v>
      </c>
      <c r="U77" s="38">
        <f>[1]consoCURRENT!Z1663</f>
        <v>8958</v>
      </c>
      <c r="V77" s="38">
        <f>[1]consoCURRENT!AA1663</f>
        <v>127003.5</v>
      </c>
      <c r="W77" s="38">
        <f>[1]consoCURRENT!AB1663</f>
        <v>604392.87</v>
      </c>
      <c r="X77" s="38">
        <f>[1]consoCURRENT!AC1663</f>
        <v>144000</v>
      </c>
      <c r="Y77" s="38">
        <f>[1]consoCURRENT!AD1663</f>
        <v>0</v>
      </c>
      <c r="Z77" s="38">
        <f>SUM(M77:Y77)</f>
        <v>1148852187.8300002</v>
      </c>
      <c r="AA77" s="38">
        <f>B77-Z77</f>
        <v>116883812.16999984</v>
      </c>
      <c r="AB77" s="43">
        <f>Z77/B77</f>
        <v>0.90765545724384877</v>
      </c>
      <c r="AC77" s="39"/>
      <c r="AE77" s="72"/>
      <c r="AF77" s="72"/>
      <c r="AG77" s="72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E78" s="72"/>
      <c r="AF78" s="72"/>
      <c r="AG78" s="72"/>
    </row>
    <row r="79" spans="1:33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38">
        <f>B79-Z79</f>
        <v>0</v>
      </c>
      <c r="AB79" s="43"/>
      <c r="AC79" s="39"/>
      <c r="AE79" s="72"/>
      <c r="AF79" s="72"/>
      <c r="AG79" s="72"/>
    </row>
    <row r="80" spans="1:33" s="40" customFormat="1" ht="18" customHeight="1" x14ac:dyDescent="0.25">
      <c r="A80" s="44" t="s">
        <v>40</v>
      </c>
      <c r="B80" s="45">
        <f>SUM(B76:B79)</f>
        <v>1265736000</v>
      </c>
      <c r="C80" s="45">
        <f t="shared" ref="C80:Y80" si="16">SUM(C76:C79)</f>
        <v>104480141.25999989</v>
      </c>
      <c r="D80" s="45">
        <f t="shared" si="16"/>
        <v>-1161255858.74</v>
      </c>
      <c r="E80" s="45">
        <f t="shared" si="16"/>
        <v>145631364</v>
      </c>
      <c r="F80" s="45">
        <f t="shared" si="16"/>
        <v>937379157.43000007</v>
      </c>
      <c r="G80" s="45">
        <f t="shared" si="16"/>
        <v>65093273.529999994</v>
      </c>
      <c r="H80" s="45">
        <f t="shared" si="16"/>
        <v>748392.87</v>
      </c>
      <c r="I80" s="45">
        <f t="shared" si="16"/>
        <v>145631364</v>
      </c>
      <c r="J80" s="45">
        <f t="shared" si="16"/>
        <v>937286495.5200001</v>
      </c>
      <c r="K80" s="45">
        <f t="shared" si="16"/>
        <v>64957312.029999994</v>
      </c>
      <c r="L80" s="45">
        <f t="shared" si="16"/>
        <v>0</v>
      </c>
      <c r="M80" s="45">
        <f t="shared" si="16"/>
        <v>1147875171.5500002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38158.719999999994</v>
      </c>
      <c r="S80" s="45">
        <f t="shared" si="16"/>
        <v>54503.19</v>
      </c>
      <c r="T80" s="45">
        <f t="shared" si="16"/>
        <v>0</v>
      </c>
      <c r="U80" s="45">
        <f t="shared" si="16"/>
        <v>8958</v>
      </c>
      <c r="V80" s="45">
        <f t="shared" si="16"/>
        <v>127003.5</v>
      </c>
      <c r="W80" s="45">
        <f t="shared" si="16"/>
        <v>604392.87</v>
      </c>
      <c r="X80" s="45">
        <f t="shared" si="16"/>
        <v>144000</v>
      </c>
      <c r="Y80" s="45">
        <f t="shared" si="16"/>
        <v>0</v>
      </c>
      <c r="Z80" s="45">
        <f>SUM(Z76:Z79)</f>
        <v>1148852187.8300002</v>
      </c>
      <c r="AA80" s="45">
        <f>SUM(AA76:AA79)</f>
        <v>116883812.16999984</v>
      </c>
      <c r="AB80" s="46">
        <f>Z80/B80</f>
        <v>0.90765545724384877</v>
      </c>
      <c r="AC80" s="39"/>
      <c r="AE80" s="72"/>
      <c r="AF80" s="72"/>
      <c r="AG80" s="72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E81" s="72"/>
      <c r="AF81" s="72"/>
      <c r="AG81" s="72"/>
    </row>
    <row r="82" spans="1:33" s="40" customFormat="1" ht="18" customHeight="1" x14ac:dyDescent="0.25">
      <c r="A82" s="44" t="s">
        <v>42</v>
      </c>
      <c r="B82" s="45">
        <f>B81+B80</f>
        <v>1265736000</v>
      </c>
      <c r="C82" s="45">
        <f t="shared" ref="C82:Y82" si="17">C81+C80</f>
        <v>104480141.25999989</v>
      </c>
      <c r="D82" s="45">
        <f t="shared" si="17"/>
        <v>-1161255858.74</v>
      </c>
      <c r="E82" s="45">
        <f t="shared" si="17"/>
        <v>145631364</v>
      </c>
      <c r="F82" s="45">
        <f t="shared" si="17"/>
        <v>937379157.43000007</v>
      </c>
      <c r="G82" s="45">
        <f t="shared" si="17"/>
        <v>65093273.529999994</v>
      </c>
      <c r="H82" s="45">
        <f t="shared" si="17"/>
        <v>748392.87</v>
      </c>
      <c r="I82" s="45">
        <f t="shared" si="17"/>
        <v>145631364</v>
      </c>
      <c r="J82" s="45">
        <f t="shared" si="17"/>
        <v>937286495.5200001</v>
      </c>
      <c r="K82" s="45">
        <f t="shared" si="17"/>
        <v>64957312.029999994</v>
      </c>
      <c r="L82" s="45">
        <f t="shared" si="17"/>
        <v>0</v>
      </c>
      <c r="M82" s="45">
        <f t="shared" si="17"/>
        <v>1147875171.5500002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38158.719999999994</v>
      </c>
      <c r="S82" s="45">
        <f t="shared" si="17"/>
        <v>54503.19</v>
      </c>
      <c r="T82" s="45">
        <f t="shared" si="17"/>
        <v>0</v>
      </c>
      <c r="U82" s="45">
        <f t="shared" si="17"/>
        <v>8958</v>
      </c>
      <c r="V82" s="45">
        <f t="shared" si="17"/>
        <v>127003.5</v>
      </c>
      <c r="W82" s="45">
        <f t="shared" si="17"/>
        <v>604392.87</v>
      </c>
      <c r="X82" s="45">
        <f t="shared" si="17"/>
        <v>144000</v>
      </c>
      <c r="Y82" s="45">
        <f t="shared" si="17"/>
        <v>0</v>
      </c>
      <c r="Z82" s="45">
        <f>Z81+Z80</f>
        <v>1148852187.8300002</v>
      </c>
      <c r="AA82" s="45">
        <f>AA81+AA80</f>
        <v>116883812.16999984</v>
      </c>
      <c r="AB82" s="46">
        <f>Z82/B82</f>
        <v>0.90765545724384877</v>
      </c>
      <c r="AC82" s="48"/>
      <c r="AE82" s="72"/>
      <c r="AF82" s="72"/>
      <c r="AG82" s="72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E83" s="72"/>
      <c r="AF83" s="72"/>
      <c r="AG83" s="72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E84" s="72"/>
      <c r="AF84" s="72"/>
      <c r="AG84" s="72"/>
    </row>
    <row r="85" spans="1:33" s="40" customFormat="1" ht="15" hidden="1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E85" s="72"/>
      <c r="AF85" s="72"/>
      <c r="AG85" s="72"/>
    </row>
    <row r="86" spans="1:33" s="40" customFormat="1" ht="18" hidden="1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E86" s="72"/>
      <c r="AF86" s="72"/>
      <c r="AG86" s="72"/>
    </row>
    <row r="87" spans="1:33" s="40" customFormat="1" ht="18" hidden="1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38">
        <f>B87-Z87</f>
        <v>0</v>
      </c>
      <c r="AB87" s="43" t="e">
        <f>Z87/B87</f>
        <v>#DIV/0!</v>
      </c>
      <c r="AC87" s="39"/>
      <c r="AE87" s="72"/>
      <c r="AF87" s="72"/>
      <c r="AG87" s="72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E88" s="72"/>
      <c r="AF88" s="72"/>
      <c r="AG88" s="72"/>
    </row>
    <row r="89" spans="1:33" s="40" customFormat="1" ht="18" hidden="1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38">
        <f>B89-Z89</f>
        <v>0</v>
      </c>
      <c r="AB89" s="43"/>
      <c r="AC89" s="39"/>
      <c r="AE89" s="72"/>
      <c r="AF89" s="72"/>
      <c r="AG89" s="72"/>
    </row>
    <row r="90" spans="1:33" s="40" customFormat="1" ht="18" hidden="1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45">
        <f>SUM(AA86:AA89)</f>
        <v>0</v>
      </c>
      <c r="AB90" s="46" t="e">
        <f>Z90/B90</f>
        <v>#DIV/0!</v>
      </c>
      <c r="AC90" s="39"/>
      <c r="AE90" s="72"/>
      <c r="AF90" s="72"/>
      <c r="AG90" s="72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E91" s="72"/>
      <c r="AF91" s="72"/>
      <c r="AG91" s="72"/>
    </row>
    <row r="92" spans="1:33" s="40" customFormat="1" ht="18" hidden="1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45">
        <f>AA91+AA90</f>
        <v>0</v>
      </c>
      <c r="AB92" s="46" t="e">
        <f>Z92/B92</f>
        <v>#DIV/0!</v>
      </c>
      <c r="AC92" s="48"/>
      <c r="AE92" s="72"/>
      <c r="AF92" s="72"/>
      <c r="AG92" s="72"/>
    </row>
    <row r="93" spans="1:33" s="40" customFormat="1" ht="15" hidden="1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E93" s="72"/>
      <c r="AF93" s="72"/>
      <c r="AG93" s="72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E94" s="72"/>
      <c r="AF94" s="72"/>
      <c r="AG94" s="72"/>
    </row>
    <row r="95" spans="1:33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E95" s="72"/>
      <c r="AF95" s="72"/>
      <c r="AG95" s="72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E96" s="72"/>
      <c r="AF96" s="72"/>
      <c r="AG96" s="72"/>
    </row>
    <row r="97" spans="1:33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38">
        <f>B97-Z97</f>
        <v>0</v>
      </c>
      <c r="AB97" s="43" t="e">
        <f>Z97/B97</f>
        <v>#DIV/0!</v>
      </c>
      <c r="AC97" s="39"/>
      <c r="AE97" s="72"/>
      <c r="AF97" s="72"/>
      <c r="AG97" s="72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E98" s="72"/>
      <c r="AF98" s="72"/>
      <c r="AG98" s="72"/>
    </row>
    <row r="99" spans="1:33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38">
        <f>B99-Z99</f>
        <v>0</v>
      </c>
      <c r="AB99" s="43"/>
      <c r="AC99" s="39"/>
      <c r="AE99" s="72"/>
      <c r="AF99" s="72"/>
      <c r="AG99" s="72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E100" s="72"/>
      <c r="AF100" s="72"/>
      <c r="AG100" s="72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E101" s="72"/>
      <c r="AF101" s="72"/>
      <c r="AG101" s="72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E102" s="72"/>
      <c r="AF102" s="72"/>
      <c r="AG102" s="72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E103" s="72"/>
      <c r="AF103" s="72"/>
      <c r="AG103" s="72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E104" s="72"/>
      <c r="AF104" s="72"/>
      <c r="AG104" s="72"/>
    </row>
    <row r="105" spans="1:33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E105" s="72"/>
      <c r="AF105" s="72"/>
      <c r="AG105" s="72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E106" s="72"/>
      <c r="AF106" s="72"/>
      <c r="AG106" s="72"/>
    </row>
    <row r="107" spans="1:33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38">
        <f>B107-Z107</f>
        <v>0</v>
      </c>
      <c r="AB107" s="43" t="e">
        <f>Z107/B107</f>
        <v>#DIV/0!</v>
      </c>
      <c r="AC107" s="39"/>
      <c r="AE107" s="72"/>
      <c r="AF107" s="72"/>
      <c r="AG107" s="72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E108" s="72"/>
      <c r="AF108" s="72"/>
      <c r="AG108" s="72"/>
    </row>
    <row r="109" spans="1:33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38">
        <f>B109-Z109</f>
        <v>0</v>
      </c>
      <c r="AB109" s="43"/>
      <c r="AC109" s="39"/>
      <c r="AE109" s="72"/>
      <c r="AF109" s="72"/>
      <c r="AG109" s="72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E110" s="72"/>
      <c r="AF110" s="72"/>
      <c r="AG110" s="72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E111" s="72"/>
      <c r="AF111" s="72"/>
      <c r="AG111" s="72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E112" s="72"/>
      <c r="AF112" s="72"/>
      <c r="AG112" s="72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E113" s="72"/>
      <c r="AF113" s="72"/>
      <c r="AG113" s="72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E114" s="72"/>
      <c r="AF114" s="72"/>
      <c r="AG114" s="72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E115" s="72"/>
      <c r="AF115" s="72"/>
      <c r="AG115" s="72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E116" s="72"/>
      <c r="AF116" s="72"/>
      <c r="AG116" s="72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2770271000</v>
      </c>
      <c r="C117" s="38">
        <f t="shared" si="24"/>
        <v>550601060.2299999</v>
      </c>
      <c r="D117" s="38">
        <f t="shared" si="24"/>
        <v>-2219669939.77</v>
      </c>
      <c r="E117" s="38">
        <f t="shared" si="24"/>
        <v>257323117.22000003</v>
      </c>
      <c r="F117" s="38">
        <f t="shared" si="24"/>
        <v>1262391643.72</v>
      </c>
      <c r="G117" s="38">
        <f t="shared" si="24"/>
        <v>451099397.49999994</v>
      </c>
      <c r="H117" s="38">
        <f t="shared" si="24"/>
        <v>156641582.24000001</v>
      </c>
      <c r="I117" s="38">
        <f t="shared" si="24"/>
        <v>253340245.44999999</v>
      </c>
      <c r="J117" s="38">
        <f t="shared" si="24"/>
        <v>1204310780.6700001</v>
      </c>
      <c r="K117" s="38">
        <f t="shared" si="24"/>
        <v>418257747.25999999</v>
      </c>
      <c r="L117" s="38">
        <f t="shared" si="24"/>
        <v>147401715.22</v>
      </c>
      <c r="M117" s="38">
        <f t="shared" si="24"/>
        <v>2023310488.6000004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31345306.380000003</v>
      </c>
      <c r="S117" s="38">
        <f t="shared" si="24"/>
        <v>8992361.7899999991</v>
      </c>
      <c r="T117" s="38">
        <f t="shared" si="24"/>
        <v>12169363.240000002</v>
      </c>
      <c r="U117" s="38">
        <f t="shared" si="24"/>
        <v>7264856.830000001</v>
      </c>
      <c r="V117" s="38">
        <f t="shared" si="24"/>
        <v>13407430.17</v>
      </c>
      <c r="W117" s="38">
        <f t="shared" si="24"/>
        <v>2620992.16</v>
      </c>
      <c r="X117" s="38">
        <f t="shared" si="24"/>
        <v>6618874.8599999994</v>
      </c>
      <c r="Y117" s="38">
        <f t="shared" si="24"/>
        <v>0</v>
      </c>
      <c r="Z117" s="38">
        <f>Z57+Z17</f>
        <v>2127455740.6800005</v>
      </c>
      <c r="AA117" s="38">
        <f>B117-Z117</f>
        <v>642815259.31999946</v>
      </c>
      <c r="AB117" s="43">
        <f>Z117/B117</f>
        <v>0.76795943092932084</v>
      </c>
      <c r="AC117" s="39"/>
      <c r="AE117" s="72"/>
      <c r="AF117" s="72"/>
      <c r="AG117" s="72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E118" s="72"/>
      <c r="AF118" s="72"/>
      <c r="AG118" s="72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E119" s="72"/>
      <c r="AF119" s="72"/>
      <c r="AG119" s="72"/>
    </row>
    <row r="120" spans="1:34" s="40" customFormat="1" ht="18" customHeight="1" x14ac:dyDescent="0.25">
      <c r="A120" s="44" t="s">
        <v>40</v>
      </c>
      <c r="B120" s="45">
        <f>SUM(B116:B119)</f>
        <v>2770271000</v>
      </c>
      <c r="C120" s="45">
        <f t="shared" ref="C120:Y120" si="25">SUM(C116:C119)</f>
        <v>550601060.2299999</v>
      </c>
      <c r="D120" s="45">
        <f t="shared" si="25"/>
        <v>-2219669939.77</v>
      </c>
      <c r="E120" s="45">
        <f t="shared" si="25"/>
        <v>257323117.22000003</v>
      </c>
      <c r="F120" s="45">
        <f t="shared" si="25"/>
        <v>1262391643.72</v>
      </c>
      <c r="G120" s="45">
        <f t="shared" si="25"/>
        <v>451099397.49999994</v>
      </c>
      <c r="H120" s="45">
        <f t="shared" si="25"/>
        <v>156641582.24000001</v>
      </c>
      <c r="I120" s="45">
        <f t="shared" si="25"/>
        <v>253340245.44999999</v>
      </c>
      <c r="J120" s="45">
        <f t="shared" si="25"/>
        <v>1204310780.6700001</v>
      </c>
      <c r="K120" s="45">
        <f t="shared" si="25"/>
        <v>418257747.25999999</v>
      </c>
      <c r="L120" s="45">
        <f t="shared" si="25"/>
        <v>147401715.22</v>
      </c>
      <c r="M120" s="45">
        <f>SUM(M116:M119)</f>
        <v>2023310488.6000004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31345306.380000003</v>
      </c>
      <c r="S120" s="45">
        <f t="shared" si="25"/>
        <v>8992361.7899999991</v>
      </c>
      <c r="T120" s="45">
        <f t="shared" si="25"/>
        <v>12169363.240000002</v>
      </c>
      <c r="U120" s="45">
        <f t="shared" si="25"/>
        <v>7264856.830000001</v>
      </c>
      <c r="V120" s="45">
        <f t="shared" si="25"/>
        <v>13407430.17</v>
      </c>
      <c r="W120" s="45">
        <f t="shared" si="25"/>
        <v>2620992.16</v>
      </c>
      <c r="X120" s="45">
        <f t="shared" si="25"/>
        <v>6618874.8599999994</v>
      </c>
      <c r="Y120" s="45">
        <f t="shared" si="25"/>
        <v>0</v>
      </c>
      <c r="Z120" s="45">
        <f>SUM(Z116:Z119)</f>
        <v>2127455740.6800005</v>
      </c>
      <c r="AA120" s="45">
        <f>SUM(AA116:AA119)</f>
        <v>642815259.31999946</v>
      </c>
      <c r="AB120" s="46">
        <f>Z120/B120</f>
        <v>0.76795943092932084</v>
      </c>
      <c r="AC120" s="39"/>
      <c r="AE120" s="72"/>
      <c r="AF120" s="72"/>
      <c r="AG120" s="72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E121" s="72"/>
      <c r="AF121" s="72"/>
      <c r="AG121" s="72"/>
    </row>
    <row r="122" spans="1:34" s="40" customFormat="1" ht="18" customHeight="1" x14ac:dyDescent="0.25">
      <c r="A122" s="44" t="s">
        <v>42</v>
      </c>
      <c r="B122" s="45">
        <f>B121+B120</f>
        <v>2770271000</v>
      </c>
      <c r="C122" s="45">
        <f t="shared" ref="C122:Y122" si="26">C121+C120</f>
        <v>550601060.2299999</v>
      </c>
      <c r="D122" s="45">
        <f t="shared" si="26"/>
        <v>-2219669939.77</v>
      </c>
      <c r="E122" s="45">
        <f t="shared" si="26"/>
        <v>257323117.22000003</v>
      </c>
      <c r="F122" s="45">
        <f t="shared" si="26"/>
        <v>1262391643.72</v>
      </c>
      <c r="G122" s="45">
        <f t="shared" si="26"/>
        <v>451099397.49999994</v>
      </c>
      <c r="H122" s="45">
        <f t="shared" si="26"/>
        <v>156641582.24000001</v>
      </c>
      <c r="I122" s="45">
        <f t="shared" si="26"/>
        <v>253340245.44999999</v>
      </c>
      <c r="J122" s="45">
        <f t="shared" si="26"/>
        <v>1204310780.6700001</v>
      </c>
      <c r="K122" s="45">
        <f t="shared" si="26"/>
        <v>418257747.25999999</v>
      </c>
      <c r="L122" s="45">
        <f t="shared" si="26"/>
        <v>147401715.22</v>
      </c>
      <c r="M122" s="45">
        <f>M121+M120</f>
        <v>2023310488.6000004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31345306.380000003</v>
      </c>
      <c r="S122" s="45">
        <f t="shared" si="26"/>
        <v>8992361.7899999991</v>
      </c>
      <c r="T122" s="45">
        <f t="shared" si="26"/>
        <v>12169363.240000002</v>
      </c>
      <c r="U122" s="45">
        <f t="shared" si="26"/>
        <v>7264856.830000001</v>
      </c>
      <c r="V122" s="45">
        <f t="shared" si="26"/>
        <v>13407430.17</v>
      </c>
      <c r="W122" s="45">
        <f t="shared" si="26"/>
        <v>2620992.16</v>
      </c>
      <c r="X122" s="45">
        <f t="shared" si="26"/>
        <v>6618874.8599999994</v>
      </c>
      <c r="Y122" s="45">
        <f t="shared" si="26"/>
        <v>0</v>
      </c>
      <c r="Z122" s="45">
        <f>Z121+Z120</f>
        <v>2127455740.6800005</v>
      </c>
      <c r="AA122" s="45">
        <f>AA121+AA120</f>
        <v>642815259.31999946</v>
      </c>
      <c r="AB122" s="46">
        <f>Z122/B122</f>
        <v>0.76795943092932084</v>
      </c>
      <c r="AC122" s="48"/>
      <c r="AD122" s="49"/>
      <c r="AE122" s="72"/>
      <c r="AF122" s="72"/>
      <c r="AG122" s="72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E123" s="72"/>
      <c r="AF123" s="72"/>
      <c r="AG123" s="72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E124" s="72"/>
      <c r="AF124" s="72"/>
      <c r="AG124" s="72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E125" s="72"/>
      <c r="AF125" s="72"/>
      <c r="AG125" s="72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E126" s="72"/>
      <c r="AF126" s="72"/>
      <c r="AG126" s="72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E127" s="72"/>
      <c r="AF127" s="72"/>
      <c r="AG127" s="72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E128" s="72"/>
      <c r="AF128" s="72"/>
      <c r="AG128" s="72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E129" s="72"/>
      <c r="AF129" s="72"/>
      <c r="AG129" s="72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E130" s="72"/>
      <c r="AF130" s="72"/>
      <c r="AG130" s="72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E131" s="72"/>
      <c r="AF131" s="72"/>
      <c r="AG131" s="72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E132" s="72"/>
      <c r="AF132" s="72"/>
      <c r="AG132" s="72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E133" s="72"/>
      <c r="AF133" s="72"/>
      <c r="AG133" s="72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E134" s="72"/>
      <c r="AF134" s="72"/>
      <c r="AG134" s="72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E135" s="72"/>
      <c r="AF135" s="72"/>
      <c r="AG135" s="72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E136" s="72"/>
      <c r="AF136" s="72"/>
      <c r="AG136" s="72"/>
    </row>
    <row r="137" spans="1:33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E137" s="72"/>
      <c r="AF137" s="72"/>
      <c r="AG137" s="72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E138" s="72"/>
      <c r="AF138" s="72"/>
      <c r="AG138" s="72"/>
    </row>
    <row r="139" spans="1:33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E139" s="72"/>
      <c r="AF139" s="72"/>
      <c r="AG139" s="72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E140" s="72"/>
      <c r="AF140" s="72"/>
      <c r="AG140" s="72"/>
    </row>
    <row r="141" spans="1:33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E141" s="72"/>
      <c r="AF141" s="72"/>
      <c r="AG141" s="72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E142" s="72"/>
      <c r="AF142" s="72"/>
      <c r="AG142" s="72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E143" s="72"/>
      <c r="AF143" s="72"/>
      <c r="AG143" s="72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E144" s="72"/>
      <c r="AF144" s="72"/>
      <c r="AG144" s="72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E145" s="72"/>
      <c r="AF145" s="72"/>
      <c r="AG145" s="72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E146" s="72"/>
      <c r="AF146" s="72"/>
      <c r="AG146" s="72"/>
    </row>
    <row r="147" spans="1:33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E147" s="72"/>
      <c r="AF147" s="72"/>
      <c r="AG147" s="72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E148" s="72"/>
      <c r="AF148" s="72"/>
      <c r="AG148" s="72"/>
    </row>
    <row r="149" spans="1:33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E149" s="72"/>
      <c r="AF149" s="72"/>
      <c r="AG149" s="72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E150" s="72"/>
      <c r="AF150" s="72"/>
      <c r="AG150" s="72"/>
    </row>
    <row r="151" spans="1:33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E151" s="72"/>
      <c r="AF151" s="72"/>
      <c r="AG151" s="72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E152" s="72"/>
      <c r="AF152" s="72"/>
      <c r="AG152" s="72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E153" s="72"/>
      <c r="AF153" s="72"/>
      <c r="AG153" s="72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E154" s="72"/>
      <c r="AF154" s="72"/>
      <c r="AG154" s="72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E155" s="72"/>
      <c r="AF155" s="72"/>
      <c r="AG155" s="72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E156" s="72"/>
      <c r="AF156" s="72"/>
      <c r="AG156" s="72"/>
    </row>
    <row r="157" spans="1:33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E157" s="72"/>
      <c r="AF157" s="72"/>
      <c r="AG157" s="72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E158" s="72"/>
      <c r="AF158" s="72"/>
      <c r="AG158" s="72"/>
    </row>
    <row r="159" spans="1:33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E159" s="72"/>
      <c r="AF159" s="72"/>
      <c r="AG159" s="72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E160" s="72"/>
      <c r="AF160" s="72"/>
      <c r="AG160" s="72"/>
    </row>
    <row r="161" spans="1:33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E161" s="72"/>
      <c r="AF161" s="72"/>
      <c r="AG161" s="72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E162" s="72"/>
      <c r="AF162" s="72"/>
      <c r="AG162" s="72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E163" s="72"/>
      <c r="AF163" s="72"/>
      <c r="AG163" s="72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E164" s="72"/>
      <c r="AF164" s="72"/>
      <c r="AG164" s="72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E165" s="72"/>
      <c r="AF165" s="72"/>
      <c r="AG165" s="72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E166" s="72"/>
      <c r="AF166" s="72"/>
      <c r="AG166" s="72"/>
    </row>
    <row r="167" spans="1:33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E167" s="72"/>
      <c r="AF167" s="72"/>
      <c r="AG167" s="72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E168" s="72"/>
      <c r="AF168" s="72"/>
      <c r="AG168" s="72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E169" s="72"/>
      <c r="AF169" s="72"/>
      <c r="AG169" s="72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E170" s="72"/>
      <c r="AF170" s="72"/>
      <c r="AG170" s="72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E171" s="72"/>
      <c r="AF171" s="72"/>
      <c r="AG171" s="72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E172" s="72"/>
      <c r="AF172" s="72"/>
      <c r="AG172" s="72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E173" s="72"/>
      <c r="AF173" s="72"/>
      <c r="AG173" s="72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E174" s="72"/>
      <c r="AF174" s="72"/>
      <c r="AG174" s="72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E175" s="72"/>
      <c r="AF175" s="72"/>
      <c r="AG175" s="72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E176" s="72"/>
      <c r="AF176" s="72"/>
      <c r="AG176" s="72"/>
    </row>
    <row r="177" spans="1:33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E177" s="72"/>
      <c r="AF177" s="72"/>
      <c r="AG177" s="72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E178" s="72"/>
      <c r="AF178" s="72"/>
      <c r="AG178" s="72"/>
    </row>
    <row r="179" spans="1:33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E179" s="72"/>
      <c r="AF179" s="72"/>
      <c r="AG179" s="72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E180" s="72"/>
      <c r="AF180" s="72"/>
      <c r="AG180" s="72"/>
    </row>
    <row r="181" spans="1:33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E181" s="72"/>
      <c r="AF181" s="72"/>
      <c r="AG181" s="72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E182" s="72"/>
      <c r="AF182" s="72"/>
      <c r="AG182" s="72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E183" s="72"/>
      <c r="AF183" s="72"/>
      <c r="AG183" s="72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E184" s="72"/>
      <c r="AF184" s="72"/>
      <c r="AG184" s="72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E185" s="72"/>
      <c r="AF185" s="72"/>
      <c r="AG185" s="72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E186" s="72"/>
      <c r="AF186" s="72"/>
      <c r="AG186" s="72"/>
    </row>
    <row r="187" spans="1:33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E187" s="72"/>
      <c r="AF187" s="72"/>
      <c r="AG187" s="72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E188" s="72"/>
      <c r="AF188" s="72"/>
      <c r="AG188" s="72"/>
    </row>
    <row r="189" spans="1:33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E189" s="72"/>
      <c r="AF189" s="72"/>
      <c r="AG189" s="72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E190" s="72"/>
      <c r="AF190" s="72"/>
      <c r="AG190" s="72"/>
    </row>
    <row r="191" spans="1:33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E191" s="72"/>
      <c r="AF191" s="72"/>
      <c r="AG191" s="72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E192" s="72"/>
      <c r="AF192" s="72"/>
      <c r="AG192" s="72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E193" s="72"/>
      <c r="AF193" s="72"/>
      <c r="AG193" s="72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E194" s="72"/>
      <c r="AF194" s="72"/>
      <c r="AG194" s="72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E195" s="72"/>
      <c r="AF195" s="72"/>
      <c r="AG195" s="72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E196" s="72"/>
      <c r="AF196" s="72"/>
      <c r="AG196" s="72"/>
    </row>
    <row r="197" spans="1:33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E197" s="72"/>
      <c r="AF197" s="72"/>
      <c r="AG197" s="72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E198" s="72"/>
      <c r="AF198" s="72"/>
      <c r="AG198" s="72"/>
    </row>
    <row r="199" spans="1:33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E199" s="72"/>
      <c r="AF199" s="72"/>
      <c r="AG199" s="72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E200" s="72"/>
      <c r="AF200" s="72"/>
      <c r="AG200" s="72"/>
    </row>
    <row r="201" spans="1:33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E201" s="72"/>
      <c r="AF201" s="72"/>
      <c r="AG201" s="72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E202" s="72"/>
      <c r="AF202" s="72"/>
      <c r="AG202" s="72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E203" s="72"/>
      <c r="AF203" s="72"/>
      <c r="AG203" s="72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E204" s="72"/>
      <c r="AF204" s="72"/>
      <c r="AG204" s="72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E205" s="72"/>
      <c r="AF205" s="72"/>
      <c r="AG205" s="72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E206" s="72"/>
      <c r="AF206" s="72"/>
      <c r="AG206" s="72"/>
    </row>
    <row r="207" spans="1:33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E207" s="72"/>
      <c r="AF207" s="72"/>
      <c r="AG207" s="72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E208" s="72"/>
      <c r="AF208" s="72"/>
      <c r="AG208" s="72"/>
    </row>
    <row r="209" spans="1:33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E209" s="72"/>
      <c r="AF209" s="72"/>
      <c r="AG209" s="72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E210" s="72"/>
      <c r="AF210" s="72"/>
      <c r="AG210" s="72"/>
    </row>
    <row r="211" spans="1:33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E211" s="72"/>
      <c r="AF211" s="72"/>
      <c r="AG211" s="72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E212" s="72"/>
      <c r="AF212" s="72"/>
      <c r="AG212" s="72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E213" s="72"/>
      <c r="AF213" s="72"/>
      <c r="AG213" s="72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E214" s="72"/>
      <c r="AF214" s="72"/>
      <c r="AG214" s="72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E215" s="72"/>
      <c r="AF215" s="72"/>
      <c r="AG215" s="72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E216" s="72"/>
      <c r="AF216" s="72"/>
      <c r="AG216" s="72"/>
    </row>
    <row r="217" spans="1:33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E217" s="72"/>
      <c r="AF217" s="72"/>
      <c r="AG217" s="72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E218" s="72"/>
      <c r="AF218" s="72"/>
      <c r="AG218" s="72"/>
    </row>
    <row r="219" spans="1:33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E219" s="72"/>
      <c r="AF219" s="72"/>
      <c r="AG219" s="72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E220" s="72"/>
      <c r="AF220" s="72"/>
      <c r="AG220" s="72"/>
    </row>
    <row r="221" spans="1:33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E221" s="72"/>
      <c r="AF221" s="72"/>
      <c r="AG221" s="72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E222" s="72"/>
      <c r="AF222" s="72"/>
      <c r="AG222" s="72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E223" s="72"/>
      <c r="AF223" s="72"/>
      <c r="AG223" s="72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E224" s="72"/>
      <c r="AF224" s="72"/>
      <c r="AG224" s="72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E225" s="72"/>
      <c r="AF225" s="72"/>
      <c r="AG225" s="72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E226" s="72"/>
      <c r="AF226" s="72"/>
      <c r="AG226" s="72"/>
    </row>
    <row r="227" spans="1:33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E227" s="72"/>
      <c r="AF227" s="72"/>
      <c r="AG227" s="72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E228" s="72"/>
      <c r="AF228" s="72"/>
      <c r="AG228" s="72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E229" s="72"/>
      <c r="AF229" s="72"/>
      <c r="AG229" s="72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E230" s="72"/>
      <c r="AF230" s="72"/>
      <c r="AG230" s="72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E231" s="72"/>
      <c r="AF231" s="72"/>
      <c r="AG231" s="72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E232" s="72"/>
      <c r="AF232" s="72"/>
      <c r="AG232" s="72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E233" s="72"/>
      <c r="AF233" s="72"/>
      <c r="AG233" s="72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E234" s="72"/>
      <c r="AF234" s="72"/>
      <c r="AG234" s="72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E235" s="72"/>
      <c r="AF235" s="72"/>
      <c r="AG235" s="72"/>
    </row>
    <row r="236" spans="1:33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E236" s="72"/>
      <c r="AF236" s="72"/>
      <c r="AG236" s="72"/>
    </row>
    <row r="237" spans="1:33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E237" s="72"/>
      <c r="AF237" s="72"/>
      <c r="AG237" s="72"/>
    </row>
    <row r="238" spans="1:33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49"/>
      <c r="AE238" s="72"/>
      <c r="AF238" s="72"/>
      <c r="AG238" s="72"/>
    </row>
    <row r="239" spans="1:33" s="40" customFormat="1" ht="18" hidden="1" customHeight="1" x14ac:dyDescent="0.2">
      <c r="A239" s="42" t="s">
        <v>37</v>
      </c>
      <c r="B239" s="38">
        <f>B229+B117</f>
        <v>2770271000</v>
      </c>
      <c r="C239" s="38">
        <f t="shared" si="55"/>
        <v>550601060.2299999</v>
      </c>
      <c r="D239" s="38">
        <f t="shared" si="55"/>
        <v>-2219669939.77</v>
      </c>
      <c r="E239" s="38">
        <f t="shared" si="55"/>
        <v>257323117.22000003</v>
      </c>
      <c r="F239" s="38">
        <f t="shared" si="55"/>
        <v>1262391643.72</v>
      </c>
      <c r="G239" s="38">
        <f t="shared" si="55"/>
        <v>451099397.49999994</v>
      </c>
      <c r="H239" s="38">
        <f t="shared" si="55"/>
        <v>156641582.24000001</v>
      </c>
      <c r="I239" s="38">
        <f t="shared" si="55"/>
        <v>253340245.44999999</v>
      </c>
      <c r="J239" s="38">
        <f t="shared" si="55"/>
        <v>1204310780.6700001</v>
      </c>
      <c r="K239" s="38">
        <f t="shared" si="55"/>
        <v>418257747.25999999</v>
      </c>
      <c r="L239" s="38">
        <f t="shared" si="55"/>
        <v>147401715.22</v>
      </c>
      <c r="M239" s="38">
        <f t="shared" si="55"/>
        <v>2023310488.6000004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31345306.380000003</v>
      </c>
      <c r="S239" s="38">
        <f t="shared" si="55"/>
        <v>8992361.7899999991</v>
      </c>
      <c r="T239" s="38">
        <f t="shared" si="55"/>
        <v>12169363.240000002</v>
      </c>
      <c r="U239" s="38">
        <f t="shared" si="55"/>
        <v>7264856.830000001</v>
      </c>
      <c r="V239" s="38">
        <f t="shared" si="55"/>
        <v>13407430.17</v>
      </c>
      <c r="W239" s="38">
        <f t="shared" si="55"/>
        <v>2620992.16</v>
      </c>
      <c r="X239" s="38">
        <f t="shared" si="55"/>
        <v>6618874.8599999994</v>
      </c>
      <c r="Y239" s="38">
        <f t="shared" si="55"/>
        <v>0</v>
      </c>
      <c r="Z239" s="38">
        <f>Z229+Z117</f>
        <v>2127455740.6800005</v>
      </c>
      <c r="AA239" s="38">
        <f>B239-Z239</f>
        <v>642815259.31999946</v>
      </c>
      <c r="AB239" s="43">
        <f>Z239/B239</f>
        <v>0.76795943092932084</v>
      </c>
      <c r="AC239" s="39"/>
      <c r="AE239" s="72"/>
      <c r="AF239" s="72"/>
      <c r="AG239" s="72"/>
    </row>
    <row r="240" spans="1:33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E240" s="72"/>
      <c r="AF240" s="72"/>
      <c r="AG240" s="72"/>
    </row>
    <row r="241" spans="1:33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E241" s="72"/>
      <c r="AF241" s="72"/>
      <c r="AG241" s="72"/>
    </row>
    <row r="242" spans="1:33" s="40" customFormat="1" ht="18" hidden="1" customHeight="1" x14ac:dyDescent="0.25">
      <c r="A242" s="44" t="s">
        <v>40</v>
      </c>
      <c r="B242" s="45">
        <f>SUM(B238:B241)</f>
        <v>2770271000</v>
      </c>
      <c r="C242" s="45">
        <f t="shared" ref="C242:Y242" si="56">SUM(C238:C241)</f>
        <v>550601060.2299999</v>
      </c>
      <c r="D242" s="45">
        <f t="shared" si="56"/>
        <v>-2219669939.77</v>
      </c>
      <c r="E242" s="45">
        <f t="shared" si="56"/>
        <v>257323117.22000003</v>
      </c>
      <c r="F242" s="45">
        <f t="shared" si="56"/>
        <v>1262391643.72</v>
      </c>
      <c r="G242" s="45">
        <f t="shared" si="56"/>
        <v>451099397.49999994</v>
      </c>
      <c r="H242" s="45">
        <f t="shared" si="56"/>
        <v>156641582.24000001</v>
      </c>
      <c r="I242" s="45">
        <f t="shared" si="56"/>
        <v>253340245.44999999</v>
      </c>
      <c r="J242" s="45">
        <f t="shared" si="56"/>
        <v>1204310780.6700001</v>
      </c>
      <c r="K242" s="45">
        <f t="shared" si="56"/>
        <v>418257747.25999999</v>
      </c>
      <c r="L242" s="45">
        <f t="shared" si="56"/>
        <v>147401715.22</v>
      </c>
      <c r="M242" s="45">
        <f t="shared" si="56"/>
        <v>2023310488.6000004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31345306.380000003</v>
      </c>
      <c r="S242" s="45">
        <f t="shared" si="56"/>
        <v>8992361.7899999991</v>
      </c>
      <c r="T242" s="45">
        <f t="shared" si="56"/>
        <v>12169363.240000002</v>
      </c>
      <c r="U242" s="45">
        <f t="shared" si="56"/>
        <v>7264856.830000001</v>
      </c>
      <c r="V242" s="45">
        <f t="shared" si="56"/>
        <v>13407430.17</v>
      </c>
      <c r="W242" s="45">
        <f t="shared" si="56"/>
        <v>2620992.16</v>
      </c>
      <c r="X242" s="45">
        <f t="shared" si="56"/>
        <v>6618874.8599999994</v>
      </c>
      <c r="Y242" s="45">
        <f t="shared" si="56"/>
        <v>0</v>
      </c>
      <c r="Z242" s="45">
        <f>SUM(Z238:Z241)</f>
        <v>2127455740.6800005</v>
      </c>
      <c r="AA242" s="45">
        <f>SUM(AA238:AA241)</f>
        <v>642815259.31999946</v>
      </c>
      <c r="AB242" s="46">
        <f>Z242/B242</f>
        <v>0.76795943092932084</v>
      </c>
      <c r="AC242" s="39"/>
      <c r="AE242" s="72"/>
      <c r="AF242" s="72"/>
      <c r="AG242" s="72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E243" s="72"/>
      <c r="AF243" s="72"/>
      <c r="AG243" s="72"/>
    </row>
    <row r="244" spans="1:33" s="40" customFormat="1" ht="18" hidden="1" customHeight="1" x14ac:dyDescent="0.25">
      <c r="A244" s="44" t="s">
        <v>42</v>
      </c>
      <c r="B244" s="45">
        <f>B243+B242</f>
        <v>2770271000</v>
      </c>
      <c r="C244" s="45">
        <f t="shared" ref="C244:Y244" si="57">C243+C242</f>
        <v>550601060.2299999</v>
      </c>
      <c r="D244" s="45">
        <f t="shared" si="57"/>
        <v>-2219669939.77</v>
      </c>
      <c r="E244" s="45">
        <f t="shared" si="57"/>
        <v>257323117.22000003</v>
      </c>
      <c r="F244" s="45">
        <f t="shared" si="57"/>
        <v>1262391643.72</v>
      </c>
      <c r="G244" s="45">
        <f t="shared" si="57"/>
        <v>451099397.49999994</v>
      </c>
      <c r="H244" s="45">
        <f t="shared" si="57"/>
        <v>156641582.24000001</v>
      </c>
      <c r="I244" s="45">
        <f t="shared" si="57"/>
        <v>253340245.44999999</v>
      </c>
      <c r="J244" s="45">
        <f t="shared" si="57"/>
        <v>1204310780.6700001</v>
      </c>
      <c r="K244" s="45">
        <f t="shared" si="57"/>
        <v>418257747.25999999</v>
      </c>
      <c r="L244" s="45">
        <f t="shared" si="57"/>
        <v>147401715.22</v>
      </c>
      <c r="M244" s="45">
        <f>M243+M242</f>
        <v>2023310488.6000004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31345306.380000003</v>
      </c>
      <c r="S244" s="45">
        <f t="shared" si="57"/>
        <v>8992361.7899999991</v>
      </c>
      <c r="T244" s="45">
        <f t="shared" si="57"/>
        <v>12169363.240000002</v>
      </c>
      <c r="U244" s="45">
        <f t="shared" si="57"/>
        <v>7264856.830000001</v>
      </c>
      <c r="V244" s="45">
        <f t="shared" si="57"/>
        <v>13407430.17</v>
      </c>
      <c r="W244" s="45">
        <f t="shared" si="57"/>
        <v>2620992.16</v>
      </c>
      <c r="X244" s="45">
        <f t="shared" si="57"/>
        <v>6618874.8599999994</v>
      </c>
      <c r="Y244" s="45">
        <f t="shared" si="57"/>
        <v>0</v>
      </c>
      <c r="Z244" s="45">
        <f>Z243+Z242</f>
        <v>2127455740.6800005</v>
      </c>
      <c r="AA244" s="45">
        <f>AA243+AA242</f>
        <v>642815259.31999946</v>
      </c>
      <c r="AB244" s="46">
        <f>Z244/B244</f>
        <v>0.76795943092932084</v>
      </c>
      <c r="AC244" s="48"/>
      <c r="AD244" s="49"/>
      <c r="AE244" s="72"/>
      <c r="AF244" s="72"/>
      <c r="AG244" s="73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E245" s="72"/>
      <c r="AF245" s="72"/>
      <c r="AG245" s="72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2127455740.6800003</v>
      </c>
      <c r="AA246" s="38"/>
      <c r="AB246" s="38"/>
      <c r="AC246" s="39"/>
      <c r="AE246" s="72"/>
      <c r="AF246" s="72"/>
      <c r="AG246" s="72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49"/>
      <c r="AE247" s="72"/>
      <c r="AF247" s="72"/>
      <c r="AG247" s="72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E248" s="72"/>
      <c r="AF248" s="72"/>
      <c r="AG248" s="72"/>
    </row>
    <row r="249" spans="1:33" ht="15" hidden="1" customHeight="1" x14ac:dyDescent="0.2">
      <c r="B249" s="3">
        <f>[1]consoCURRENT!E5401</f>
        <v>2770271000</v>
      </c>
      <c r="Z249" s="53">
        <f>[1]consoCURRENT!AE5401</f>
        <v>2127455740.6800001</v>
      </c>
      <c r="AA249" s="53">
        <f>[1]consoCURRENT!AF5401</f>
        <v>642815259.31999969</v>
      </c>
      <c r="AF249" s="74"/>
    </row>
    <row r="250" spans="1:33" ht="15" hidden="1" customHeight="1" x14ac:dyDescent="0.2">
      <c r="Z250" s="53">
        <f>'[2]sum-co'!Q116+'[2]CMFothers-CURRENT'!ER2519</f>
        <v>2127455740.6800003</v>
      </c>
    </row>
    <row r="251" spans="1:33" ht="15" hidden="1" customHeight="1" x14ac:dyDescent="0.2">
      <c r="Z251" s="53">
        <f>[1]consoCURRENT!AE5401</f>
        <v>2127455740.6800001</v>
      </c>
    </row>
    <row r="252" spans="1:33" ht="15" customHeight="1" x14ac:dyDescent="0.2">
      <c r="Z252" s="53">
        <f>Z244-Z122</f>
        <v>0</v>
      </c>
    </row>
    <row r="253" spans="1:33" ht="15" customHeight="1" x14ac:dyDescent="0.2">
      <c r="AD253" s="54"/>
    </row>
    <row r="254" spans="1:33" ht="15" customHeight="1" x14ac:dyDescent="0.2">
      <c r="AD254" s="53"/>
    </row>
    <row r="255" spans="1:33" ht="15" customHeight="1" x14ac:dyDescent="0.25">
      <c r="A255" s="55" t="s">
        <v>53</v>
      </c>
      <c r="B255" s="56" t="s">
        <v>54</v>
      </c>
      <c r="C255" s="56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8"/>
      <c r="V255" s="55"/>
      <c r="W255" s="55"/>
      <c r="X255" s="55"/>
      <c r="Y255" s="55"/>
      <c r="AA255" s="59" t="s">
        <v>55</v>
      </c>
      <c r="AB255" s="59"/>
      <c r="AD255" s="53"/>
    </row>
    <row r="256" spans="1:33" ht="15" customHeight="1" x14ac:dyDescent="0.2">
      <c r="A256" s="60"/>
      <c r="B256" s="61"/>
      <c r="C256" s="61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2"/>
      <c r="V256" s="60"/>
      <c r="W256" s="60"/>
      <c r="X256" s="60"/>
      <c r="Y256" s="60"/>
      <c r="Z256" s="60"/>
      <c r="AA256" s="60"/>
    </row>
    <row r="257" spans="1:29" ht="15" customHeight="1" x14ac:dyDescent="0.2">
      <c r="A257" s="60"/>
      <c r="B257" s="61"/>
      <c r="C257" s="61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2"/>
      <c r="V257" s="60"/>
      <c r="W257" s="60"/>
      <c r="X257" s="60"/>
      <c r="Y257" s="60"/>
      <c r="Z257" s="60"/>
      <c r="AA257" s="60"/>
      <c r="AB257" s="63"/>
    </row>
    <row r="258" spans="1:29" ht="15" customHeight="1" x14ac:dyDescent="0.25">
      <c r="A258" s="55" t="s">
        <v>56</v>
      </c>
      <c r="B258" s="64" t="s">
        <v>57</v>
      </c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5" t="s">
        <v>58</v>
      </c>
      <c r="AB258" s="65"/>
    </row>
    <row r="259" spans="1:29" ht="15" customHeight="1" x14ac:dyDescent="0.2">
      <c r="A259" s="60" t="s">
        <v>59</v>
      </c>
      <c r="B259" s="66" t="s">
        <v>60</v>
      </c>
      <c r="C259" s="66"/>
      <c r="D259" s="66"/>
      <c r="E259" s="66"/>
      <c r="F259" s="66"/>
      <c r="G259" s="66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7" t="s">
        <v>61</v>
      </c>
      <c r="AB259" s="67"/>
      <c r="AC259" s="67"/>
    </row>
    <row r="266" spans="1:29" ht="13.5" customHeight="1" x14ac:dyDescent="0.2"/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5" right="0" top="0.77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2019-12-10T06:02:46Z</dcterms:created>
  <dcterms:modified xsi:type="dcterms:W3CDTF">2019-12-10T06:03:18Z</dcterms:modified>
</cp:coreProperties>
</file>