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020 CONSO UNIT\CY 2020 EXECOM,QRF,PSB,101,102,170,171\06. June 2020\FOR WEBSITE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5" i="1"/>
  <c r="AD252" i="1"/>
  <c r="B252" i="1"/>
  <c r="Z251" i="1"/>
  <c r="Z250" i="1"/>
  <c r="AA249" i="1"/>
  <c r="Z249" i="1"/>
  <c r="B249" i="1"/>
  <c r="Z246" i="1"/>
  <c r="AB243" i="1"/>
  <c r="Z243" i="1"/>
  <c r="AA243" i="1" s="1"/>
  <c r="AD239" i="1"/>
  <c r="AD244" i="1" s="1"/>
  <c r="AB233" i="1"/>
  <c r="AA233" i="1"/>
  <c r="N231" i="1"/>
  <c r="AB223" i="1"/>
  <c r="AA223" i="1"/>
  <c r="T222" i="1"/>
  <c r="T224" i="1" s="1"/>
  <c r="P222" i="1"/>
  <c r="P224" i="1" s="1"/>
  <c r="D222" i="1"/>
  <c r="D224" i="1" s="1"/>
  <c r="Y221" i="1"/>
  <c r="Y171" i="1" s="1"/>
  <c r="Y231" i="1" s="1"/>
  <c r="X221" i="1"/>
  <c r="W221" i="1"/>
  <c r="V221" i="1"/>
  <c r="U221" i="1"/>
  <c r="U171" i="1" s="1"/>
  <c r="U231" i="1" s="1"/>
  <c r="T221" i="1"/>
  <c r="S221" i="1"/>
  <c r="R221" i="1"/>
  <c r="Q221" i="1"/>
  <c r="Q171" i="1" s="1"/>
  <c r="Q231" i="1" s="1"/>
  <c r="P221" i="1"/>
  <c r="O221" i="1"/>
  <c r="N221" i="1"/>
  <c r="M221" i="1"/>
  <c r="M171" i="1" s="1"/>
  <c r="M231" i="1" s="1"/>
  <c r="L221" i="1"/>
  <c r="K221" i="1"/>
  <c r="J221" i="1"/>
  <c r="I221" i="1"/>
  <c r="I171" i="1" s="1"/>
  <c r="I231" i="1" s="1"/>
  <c r="H221" i="1"/>
  <c r="G221" i="1"/>
  <c r="F221" i="1"/>
  <c r="E221" i="1"/>
  <c r="E171" i="1" s="1"/>
  <c r="E231" i="1" s="1"/>
  <c r="D221" i="1"/>
  <c r="C221" i="1"/>
  <c r="B221" i="1"/>
  <c r="AA221" i="1" s="1"/>
  <c r="AA220" i="1"/>
  <c r="Y219" i="1"/>
  <c r="X219" i="1"/>
  <c r="X222" i="1" s="1"/>
  <c r="X224" i="1" s="1"/>
  <c r="W219" i="1"/>
  <c r="W222" i="1" s="1"/>
  <c r="W224" i="1" s="1"/>
  <c r="V219" i="1"/>
  <c r="V222" i="1" s="1"/>
  <c r="V224" i="1" s="1"/>
  <c r="U219" i="1"/>
  <c r="T219" i="1"/>
  <c r="S219" i="1"/>
  <c r="S222" i="1" s="1"/>
  <c r="S224" i="1" s="1"/>
  <c r="R219" i="1"/>
  <c r="R222" i="1" s="1"/>
  <c r="R224" i="1" s="1"/>
  <c r="Q219" i="1"/>
  <c r="P219" i="1"/>
  <c r="O219" i="1"/>
  <c r="O222" i="1" s="1"/>
  <c r="O224" i="1" s="1"/>
  <c r="N219" i="1"/>
  <c r="N222" i="1" s="1"/>
  <c r="N224" i="1" s="1"/>
  <c r="M219" i="1"/>
  <c r="L219" i="1"/>
  <c r="L222" i="1" s="1"/>
  <c r="L224" i="1" s="1"/>
  <c r="K219" i="1"/>
  <c r="K222" i="1" s="1"/>
  <c r="K224" i="1" s="1"/>
  <c r="J219" i="1"/>
  <c r="J222" i="1" s="1"/>
  <c r="J224" i="1" s="1"/>
  <c r="I219" i="1"/>
  <c r="H219" i="1"/>
  <c r="H222" i="1" s="1"/>
  <c r="H224" i="1" s="1"/>
  <c r="G219" i="1"/>
  <c r="G222" i="1" s="1"/>
  <c r="G224" i="1" s="1"/>
  <c r="F219" i="1"/>
  <c r="F222" i="1" s="1"/>
  <c r="F224" i="1" s="1"/>
  <c r="E219" i="1"/>
  <c r="D219" i="1"/>
  <c r="C219" i="1"/>
  <c r="C222" i="1" s="1"/>
  <c r="C224" i="1" s="1"/>
  <c r="B219" i="1"/>
  <c r="AB219" i="1" s="1"/>
  <c r="AB218" i="1"/>
  <c r="AA218" i="1"/>
  <c r="AB213" i="1"/>
  <c r="AA213" i="1"/>
  <c r="T212" i="1"/>
  <c r="T214" i="1" s="1"/>
  <c r="D212" i="1"/>
  <c r="D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C209" i="1"/>
  <c r="C212" i="1" s="1"/>
  <c r="C214" i="1" s="1"/>
  <c r="B209" i="1"/>
  <c r="AB209" i="1" s="1"/>
  <c r="AB208" i="1"/>
  <c r="AA208" i="1"/>
  <c r="H204" i="1"/>
  <c r="AB203" i="1"/>
  <c r="AA203" i="1"/>
  <c r="X202" i="1"/>
  <c r="X204" i="1" s="1"/>
  <c r="L202" i="1"/>
  <c r="L204" i="1" s="1"/>
  <c r="H202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X199" i="1"/>
  <c r="W199" i="1"/>
  <c r="W202" i="1" s="1"/>
  <c r="W204" i="1" s="1"/>
  <c r="V199" i="1"/>
  <c r="V202" i="1" s="1"/>
  <c r="V204" i="1" s="1"/>
  <c r="U199" i="1"/>
  <c r="T199" i="1"/>
  <c r="T202" i="1" s="1"/>
  <c r="T204" i="1" s="1"/>
  <c r="S199" i="1"/>
  <c r="S202" i="1" s="1"/>
  <c r="S204" i="1" s="1"/>
  <c r="R199" i="1"/>
  <c r="R202" i="1" s="1"/>
  <c r="R204" i="1" s="1"/>
  <c r="Q199" i="1"/>
  <c r="P199" i="1"/>
  <c r="P202" i="1" s="1"/>
  <c r="P204" i="1" s="1"/>
  <c r="O199" i="1"/>
  <c r="O202" i="1" s="1"/>
  <c r="O204" i="1" s="1"/>
  <c r="N199" i="1"/>
  <c r="N202" i="1" s="1"/>
  <c r="N204" i="1" s="1"/>
  <c r="M199" i="1"/>
  <c r="L199" i="1"/>
  <c r="K199" i="1"/>
  <c r="K202" i="1" s="1"/>
  <c r="K204" i="1" s="1"/>
  <c r="J199" i="1"/>
  <c r="J202" i="1" s="1"/>
  <c r="J204" i="1" s="1"/>
  <c r="I199" i="1"/>
  <c r="H199" i="1"/>
  <c r="G199" i="1"/>
  <c r="G202" i="1" s="1"/>
  <c r="G204" i="1" s="1"/>
  <c r="F199" i="1"/>
  <c r="F202" i="1" s="1"/>
  <c r="F204" i="1" s="1"/>
  <c r="E199" i="1"/>
  <c r="D199" i="1"/>
  <c r="D202" i="1" s="1"/>
  <c r="D204" i="1" s="1"/>
  <c r="C199" i="1"/>
  <c r="C202" i="1" s="1"/>
  <c r="C204" i="1" s="1"/>
  <c r="B199" i="1"/>
  <c r="AB198" i="1"/>
  <c r="AA198" i="1"/>
  <c r="AB193" i="1"/>
  <c r="AA193" i="1"/>
  <c r="R192" i="1"/>
  <c r="R194" i="1" s="1"/>
  <c r="Y191" i="1"/>
  <c r="X191" i="1"/>
  <c r="W191" i="1"/>
  <c r="V191" i="1"/>
  <c r="U191" i="1"/>
  <c r="T191" i="1"/>
  <c r="S191" i="1"/>
  <c r="R191" i="1"/>
  <c r="Q191" i="1"/>
  <c r="P191" i="1"/>
  <c r="P171" i="1" s="1"/>
  <c r="P231" i="1" s="1"/>
  <c r="O191" i="1"/>
  <c r="O171" i="1" s="1"/>
  <c r="N191" i="1"/>
  <c r="M191" i="1"/>
  <c r="L191" i="1"/>
  <c r="K191" i="1"/>
  <c r="J191" i="1"/>
  <c r="I191" i="1"/>
  <c r="H191" i="1"/>
  <c r="G191" i="1"/>
  <c r="G171" i="1" s="1"/>
  <c r="G231" i="1" s="1"/>
  <c r="F191" i="1"/>
  <c r="E191" i="1"/>
  <c r="D191" i="1"/>
  <c r="C191" i="1"/>
  <c r="B191" i="1"/>
  <c r="AA191" i="1" s="1"/>
  <c r="AA190" i="1"/>
  <c r="Y189" i="1"/>
  <c r="Y192" i="1" s="1"/>
  <c r="Y194" i="1" s="1"/>
  <c r="X189" i="1"/>
  <c r="X192" i="1" s="1"/>
  <c r="X194" i="1" s="1"/>
  <c r="W189" i="1"/>
  <c r="V189" i="1"/>
  <c r="U189" i="1"/>
  <c r="U192" i="1" s="1"/>
  <c r="U194" i="1" s="1"/>
  <c r="T189" i="1"/>
  <c r="S189" i="1"/>
  <c r="R189" i="1"/>
  <c r="R169" i="1" s="1"/>
  <c r="Q189" i="1"/>
  <c r="Q192" i="1" s="1"/>
  <c r="Q194" i="1" s="1"/>
  <c r="P189" i="1"/>
  <c r="O189" i="1"/>
  <c r="N189" i="1"/>
  <c r="M189" i="1"/>
  <c r="M192" i="1" s="1"/>
  <c r="M194" i="1" s="1"/>
  <c r="L189" i="1"/>
  <c r="K189" i="1"/>
  <c r="J189" i="1"/>
  <c r="I189" i="1"/>
  <c r="I192" i="1" s="1"/>
  <c r="I194" i="1" s="1"/>
  <c r="H189" i="1"/>
  <c r="G189" i="1"/>
  <c r="F189" i="1"/>
  <c r="E189" i="1"/>
  <c r="E192" i="1" s="1"/>
  <c r="E194" i="1" s="1"/>
  <c r="D189" i="1"/>
  <c r="C189" i="1"/>
  <c r="B189" i="1"/>
  <c r="AB188" i="1"/>
  <c r="AA188" i="1"/>
  <c r="W184" i="1"/>
  <c r="R184" i="1"/>
  <c r="G184" i="1"/>
  <c r="B184" i="1"/>
  <c r="AB184" i="1" s="1"/>
  <c r="AB183" i="1"/>
  <c r="AA183" i="1"/>
  <c r="W182" i="1"/>
  <c r="R182" i="1"/>
  <c r="O182" i="1"/>
  <c r="O184" i="1" s="1"/>
  <c r="J182" i="1"/>
  <c r="J184" i="1" s="1"/>
  <c r="G182" i="1"/>
  <c r="B182" i="1"/>
  <c r="AB182" i="1" s="1"/>
  <c r="Y181" i="1"/>
  <c r="X181" i="1"/>
  <c r="W181" i="1"/>
  <c r="V181" i="1"/>
  <c r="U181" i="1"/>
  <c r="T181" i="1"/>
  <c r="S181" i="1"/>
  <c r="S182" i="1" s="1"/>
  <c r="S184" i="1" s="1"/>
  <c r="R181" i="1"/>
  <c r="Q181" i="1"/>
  <c r="P181" i="1"/>
  <c r="O181" i="1"/>
  <c r="N181" i="1"/>
  <c r="M181" i="1"/>
  <c r="L181" i="1"/>
  <c r="K181" i="1"/>
  <c r="K171" i="1" s="1"/>
  <c r="J181" i="1"/>
  <c r="I181" i="1"/>
  <c r="H181" i="1"/>
  <c r="G181" i="1"/>
  <c r="F181" i="1"/>
  <c r="E181" i="1"/>
  <c r="D181" i="1"/>
  <c r="C181" i="1"/>
  <c r="C182" i="1" s="1"/>
  <c r="C184" i="1" s="1"/>
  <c r="B181" i="1"/>
  <c r="AA181" i="1" s="1"/>
  <c r="AA180" i="1"/>
  <c r="Y179" i="1"/>
  <c r="Y182" i="1" s="1"/>
  <c r="Y184" i="1" s="1"/>
  <c r="X179" i="1"/>
  <c r="X182" i="1" s="1"/>
  <c r="X184" i="1" s="1"/>
  <c r="W179" i="1"/>
  <c r="V179" i="1"/>
  <c r="V182" i="1" s="1"/>
  <c r="V184" i="1" s="1"/>
  <c r="U179" i="1"/>
  <c r="U182" i="1" s="1"/>
  <c r="U184" i="1" s="1"/>
  <c r="T179" i="1"/>
  <c r="T182" i="1" s="1"/>
  <c r="T184" i="1" s="1"/>
  <c r="S179" i="1"/>
  <c r="R179" i="1"/>
  <c r="Q179" i="1"/>
  <c r="Q182" i="1" s="1"/>
  <c r="Q184" i="1" s="1"/>
  <c r="P179" i="1"/>
  <c r="P182" i="1" s="1"/>
  <c r="P184" i="1" s="1"/>
  <c r="O179" i="1"/>
  <c r="N179" i="1"/>
  <c r="N182" i="1" s="1"/>
  <c r="N184" i="1" s="1"/>
  <c r="M179" i="1"/>
  <c r="M182" i="1" s="1"/>
  <c r="M184" i="1" s="1"/>
  <c r="L179" i="1"/>
  <c r="L182" i="1" s="1"/>
  <c r="L184" i="1" s="1"/>
  <c r="K179" i="1"/>
  <c r="J179" i="1"/>
  <c r="I179" i="1"/>
  <c r="I182" i="1" s="1"/>
  <c r="I184" i="1" s="1"/>
  <c r="H179" i="1"/>
  <c r="H182" i="1" s="1"/>
  <c r="H184" i="1" s="1"/>
  <c r="G179" i="1"/>
  <c r="F179" i="1"/>
  <c r="F182" i="1" s="1"/>
  <c r="F184" i="1" s="1"/>
  <c r="E179" i="1"/>
  <c r="E182" i="1" s="1"/>
  <c r="E184" i="1" s="1"/>
  <c r="D179" i="1"/>
  <c r="D182" i="1" s="1"/>
  <c r="D184" i="1" s="1"/>
  <c r="C179" i="1"/>
  <c r="B179" i="1"/>
  <c r="AB179" i="1" s="1"/>
  <c r="AB178" i="1"/>
  <c r="AA178" i="1"/>
  <c r="AB173" i="1"/>
  <c r="AA173" i="1"/>
  <c r="X171" i="1"/>
  <c r="X231" i="1" s="1"/>
  <c r="W171" i="1"/>
  <c r="V171" i="1"/>
  <c r="T171" i="1"/>
  <c r="S171" i="1"/>
  <c r="S231" i="1" s="1"/>
  <c r="R171" i="1"/>
  <c r="N171" i="1"/>
  <c r="L171" i="1"/>
  <c r="L231" i="1" s="1"/>
  <c r="J171" i="1"/>
  <c r="H171" i="1"/>
  <c r="H231" i="1" s="1"/>
  <c r="F171" i="1"/>
  <c r="D171" i="1"/>
  <c r="C171" i="1"/>
  <c r="B171" i="1"/>
  <c r="Y170" i="1"/>
  <c r="Y230" i="1" s="1"/>
  <c r="X170" i="1"/>
  <c r="W170" i="1"/>
  <c r="W230" i="1" s="1"/>
  <c r="V170" i="1"/>
  <c r="U170" i="1"/>
  <c r="U230" i="1" s="1"/>
  <c r="T170" i="1"/>
  <c r="S170" i="1"/>
  <c r="R170" i="1"/>
  <c r="Q170" i="1"/>
  <c r="Q230" i="1" s="1"/>
  <c r="P170" i="1"/>
  <c r="O170" i="1"/>
  <c r="O230" i="1" s="1"/>
  <c r="N170" i="1"/>
  <c r="M170" i="1"/>
  <c r="M230" i="1" s="1"/>
  <c r="L170" i="1"/>
  <c r="K170" i="1"/>
  <c r="J170" i="1"/>
  <c r="I170" i="1"/>
  <c r="I230" i="1" s="1"/>
  <c r="H170" i="1"/>
  <c r="G170" i="1"/>
  <c r="F170" i="1"/>
  <c r="E170" i="1"/>
  <c r="E230" i="1" s="1"/>
  <c r="D170" i="1"/>
  <c r="C170" i="1"/>
  <c r="B170" i="1"/>
  <c r="Y169" i="1"/>
  <c r="Y229" i="1" s="1"/>
  <c r="X169" i="1"/>
  <c r="U169" i="1"/>
  <c r="T169" i="1"/>
  <c r="Q169" i="1"/>
  <c r="P169" i="1"/>
  <c r="M169" i="1"/>
  <c r="M229" i="1" s="1"/>
  <c r="L169" i="1"/>
  <c r="I169" i="1"/>
  <c r="H169" i="1"/>
  <c r="E169" i="1"/>
  <c r="D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L172" i="1" s="1"/>
  <c r="L174" i="1" s="1"/>
  <c r="K168" i="1"/>
  <c r="J168" i="1"/>
  <c r="I168" i="1"/>
  <c r="H168" i="1"/>
  <c r="G168" i="1"/>
  <c r="F168" i="1"/>
  <c r="E168" i="1"/>
  <c r="D168" i="1"/>
  <c r="C168" i="1"/>
  <c r="B168" i="1"/>
  <c r="J164" i="1"/>
  <c r="AB163" i="1"/>
  <c r="AA163" i="1"/>
  <c r="R162" i="1"/>
  <c r="R164" i="1" s="1"/>
  <c r="B162" i="1"/>
  <c r="Y161" i="1"/>
  <c r="X161" i="1"/>
  <c r="W161" i="1"/>
  <c r="W131" i="1" s="1"/>
  <c r="V161" i="1"/>
  <c r="U161" i="1"/>
  <c r="T161" i="1"/>
  <c r="S161" i="1"/>
  <c r="S162" i="1" s="1"/>
  <c r="S164" i="1" s="1"/>
  <c r="R161" i="1"/>
  <c r="Q161" i="1"/>
  <c r="P161" i="1"/>
  <c r="O161" i="1"/>
  <c r="N161" i="1"/>
  <c r="M161" i="1"/>
  <c r="L161" i="1"/>
  <c r="K161" i="1"/>
  <c r="K162" i="1" s="1"/>
  <c r="K164" i="1" s="1"/>
  <c r="J161" i="1"/>
  <c r="I161" i="1"/>
  <c r="H161" i="1"/>
  <c r="G161" i="1"/>
  <c r="G131" i="1" s="1"/>
  <c r="F161" i="1"/>
  <c r="E161" i="1"/>
  <c r="D161" i="1"/>
  <c r="C161" i="1"/>
  <c r="C162" i="1" s="1"/>
  <c r="C164" i="1" s="1"/>
  <c r="B161" i="1"/>
  <c r="AA161" i="1" s="1"/>
  <c r="AA160" i="1"/>
  <c r="Y159" i="1"/>
  <c r="Y162" i="1" s="1"/>
  <c r="Y164" i="1" s="1"/>
  <c r="X159" i="1"/>
  <c r="W159" i="1"/>
  <c r="V159" i="1"/>
  <c r="U159" i="1"/>
  <c r="U162" i="1" s="1"/>
  <c r="U164" i="1" s="1"/>
  <c r="T159" i="1"/>
  <c r="S159" i="1"/>
  <c r="R159" i="1"/>
  <c r="Q159" i="1"/>
  <c r="Q162" i="1" s="1"/>
  <c r="Q164" i="1" s="1"/>
  <c r="P159" i="1"/>
  <c r="O159" i="1"/>
  <c r="N159" i="1"/>
  <c r="N162" i="1" s="1"/>
  <c r="N164" i="1" s="1"/>
  <c r="M159" i="1"/>
  <c r="M162" i="1" s="1"/>
  <c r="M164" i="1" s="1"/>
  <c r="L159" i="1"/>
  <c r="K159" i="1"/>
  <c r="J159" i="1"/>
  <c r="J162" i="1" s="1"/>
  <c r="I159" i="1"/>
  <c r="I162" i="1" s="1"/>
  <c r="I164" i="1" s="1"/>
  <c r="H159" i="1"/>
  <c r="G159" i="1"/>
  <c r="F159" i="1"/>
  <c r="E159" i="1"/>
  <c r="E162" i="1" s="1"/>
  <c r="E164" i="1" s="1"/>
  <c r="D159" i="1"/>
  <c r="C159" i="1"/>
  <c r="B159" i="1"/>
  <c r="AB159" i="1" s="1"/>
  <c r="AB158" i="1"/>
  <c r="AA158" i="1"/>
  <c r="O154" i="1"/>
  <c r="J154" i="1"/>
  <c r="AB153" i="1"/>
  <c r="AA153" i="1"/>
  <c r="W152" i="1"/>
  <c r="W154" i="1" s="1"/>
  <c r="R152" i="1"/>
  <c r="R154" i="1" s="1"/>
  <c r="O152" i="1"/>
  <c r="J152" i="1"/>
  <c r="G152" i="1"/>
  <c r="G154" i="1" s="1"/>
  <c r="B152" i="1"/>
  <c r="Y151" i="1"/>
  <c r="X151" i="1"/>
  <c r="W151" i="1"/>
  <c r="V151" i="1"/>
  <c r="U151" i="1"/>
  <c r="T151" i="1"/>
  <c r="S151" i="1"/>
  <c r="S131" i="1" s="1"/>
  <c r="R151" i="1"/>
  <c r="Q151" i="1"/>
  <c r="P151" i="1"/>
  <c r="O151" i="1"/>
  <c r="N151" i="1"/>
  <c r="M151" i="1"/>
  <c r="L151" i="1"/>
  <c r="K151" i="1"/>
  <c r="K152" i="1" s="1"/>
  <c r="K154" i="1" s="1"/>
  <c r="J151" i="1"/>
  <c r="I151" i="1"/>
  <c r="H151" i="1"/>
  <c r="G151" i="1"/>
  <c r="F151" i="1"/>
  <c r="E151" i="1"/>
  <c r="D151" i="1"/>
  <c r="C151" i="1"/>
  <c r="C131" i="1" s="1"/>
  <c r="B151" i="1"/>
  <c r="AA151" i="1" s="1"/>
  <c r="AA150" i="1"/>
  <c r="Y149" i="1"/>
  <c r="Y152" i="1" s="1"/>
  <c r="Y154" i="1" s="1"/>
  <c r="X149" i="1"/>
  <c r="X152" i="1" s="1"/>
  <c r="X154" i="1" s="1"/>
  <c r="W149" i="1"/>
  <c r="V149" i="1"/>
  <c r="V152" i="1" s="1"/>
  <c r="V154" i="1" s="1"/>
  <c r="U149" i="1"/>
  <c r="U152" i="1" s="1"/>
  <c r="U154" i="1" s="1"/>
  <c r="T149" i="1"/>
  <c r="T152" i="1" s="1"/>
  <c r="T154" i="1" s="1"/>
  <c r="S149" i="1"/>
  <c r="R149" i="1"/>
  <c r="R129" i="1" s="1"/>
  <c r="Q149" i="1"/>
  <c r="Q152" i="1" s="1"/>
  <c r="Q154" i="1" s="1"/>
  <c r="P149" i="1"/>
  <c r="P152" i="1" s="1"/>
  <c r="P154" i="1" s="1"/>
  <c r="O149" i="1"/>
  <c r="N149" i="1"/>
  <c r="N152" i="1" s="1"/>
  <c r="N154" i="1" s="1"/>
  <c r="M149" i="1"/>
  <c r="M152" i="1" s="1"/>
  <c r="M154" i="1" s="1"/>
  <c r="L149" i="1"/>
  <c r="L152" i="1" s="1"/>
  <c r="L154" i="1" s="1"/>
  <c r="K149" i="1"/>
  <c r="J149" i="1"/>
  <c r="I149" i="1"/>
  <c r="I152" i="1" s="1"/>
  <c r="I154" i="1" s="1"/>
  <c r="H149" i="1"/>
  <c r="H152" i="1" s="1"/>
  <c r="H154" i="1" s="1"/>
  <c r="G149" i="1"/>
  <c r="F149" i="1"/>
  <c r="F152" i="1" s="1"/>
  <c r="F154" i="1" s="1"/>
  <c r="E149" i="1"/>
  <c r="E152" i="1" s="1"/>
  <c r="E154" i="1" s="1"/>
  <c r="D149" i="1"/>
  <c r="D152" i="1" s="1"/>
  <c r="D154" i="1" s="1"/>
  <c r="C149" i="1"/>
  <c r="B149" i="1"/>
  <c r="AB149" i="1" s="1"/>
  <c r="AB148" i="1"/>
  <c r="AA148" i="1"/>
  <c r="AB143" i="1"/>
  <c r="AA143" i="1"/>
  <c r="W142" i="1"/>
  <c r="W144" i="1" s="1"/>
  <c r="V142" i="1"/>
  <c r="V144" i="1" s="1"/>
  <c r="R142" i="1"/>
  <c r="R144" i="1" s="1"/>
  <c r="O142" i="1"/>
  <c r="O144" i="1" s="1"/>
  <c r="N142" i="1"/>
  <c r="N144" i="1" s="1"/>
  <c r="J142" i="1"/>
  <c r="J144" i="1" s="1"/>
  <c r="F142" i="1"/>
  <c r="F144" i="1" s="1"/>
  <c r="B142" i="1"/>
  <c r="AB142" i="1" s="1"/>
  <c r="Y141" i="1"/>
  <c r="X141" i="1"/>
  <c r="X131" i="1" s="1"/>
  <c r="W141" i="1"/>
  <c r="V141" i="1"/>
  <c r="U141" i="1"/>
  <c r="T141" i="1"/>
  <c r="T131" i="1" s="1"/>
  <c r="S141" i="1"/>
  <c r="R141" i="1"/>
  <c r="Q141" i="1"/>
  <c r="P141" i="1"/>
  <c r="P131" i="1" s="1"/>
  <c r="O141" i="1"/>
  <c r="N141" i="1"/>
  <c r="M141" i="1"/>
  <c r="L141" i="1"/>
  <c r="L131" i="1" s="1"/>
  <c r="K141" i="1"/>
  <c r="J141" i="1"/>
  <c r="I141" i="1"/>
  <c r="H141" i="1"/>
  <c r="H131" i="1" s="1"/>
  <c r="G141" i="1"/>
  <c r="F141" i="1"/>
  <c r="E141" i="1"/>
  <c r="D141" i="1"/>
  <c r="D131" i="1" s="1"/>
  <c r="C141" i="1"/>
  <c r="B141" i="1"/>
  <c r="AA141" i="1" s="1"/>
  <c r="AA140" i="1"/>
  <c r="AB139" i="1"/>
  <c r="Y139" i="1"/>
  <c r="Y142" i="1" s="1"/>
  <c r="Y144" i="1" s="1"/>
  <c r="X139" i="1"/>
  <c r="X142" i="1" s="1"/>
  <c r="X144" i="1" s="1"/>
  <c r="W139" i="1"/>
  <c r="W129" i="1" s="1"/>
  <c r="V139" i="1"/>
  <c r="U139" i="1"/>
  <c r="U142" i="1" s="1"/>
  <c r="U144" i="1" s="1"/>
  <c r="T139" i="1"/>
  <c r="T142" i="1" s="1"/>
  <c r="T144" i="1" s="1"/>
  <c r="S139" i="1"/>
  <c r="R139" i="1"/>
  <c r="Q139" i="1"/>
  <c r="Q142" i="1" s="1"/>
  <c r="Q144" i="1" s="1"/>
  <c r="P139" i="1"/>
  <c r="P142" i="1" s="1"/>
  <c r="P144" i="1" s="1"/>
  <c r="O139" i="1"/>
  <c r="O129" i="1" s="1"/>
  <c r="N139" i="1"/>
  <c r="M139" i="1"/>
  <c r="M142" i="1" s="1"/>
  <c r="M144" i="1" s="1"/>
  <c r="L139" i="1"/>
  <c r="L142" i="1" s="1"/>
  <c r="L144" i="1" s="1"/>
  <c r="K139" i="1"/>
  <c r="J139" i="1"/>
  <c r="I139" i="1"/>
  <c r="I142" i="1" s="1"/>
  <c r="I144" i="1" s="1"/>
  <c r="H139" i="1"/>
  <c r="H142" i="1" s="1"/>
  <c r="H144" i="1" s="1"/>
  <c r="G139" i="1"/>
  <c r="G129" i="1" s="1"/>
  <c r="F139" i="1"/>
  <c r="E139" i="1"/>
  <c r="E142" i="1" s="1"/>
  <c r="E144" i="1" s="1"/>
  <c r="D139" i="1"/>
  <c r="D142" i="1" s="1"/>
  <c r="D144" i="1" s="1"/>
  <c r="C139" i="1"/>
  <c r="B139" i="1"/>
  <c r="AA139" i="1" s="1"/>
  <c r="AA142" i="1" s="1"/>
  <c r="AA144" i="1" s="1"/>
  <c r="AB138" i="1"/>
  <c r="AA138" i="1"/>
  <c r="N134" i="1"/>
  <c r="AB133" i="1"/>
  <c r="R132" i="1"/>
  <c r="R134" i="1" s="1"/>
  <c r="Q132" i="1"/>
  <c r="Q134" i="1" s="1"/>
  <c r="M132" i="1"/>
  <c r="M134" i="1" s="1"/>
  <c r="AA131" i="1"/>
  <c r="Y131" i="1"/>
  <c r="V131" i="1"/>
  <c r="U131" i="1"/>
  <c r="R131" i="1"/>
  <c r="Q131" i="1"/>
  <c r="O131" i="1"/>
  <c r="N131" i="1"/>
  <c r="M131" i="1"/>
  <c r="J131" i="1"/>
  <c r="I131" i="1"/>
  <c r="F131" i="1"/>
  <c r="E131" i="1"/>
  <c r="B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G230" i="1" s="1"/>
  <c r="F130" i="1"/>
  <c r="E130" i="1"/>
  <c r="D130" i="1"/>
  <c r="C130" i="1"/>
  <c r="B130" i="1"/>
  <c r="AA130" i="1" s="1"/>
  <c r="Y129" i="1"/>
  <c r="Y132" i="1" s="1"/>
  <c r="Y134" i="1" s="1"/>
  <c r="X129" i="1"/>
  <c r="U129" i="1"/>
  <c r="U132" i="1" s="1"/>
  <c r="U134" i="1" s="1"/>
  <c r="T129" i="1"/>
  <c r="Q129" i="1"/>
  <c r="P129" i="1"/>
  <c r="N129" i="1"/>
  <c r="N132" i="1" s="1"/>
  <c r="M129" i="1"/>
  <c r="L129" i="1"/>
  <c r="J129" i="1"/>
  <c r="J132" i="1" s="1"/>
  <c r="J134" i="1" s="1"/>
  <c r="I129" i="1"/>
  <c r="I132" i="1" s="1"/>
  <c r="I134" i="1" s="1"/>
  <c r="H129" i="1"/>
  <c r="E129" i="1"/>
  <c r="E132" i="1" s="1"/>
  <c r="E134" i="1" s="1"/>
  <c r="D129" i="1"/>
  <c r="AB128" i="1"/>
  <c r="Y128" i="1"/>
  <c r="X128" i="1"/>
  <c r="X132" i="1" s="1"/>
  <c r="X134" i="1" s="1"/>
  <c r="W128" i="1"/>
  <c r="V128" i="1"/>
  <c r="U128" i="1"/>
  <c r="T128" i="1"/>
  <c r="T132" i="1" s="1"/>
  <c r="T134" i="1" s="1"/>
  <c r="S128" i="1"/>
  <c r="R128" i="1"/>
  <c r="Q128" i="1"/>
  <c r="P128" i="1"/>
  <c r="P132" i="1" s="1"/>
  <c r="P134" i="1" s="1"/>
  <c r="O128" i="1"/>
  <c r="N128" i="1"/>
  <c r="M128" i="1"/>
  <c r="L128" i="1"/>
  <c r="L132" i="1" s="1"/>
  <c r="L134" i="1" s="1"/>
  <c r="K128" i="1"/>
  <c r="J128" i="1"/>
  <c r="I128" i="1"/>
  <c r="H128" i="1"/>
  <c r="H132" i="1" s="1"/>
  <c r="H134" i="1" s="1"/>
  <c r="G128" i="1"/>
  <c r="F128" i="1"/>
  <c r="E128" i="1"/>
  <c r="D128" i="1"/>
  <c r="D132" i="1" s="1"/>
  <c r="D134" i="1" s="1"/>
  <c r="C128" i="1"/>
  <c r="B128" i="1"/>
  <c r="AA128" i="1" s="1"/>
  <c r="Z121" i="1"/>
  <c r="U118" i="1"/>
  <c r="U240" i="1" s="1"/>
  <c r="J118" i="1"/>
  <c r="Y112" i="1"/>
  <c r="Q112" i="1"/>
  <c r="I112" i="1"/>
  <c r="AB111" i="1"/>
  <c r="AA111" i="1"/>
  <c r="Y110" i="1"/>
  <c r="V110" i="1"/>
  <c r="V112" i="1" s="1"/>
  <c r="U110" i="1"/>
  <c r="U112" i="1" s="1"/>
  <c r="Q110" i="1"/>
  <c r="N110" i="1"/>
  <c r="N112" i="1" s="1"/>
  <c r="M110" i="1"/>
  <c r="M112" i="1" s="1"/>
  <c r="I110" i="1"/>
  <c r="F110" i="1"/>
  <c r="F112" i="1" s="1"/>
  <c r="E110" i="1"/>
  <c r="E112" i="1" s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X110" i="1" s="1"/>
  <c r="X112" i="1" s="1"/>
  <c r="W107" i="1"/>
  <c r="W110" i="1" s="1"/>
  <c r="W112" i="1" s="1"/>
  <c r="V107" i="1"/>
  <c r="U107" i="1"/>
  <c r="T107" i="1"/>
  <c r="T110" i="1" s="1"/>
  <c r="T112" i="1" s="1"/>
  <c r="S107" i="1"/>
  <c r="S110" i="1" s="1"/>
  <c r="S112" i="1" s="1"/>
  <c r="R107" i="1"/>
  <c r="R110" i="1" s="1"/>
  <c r="R112" i="1" s="1"/>
  <c r="Q107" i="1"/>
  <c r="P107" i="1"/>
  <c r="P110" i="1" s="1"/>
  <c r="P112" i="1" s="1"/>
  <c r="O107" i="1"/>
  <c r="O110" i="1" s="1"/>
  <c r="O112" i="1" s="1"/>
  <c r="N107" i="1"/>
  <c r="M107" i="1"/>
  <c r="L107" i="1"/>
  <c r="L110" i="1" s="1"/>
  <c r="L112" i="1" s="1"/>
  <c r="K107" i="1"/>
  <c r="K110" i="1" s="1"/>
  <c r="K112" i="1" s="1"/>
  <c r="J107" i="1"/>
  <c r="J110" i="1" s="1"/>
  <c r="J112" i="1" s="1"/>
  <c r="I107" i="1"/>
  <c r="H107" i="1"/>
  <c r="H110" i="1" s="1"/>
  <c r="H112" i="1" s="1"/>
  <c r="G107" i="1"/>
  <c r="G110" i="1" s="1"/>
  <c r="G112" i="1" s="1"/>
  <c r="F107" i="1"/>
  <c r="E107" i="1"/>
  <c r="D107" i="1"/>
  <c r="D110" i="1" s="1"/>
  <c r="D112" i="1" s="1"/>
  <c r="C107" i="1"/>
  <c r="C110" i="1" s="1"/>
  <c r="C112" i="1" s="1"/>
  <c r="B107" i="1"/>
  <c r="AB107" i="1" s="1"/>
  <c r="AB106" i="1"/>
  <c r="AA106" i="1"/>
  <c r="B102" i="1"/>
  <c r="AB102" i="1" s="1"/>
  <c r="AB101" i="1"/>
  <c r="AA101" i="1"/>
  <c r="Y100" i="1"/>
  <c r="Y102" i="1" s="1"/>
  <c r="Q100" i="1"/>
  <c r="Q102" i="1" s="1"/>
  <c r="I100" i="1"/>
  <c r="I102" i="1" s="1"/>
  <c r="Y99" i="1"/>
  <c r="X99" i="1"/>
  <c r="W99" i="1"/>
  <c r="V99" i="1"/>
  <c r="V100" i="1" s="1"/>
  <c r="V102" i="1" s="1"/>
  <c r="U99" i="1"/>
  <c r="T99" i="1"/>
  <c r="S99" i="1"/>
  <c r="R99" i="1"/>
  <c r="R100" i="1" s="1"/>
  <c r="R102" i="1" s="1"/>
  <c r="Q99" i="1"/>
  <c r="P99" i="1"/>
  <c r="O99" i="1"/>
  <c r="N99" i="1"/>
  <c r="N100" i="1" s="1"/>
  <c r="N102" i="1" s="1"/>
  <c r="M99" i="1"/>
  <c r="L99" i="1"/>
  <c r="K99" i="1"/>
  <c r="J99" i="1"/>
  <c r="J100" i="1" s="1"/>
  <c r="J102" i="1" s="1"/>
  <c r="I99" i="1"/>
  <c r="H99" i="1"/>
  <c r="G99" i="1"/>
  <c r="F99" i="1"/>
  <c r="F100" i="1" s="1"/>
  <c r="F102" i="1" s="1"/>
  <c r="E99" i="1"/>
  <c r="D99" i="1"/>
  <c r="C99" i="1"/>
  <c r="B99" i="1"/>
  <c r="B100" i="1" s="1"/>
  <c r="AB100" i="1" s="1"/>
  <c r="AA98" i="1"/>
  <c r="Y97" i="1"/>
  <c r="X97" i="1"/>
  <c r="X100" i="1" s="1"/>
  <c r="X102" i="1" s="1"/>
  <c r="W97" i="1"/>
  <c r="V97" i="1"/>
  <c r="U97" i="1"/>
  <c r="U100" i="1" s="1"/>
  <c r="U102" i="1" s="1"/>
  <c r="T97" i="1"/>
  <c r="T100" i="1" s="1"/>
  <c r="T102" i="1" s="1"/>
  <c r="S97" i="1"/>
  <c r="R97" i="1"/>
  <c r="Q97" i="1"/>
  <c r="P97" i="1"/>
  <c r="P100" i="1" s="1"/>
  <c r="P102" i="1" s="1"/>
  <c r="O97" i="1"/>
  <c r="N97" i="1"/>
  <c r="M97" i="1"/>
  <c r="M100" i="1" s="1"/>
  <c r="M102" i="1" s="1"/>
  <c r="L97" i="1"/>
  <c r="L100" i="1" s="1"/>
  <c r="L102" i="1" s="1"/>
  <c r="K97" i="1"/>
  <c r="J97" i="1"/>
  <c r="I97" i="1"/>
  <c r="H97" i="1"/>
  <c r="H100" i="1" s="1"/>
  <c r="H102" i="1" s="1"/>
  <c r="G97" i="1"/>
  <c r="F97" i="1"/>
  <c r="E97" i="1"/>
  <c r="E100" i="1" s="1"/>
  <c r="E102" i="1" s="1"/>
  <c r="D97" i="1"/>
  <c r="D100" i="1" s="1"/>
  <c r="D102" i="1" s="1"/>
  <c r="C97" i="1"/>
  <c r="B97" i="1"/>
  <c r="AB97" i="1" s="1"/>
  <c r="AB96" i="1"/>
  <c r="AA96" i="1"/>
  <c r="V92" i="1"/>
  <c r="N92" i="1"/>
  <c r="F92" i="1"/>
  <c r="AB91" i="1"/>
  <c r="AA91" i="1"/>
  <c r="X90" i="1"/>
  <c r="X92" i="1" s="1"/>
  <c r="W90" i="1"/>
  <c r="W92" i="1" s="1"/>
  <c r="T90" i="1"/>
  <c r="T92" i="1" s="1"/>
  <c r="P90" i="1"/>
  <c r="P92" i="1" s="1"/>
  <c r="O90" i="1"/>
  <c r="O92" i="1" s="1"/>
  <c r="L90" i="1"/>
  <c r="L92" i="1" s="1"/>
  <c r="H90" i="1"/>
  <c r="H92" i="1" s="1"/>
  <c r="G90" i="1"/>
  <c r="G92" i="1" s="1"/>
  <c r="D90" i="1"/>
  <c r="D92" i="1" s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Z89" i="1" s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7" i="1"/>
  <c r="X87" i="1"/>
  <c r="W87" i="1"/>
  <c r="V87" i="1"/>
  <c r="V90" i="1" s="1"/>
  <c r="U87" i="1"/>
  <c r="T87" i="1"/>
  <c r="S87" i="1"/>
  <c r="S90" i="1" s="1"/>
  <c r="S92" i="1" s="1"/>
  <c r="R87" i="1"/>
  <c r="R90" i="1" s="1"/>
  <c r="R92" i="1" s="1"/>
  <c r="Q87" i="1"/>
  <c r="P87" i="1"/>
  <c r="O87" i="1"/>
  <c r="N87" i="1"/>
  <c r="N90" i="1" s="1"/>
  <c r="M87" i="1"/>
  <c r="L87" i="1"/>
  <c r="K87" i="1"/>
  <c r="K90" i="1" s="1"/>
  <c r="K92" i="1" s="1"/>
  <c r="J87" i="1"/>
  <c r="J90" i="1" s="1"/>
  <c r="J92" i="1" s="1"/>
  <c r="I87" i="1"/>
  <c r="H87" i="1"/>
  <c r="G87" i="1"/>
  <c r="F87" i="1"/>
  <c r="F90" i="1" s="1"/>
  <c r="E87" i="1"/>
  <c r="D87" i="1"/>
  <c r="C87" i="1"/>
  <c r="C90" i="1" s="1"/>
  <c r="C92" i="1" s="1"/>
  <c r="B87" i="1"/>
  <c r="B90" i="1" s="1"/>
  <c r="B92" i="1" s="1"/>
  <c r="Z86" i="1"/>
  <c r="AD82" i="1"/>
  <c r="V82" i="1"/>
  <c r="AB81" i="1"/>
  <c r="AA81" i="1"/>
  <c r="W80" i="1"/>
  <c r="W82" i="1" s="1"/>
  <c r="V80" i="1"/>
  <c r="O80" i="1"/>
  <c r="O82" i="1" s="1"/>
  <c r="N80" i="1"/>
  <c r="N82" i="1" s="1"/>
  <c r="G80" i="1"/>
  <c r="G82" i="1" s="1"/>
  <c r="F80" i="1"/>
  <c r="F82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Z78" i="1"/>
  <c r="AA78" i="1" s="1"/>
  <c r="Y77" i="1"/>
  <c r="Y80" i="1" s="1"/>
  <c r="Y82" i="1" s="1"/>
  <c r="X77" i="1"/>
  <c r="W77" i="1"/>
  <c r="V77" i="1"/>
  <c r="U77" i="1"/>
  <c r="U80" i="1" s="1"/>
  <c r="U82" i="1" s="1"/>
  <c r="T77" i="1"/>
  <c r="S77" i="1"/>
  <c r="S80" i="1" s="1"/>
  <c r="S82" i="1" s="1"/>
  <c r="R77" i="1"/>
  <c r="R80" i="1" s="1"/>
  <c r="R82" i="1" s="1"/>
  <c r="Q77" i="1"/>
  <c r="Q80" i="1" s="1"/>
  <c r="Q82" i="1" s="1"/>
  <c r="P77" i="1"/>
  <c r="O77" i="1"/>
  <c r="N77" i="1"/>
  <c r="M77" i="1"/>
  <c r="M80" i="1" s="1"/>
  <c r="M82" i="1" s="1"/>
  <c r="L77" i="1"/>
  <c r="K77" i="1"/>
  <c r="K80" i="1" s="1"/>
  <c r="K82" i="1" s="1"/>
  <c r="J77" i="1"/>
  <c r="J80" i="1" s="1"/>
  <c r="J82" i="1" s="1"/>
  <c r="I77" i="1"/>
  <c r="I80" i="1" s="1"/>
  <c r="I82" i="1" s="1"/>
  <c r="H77" i="1"/>
  <c r="G77" i="1"/>
  <c r="F77" i="1"/>
  <c r="E77" i="1"/>
  <c r="E80" i="1" s="1"/>
  <c r="E82" i="1" s="1"/>
  <c r="D77" i="1"/>
  <c r="C77" i="1"/>
  <c r="C80" i="1" s="1"/>
  <c r="C82" i="1" s="1"/>
  <c r="B77" i="1"/>
  <c r="B80" i="1" s="1"/>
  <c r="B82" i="1" s="1"/>
  <c r="Z76" i="1"/>
  <c r="AD72" i="1"/>
  <c r="R72" i="1"/>
  <c r="J72" i="1"/>
  <c r="B72" i="1"/>
  <c r="AD68" i="1" s="1"/>
  <c r="AB71" i="1"/>
  <c r="AA71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A68" i="1"/>
  <c r="Z68" i="1"/>
  <c r="Y67" i="1"/>
  <c r="Y70" i="1" s="1"/>
  <c r="Y72" i="1" s="1"/>
  <c r="X67" i="1"/>
  <c r="X70" i="1" s="1"/>
  <c r="X72" i="1" s="1"/>
  <c r="W67" i="1"/>
  <c r="W57" i="1" s="1"/>
  <c r="V67" i="1"/>
  <c r="V70" i="1" s="1"/>
  <c r="V72" i="1" s="1"/>
  <c r="U67" i="1"/>
  <c r="U70" i="1" s="1"/>
  <c r="U72" i="1" s="1"/>
  <c r="T67" i="1"/>
  <c r="T70" i="1" s="1"/>
  <c r="T72" i="1" s="1"/>
  <c r="S67" i="1"/>
  <c r="S70" i="1" s="1"/>
  <c r="S72" i="1" s="1"/>
  <c r="R67" i="1"/>
  <c r="R70" i="1" s="1"/>
  <c r="Q67" i="1"/>
  <c r="Q70" i="1" s="1"/>
  <c r="Q72" i="1" s="1"/>
  <c r="P67" i="1"/>
  <c r="P70" i="1" s="1"/>
  <c r="P72" i="1" s="1"/>
  <c r="O67" i="1"/>
  <c r="O70" i="1" s="1"/>
  <c r="O72" i="1" s="1"/>
  <c r="N67" i="1"/>
  <c r="N70" i="1" s="1"/>
  <c r="N72" i="1" s="1"/>
  <c r="M67" i="1"/>
  <c r="M70" i="1" s="1"/>
  <c r="M72" i="1" s="1"/>
  <c r="L67" i="1"/>
  <c r="L70" i="1" s="1"/>
  <c r="L72" i="1" s="1"/>
  <c r="K67" i="1"/>
  <c r="K70" i="1" s="1"/>
  <c r="K72" i="1" s="1"/>
  <c r="J67" i="1"/>
  <c r="J70" i="1" s="1"/>
  <c r="I67" i="1"/>
  <c r="I70" i="1" s="1"/>
  <c r="I72" i="1" s="1"/>
  <c r="H67" i="1"/>
  <c r="H70" i="1" s="1"/>
  <c r="H72" i="1" s="1"/>
  <c r="G67" i="1"/>
  <c r="G70" i="1" s="1"/>
  <c r="G72" i="1" s="1"/>
  <c r="F67" i="1"/>
  <c r="F70" i="1" s="1"/>
  <c r="F72" i="1" s="1"/>
  <c r="E67" i="1"/>
  <c r="E70" i="1" s="1"/>
  <c r="E72" i="1" s="1"/>
  <c r="D67" i="1"/>
  <c r="D70" i="1" s="1"/>
  <c r="D72" i="1" s="1"/>
  <c r="C67" i="1"/>
  <c r="C70" i="1" s="1"/>
  <c r="C72" i="1" s="1"/>
  <c r="B67" i="1"/>
  <c r="B70" i="1" s="1"/>
  <c r="Z66" i="1"/>
  <c r="AB61" i="1"/>
  <c r="AA61" i="1"/>
  <c r="Z61" i="1"/>
  <c r="W59" i="1"/>
  <c r="V59" i="1"/>
  <c r="S59" i="1"/>
  <c r="R59" i="1"/>
  <c r="O59" i="1"/>
  <c r="N59" i="1"/>
  <c r="K59" i="1"/>
  <c r="J59" i="1"/>
  <c r="G59" i="1"/>
  <c r="F59" i="1"/>
  <c r="C59" i="1"/>
  <c r="B59" i="1"/>
  <c r="Y58" i="1"/>
  <c r="Y118" i="1" s="1"/>
  <c r="X58" i="1"/>
  <c r="W58" i="1"/>
  <c r="V58" i="1"/>
  <c r="U58" i="1"/>
  <c r="T58" i="1"/>
  <c r="S58" i="1"/>
  <c r="R58" i="1"/>
  <c r="Q58" i="1"/>
  <c r="Q118" i="1" s="1"/>
  <c r="P58" i="1"/>
  <c r="O58" i="1"/>
  <c r="N58" i="1"/>
  <c r="M58" i="1"/>
  <c r="M118" i="1" s="1"/>
  <c r="L58" i="1"/>
  <c r="K58" i="1"/>
  <c r="J58" i="1"/>
  <c r="I58" i="1"/>
  <c r="I118" i="1" s="1"/>
  <c r="H58" i="1"/>
  <c r="G58" i="1"/>
  <c r="F58" i="1"/>
  <c r="E58" i="1"/>
  <c r="E118" i="1" s="1"/>
  <c r="D58" i="1"/>
  <c r="C58" i="1"/>
  <c r="B58" i="1"/>
  <c r="X57" i="1"/>
  <c r="V57" i="1"/>
  <c r="T57" i="1"/>
  <c r="R57" i="1"/>
  <c r="P57" i="1"/>
  <c r="O57" i="1"/>
  <c r="O117" i="1" s="1"/>
  <c r="N57" i="1"/>
  <c r="L57" i="1"/>
  <c r="J57" i="1"/>
  <c r="H57" i="1"/>
  <c r="F57" i="1"/>
  <c r="D57" i="1"/>
  <c r="B57" i="1"/>
  <c r="Y56" i="1"/>
  <c r="X56" i="1"/>
  <c r="W56" i="1"/>
  <c r="V56" i="1"/>
  <c r="V116" i="1" s="1"/>
  <c r="U56" i="1"/>
  <c r="T56" i="1"/>
  <c r="S56" i="1"/>
  <c r="R56" i="1"/>
  <c r="R116" i="1" s="1"/>
  <c r="Q56" i="1"/>
  <c r="P56" i="1"/>
  <c r="O56" i="1"/>
  <c r="N56" i="1"/>
  <c r="N116" i="1" s="1"/>
  <c r="M56" i="1"/>
  <c r="L56" i="1"/>
  <c r="K56" i="1"/>
  <c r="J56" i="1"/>
  <c r="J116" i="1" s="1"/>
  <c r="I56" i="1"/>
  <c r="H56" i="1"/>
  <c r="G56" i="1"/>
  <c r="F56" i="1"/>
  <c r="F116" i="1" s="1"/>
  <c r="E56" i="1"/>
  <c r="D56" i="1"/>
  <c r="C56" i="1"/>
  <c r="B56" i="1"/>
  <c r="B116" i="1" s="1"/>
  <c r="X52" i="1"/>
  <c r="H52" i="1"/>
  <c r="AB51" i="1"/>
  <c r="AA51" i="1"/>
  <c r="Z51" i="1"/>
  <c r="W50" i="1"/>
  <c r="W52" i="1" s="1"/>
  <c r="V50" i="1"/>
  <c r="V52" i="1" s="1"/>
  <c r="S50" i="1"/>
  <c r="S52" i="1" s="1"/>
  <c r="R50" i="1"/>
  <c r="R52" i="1" s="1"/>
  <c r="O50" i="1"/>
  <c r="O52" i="1" s="1"/>
  <c r="N50" i="1"/>
  <c r="N52" i="1" s="1"/>
  <c r="K50" i="1"/>
  <c r="K52" i="1" s="1"/>
  <c r="J50" i="1"/>
  <c r="J52" i="1" s="1"/>
  <c r="G50" i="1"/>
  <c r="G52" i="1" s="1"/>
  <c r="F50" i="1"/>
  <c r="F52" i="1" s="1"/>
  <c r="C50" i="1"/>
  <c r="C52" i="1" s="1"/>
  <c r="B50" i="1"/>
  <c r="B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X50" i="1" s="1"/>
  <c r="W47" i="1"/>
  <c r="V47" i="1"/>
  <c r="U47" i="1"/>
  <c r="U50" i="1" s="1"/>
  <c r="U52" i="1" s="1"/>
  <c r="T47" i="1"/>
  <c r="T50" i="1" s="1"/>
  <c r="T52" i="1" s="1"/>
  <c r="S47" i="1"/>
  <c r="R47" i="1"/>
  <c r="Q47" i="1"/>
  <c r="Q50" i="1" s="1"/>
  <c r="Q52" i="1" s="1"/>
  <c r="P47" i="1"/>
  <c r="P50" i="1" s="1"/>
  <c r="P52" i="1" s="1"/>
  <c r="O47" i="1"/>
  <c r="N47" i="1"/>
  <c r="M47" i="1"/>
  <c r="M50" i="1" s="1"/>
  <c r="M52" i="1" s="1"/>
  <c r="L47" i="1"/>
  <c r="L50" i="1" s="1"/>
  <c r="L52" i="1" s="1"/>
  <c r="K47" i="1"/>
  <c r="J47" i="1"/>
  <c r="I47" i="1"/>
  <c r="I50" i="1" s="1"/>
  <c r="I52" i="1" s="1"/>
  <c r="H47" i="1"/>
  <c r="H50" i="1" s="1"/>
  <c r="G47" i="1"/>
  <c r="F47" i="1"/>
  <c r="E47" i="1"/>
  <c r="E50" i="1" s="1"/>
  <c r="E52" i="1" s="1"/>
  <c r="D47" i="1"/>
  <c r="D50" i="1" s="1"/>
  <c r="D52" i="1" s="1"/>
  <c r="C47" i="1"/>
  <c r="B47" i="1"/>
  <c r="AB46" i="1"/>
  <c r="AA46" i="1"/>
  <c r="Z46" i="1"/>
  <c r="Z41" i="1"/>
  <c r="AB41" i="1" s="1"/>
  <c r="Y40" i="1"/>
  <c r="Y42" i="1" s="1"/>
  <c r="X40" i="1"/>
  <c r="X42" i="1" s="1"/>
  <c r="U40" i="1"/>
  <c r="U42" i="1" s="1"/>
  <c r="T40" i="1"/>
  <c r="T42" i="1" s="1"/>
  <c r="Q40" i="1"/>
  <c r="Q42" i="1" s="1"/>
  <c r="P40" i="1"/>
  <c r="P42" i="1" s="1"/>
  <c r="M40" i="1"/>
  <c r="M42" i="1" s="1"/>
  <c r="L40" i="1"/>
  <c r="L42" i="1" s="1"/>
  <c r="I40" i="1"/>
  <c r="I42" i="1" s="1"/>
  <c r="H40" i="1"/>
  <c r="H42" i="1" s="1"/>
  <c r="E40" i="1"/>
  <c r="E42" i="1" s="1"/>
  <c r="D40" i="1"/>
  <c r="D42" i="1" s="1"/>
  <c r="Y39" i="1"/>
  <c r="X39" i="1"/>
  <c r="W39" i="1"/>
  <c r="V39" i="1"/>
  <c r="U39" i="1"/>
  <c r="T39" i="1"/>
  <c r="S39" i="1"/>
  <c r="R39" i="1"/>
  <c r="R19" i="1" s="1"/>
  <c r="Q39" i="1"/>
  <c r="P39" i="1"/>
  <c r="O39" i="1"/>
  <c r="N39" i="1"/>
  <c r="N19" i="1" s="1"/>
  <c r="Z19" i="1" s="1"/>
  <c r="M39" i="1"/>
  <c r="L39" i="1"/>
  <c r="K39" i="1"/>
  <c r="J39" i="1"/>
  <c r="J19" i="1" s="1"/>
  <c r="I39" i="1"/>
  <c r="H39" i="1"/>
  <c r="G39" i="1"/>
  <c r="F39" i="1"/>
  <c r="E39" i="1"/>
  <c r="D39" i="1"/>
  <c r="C39" i="1"/>
  <c r="B39" i="1"/>
  <c r="AA38" i="1"/>
  <c r="Y37" i="1"/>
  <c r="X37" i="1"/>
  <c r="W37" i="1"/>
  <c r="W40" i="1" s="1"/>
  <c r="W42" i="1" s="1"/>
  <c r="V37" i="1"/>
  <c r="U37" i="1"/>
  <c r="T37" i="1"/>
  <c r="S37" i="1"/>
  <c r="S40" i="1" s="1"/>
  <c r="S42" i="1" s="1"/>
  <c r="R37" i="1"/>
  <c r="Q37" i="1"/>
  <c r="P37" i="1"/>
  <c r="O37" i="1"/>
  <c r="O40" i="1" s="1"/>
  <c r="O42" i="1" s="1"/>
  <c r="N37" i="1"/>
  <c r="M37" i="1"/>
  <c r="L37" i="1"/>
  <c r="K37" i="1"/>
  <c r="K40" i="1" s="1"/>
  <c r="K42" i="1" s="1"/>
  <c r="J37" i="1"/>
  <c r="J17" i="1" s="1"/>
  <c r="I37" i="1"/>
  <c r="H37" i="1"/>
  <c r="G37" i="1"/>
  <c r="G40" i="1" s="1"/>
  <c r="G42" i="1" s="1"/>
  <c r="F37" i="1"/>
  <c r="E37" i="1"/>
  <c r="D37" i="1"/>
  <c r="C37" i="1"/>
  <c r="C40" i="1" s="1"/>
  <c r="C42" i="1" s="1"/>
  <c r="B37" i="1"/>
  <c r="Z36" i="1"/>
  <c r="AB36" i="1" s="1"/>
  <c r="AB31" i="1"/>
  <c r="AA31" i="1"/>
  <c r="Z31" i="1"/>
  <c r="W30" i="1"/>
  <c r="W32" i="1" s="1"/>
  <c r="V30" i="1"/>
  <c r="V32" i="1" s="1"/>
  <c r="R30" i="1"/>
  <c r="R32" i="1" s="1"/>
  <c r="N30" i="1"/>
  <c r="N32" i="1" s="1"/>
  <c r="J30" i="1"/>
  <c r="J32" i="1" s="1"/>
  <c r="F30" i="1"/>
  <c r="F32" i="1" s="1"/>
  <c r="B30" i="1"/>
  <c r="B32" i="1" s="1"/>
  <c r="Y29" i="1"/>
  <c r="X29" i="1"/>
  <c r="X19" i="1" s="1"/>
  <c r="W29" i="1"/>
  <c r="W19" i="1" s="1"/>
  <c r="V29" i="1"/>
  <c r="U29" i="1"/>
  <c r="T29" i="1"/>
  <c r="S29" i="1"/>
  <c r="S19" i="1" s="1"/>
  <c r="R29" i="1"/>
  <c r="Q29" i="1"/>
  <c r="P29" i="1"/>
  <c r="P19" i="1" s="1"/>
  <c r="O29" i="1"/>
  <c r="O19" i="1" s="1"/>
  <c r="N29" i="1"/>
  <c r="M29" i="1"/>
  <c r="L29" i="1"/>
  <c r="K29" i="1"/>
  <c r="K19" i="1" s="1"/>
  <c r="K119" i="1" s="1"/>
  <c r="J29" i="1"/>
  <c r="I29" i="1"/>
  <c r="H29" i="1"/>
  <c r="H19" i="1" s="1"/>
  <c r="G29" i="1"/>
  <c r="G19" i="1" s="1"/>
  <c r="F29" i="1"/>
  <c r="E29" i="1"/>
  <c r="D29" i="1"/>
  <c r="C29" i="1"/>
  <c r="C19" i="1" s="1"/>
  <c r="B29" i="1"/>
  <c r="AA28" i="1"/>
  <c r="Y27" i="1"/>
  <c r="X27" i="1"/>
  <c r="W27" i="1"/>
  <c r="V27" i="1"/>
  <c r="U27" i="1"/>
  <c r="T27" i="1"/>
  <c r="S27" i="1"/>
  <c r="S30" i="1" s="1"/>
  <c r="S32" i="1" s="1"/>
  <c r="R27" i="1"/>
  <c r="Q27" i="1"/>
  <c r="P27" i="1"/>
  <c r="O27" i="1"/>
  <c r="O30" i="1" s="1"/>
  <c r="O32" i="1" s="1"/>
  <c r="N27" i="1"/>
  <c r="M27" i="1"/>
  <c r="L27" i="1"/>
  <c r="K27" i="1"/>
  <c r="K30" i="1" s="1"/>
  <c r="K32" i="1" s="1"/>
  <c r="J27" i="1"/>
  <c r="I27" i="1"/>
  <c r="H27" i="1"/>
  <c r="G27" i="1"/>
  <c r="G30" i="1" s="1"/>
  <c r="G32" i="1" s="1"/>
  <c r="F27" i="1"/>
  <c r="E27" i="1"/>
  <c r="D27" i="1"/>
  <c r="C27" i="1"/>
  <c r="C30" i="1" s="1"/>
  <c r="C32" i="1" s="1"/>
  <c r="B27" i="1"/>
  <c r="AA26" i="1"/>
  <c r="Z26" i="1"/>
  <c r="AB26" i="1" s="1"/>
  <c r="AB21" i="1"/>
  <c r="AA21" i="1"/>
  <c r="Y19" i="1"/>
  <c r="V19" i="1"/>
  <c r="U19" i="1"/>
  <c r="T19" i="1"/>
  <c r="Q19" i="1"/>
  <c r="M19" i="1"/>
  <c r="L19" i="1"/>
  <c r="I19" i="1"/>
  <c r="F19" i="1"/>
  <c r="E19" i="1"/>
  <c r="D19" i="1"/>
  <c r="Y18" i="1"/>
  <c r="X18" i="1"/>
  <c r="W18" i="1"/>
  <c r="W20" i="1" s="1"/>
  <c r="W22" i="1" s="1"/>
  <c r="V18" i="1"/>
  <c r="V118" i="1" s="1"/>
  <c r="U18" i="1"/>
  <c r="T18" i="1"/>
  <c r="S18" i="1"/>
  <c r="R18" i="1"/>
  <c r="Q18" i="1"/>
  <c r="P18" i="1"/>
  <c r="O18" i="1"/>
  <c r="O20" i="1" s="1"/>
  <c r="O22" i="1" s="1"/>
  <c r="N18" i="1"/>
  <c r="Z18" i="1" s="1"/>
  <c r="AA18" i="1" s="1"/>
  <c r="M18" i="1"/>
  <c r="L18" i="1"/>
  <c r="K18" i="1"/>
  <c r="J18" i="1"/>
  <c r="I18" i="1"/>
  <c r="H18" i="1"/>
  <c r="G18" i="1"/>
  <c r="G20" i="1" s="1"/>
  <c r="G22" i="1" s="1"/>
  <c r="F18" i="1"/>
  <c r="E18" i="1"/>
  <c r="D18" i="1"/>
  <c r="C18" i="1"/>
  <c r="B18" i="1"/>
  <c r="B118" i="1" s="1"/>
  <c r="Y17" i="1"/>
  <c r="W17" i="1"/>
  <c r="V17" i="1"/>
  <c r="V20" i="1" s="1"/>
  <c r="V22" i="1" s="1"/>
  <c r="U17" i="1"/>
  <c r="S17" i="1"/>
  <c r="Q17" i="1"/>
  <c r="O17" i="1"/>
  <c r="N17" i="1"/>
  <c r="N20" i="1" s="1"/>
  <c r="N22" i="1" s="1"/>
  <c r="M17" i="1"/>
  <c r="K17" i="1"/>
  <c r="I17" i="1"/>
  <c r="G17" i="1"/>
  <c r="F17" i="1"/>
  <c r="F20" i="1" s="1"/>
  <c r="F22" i="1" s="1"/>
  <c r="E17" i="1"/>
  <c r="C17" i="1"/>
  <c r="Y16" i="1"/>
  <c r="X16" i="1"/>
  <c r="W16" i="1"/>
  <c r="W116" i="1" s="1"/>
  <c r="V16" i="1"/>
  <c r="U16" i="1"/>
  <c r="U20" i="1" s="1"/>
  <c r="U22" i="1" s="1"/>
  <c r="T16" i="1"/>
  <c r="S16" i="1"/>
  <c r="S20" i="1" s="1"/>
  <c r="S22" i="1" s="1"/>
  <c r="R16" i="1"/>
  <c r="Q16" i="1"/>
  <c r="P16" i="1"/>
  <c r="O16" i="1"/>
  <c r="O116" i="1" s="1"/>
  <c r="N16" i="1"/>
  <c r="M16" i="1"/>
  <c r="L16" i="1"/>
  <c r="K16" i="1"/>
  <c r="K20" i="1" s="1"/>
  <c r="K22" i="1" s="1"/>
  <c r="J16" i="1"/>
  <c r="I16" i="1"/>
  <c r="H16" i="1"/>
  <c r="G16" i="1"/>
  <c r="G116" i="1" s="1"/>
  <c r="F16" i="1"/>
  <c r="E16" i="1"/>
  <c r="E20" i="1" s="1"/>
  <c r="E22" i="1" s="1"/>
  <c r="D16" i="1"/>
  <c r="C16" i="1"/>
  <c r="C20" i="1" s="1"/>
  <c r="C22" i="1" s="1"/>
  <c r="B16" i="1"/>
  <c r="W117" i="1" l="1"/>
  <c r="W60" i="1"/>
  <c r="W62" i="1" s="1"/>
  <c r="D20" i="1"/>
  <c r="D22" i="1" s="1"/>
  <c r="P20" i="1"/>
  <c r="P22" i="1" s="1"/>
  <c r="J20" i="1"/>
  <c r="J22" i="1" s="1"/>
  <c r="P30" i="1"/>
  <c r="P32" i="1" s="1"/>
  <c r="P17" i="1"/>
  <c r="Z39" i="1"/>
  <c r="Z40" i="1" s="1"/>
  <c r="D116" i="1"/>
  <c r="L116" i="1"/>
  <c r="T116" i="1"/>
  <c r="X116" i="1"/>
  <c r="X120" i="1" s="1"/>
  <c r="X122" i="1" s="1"/>
  <c r="J117" i="1"/>
  <c r="J120" i="1" s="1"/>
  <c r="J122" i="1" s="1"/>
  <c r="W70" i="1"/>
  <c r="W72" i="1" s="1"/>
  <c r="AB162" i="1"/>
  <c r="B164" i="1"/>
  <c r="AB164" i="1" s="1"/>
  <c r="D228" i="1"/>
  <c r="D172" i="1"/>
  <c r="D174" i="1" s="1"/>
  <c r="H228" i="1"/>
  <c r="H172" i="1"/>
  <c r="H174" i="1" s="1"/>
  <c r="P228" i="1"/>
  <c r="P172" i="1"/>
  <c r="P174" i="1" s="1"/>
  <c r="T228" i="1"/>
  <c r="T172" i="1"/>
  <c r="T174" i="1" s="1"/>
  <c r="X228" i="1"/>
  <c r="X172" i="1"/>
  <c r="X174" i="1" s="1"/>
  <c r="L228" i="1"/>
  <c r="I20" i="1"/>
  <c r="I22" i="1" s="1"/>
  <c r="M20" i="1"/>
  <c r="M22" i="1" s="1"/>
  <c r="Z16" i="1"/>
  <c r="Q20" i="1"/>
  <c r="Q22" i="1" s="1"/>
  <c r="Y20" i="1"/>
  <c r="Y22" i="1" s="1"/>
  <c r="B19" i="1"/>
  <c r="AA19" i="1" s="1"/>
  <c r="E30" i="1"/>
  <c r="E32" i="1" s="1"/>
  <c r="I30" i="1"/>
  <c r="I32" i="1" s="1"/>
  <c r="M30" i="1"/>
  <c r="M32" i="1" s="1"/>
  <c r="Z27" i="1"/>
  <c r="Q30" i="1"/>
  <c r="Q32" i="1" s="1"/>
  <c r="U30" i="1"/>
  <c r="U32" i="1" s="1"/>
  <c r="Y30" i="1"/>
  <c r="Y32" i="1" s="1"/>
  <c r="E116" i="1"/>
  <c r="E60" i="1"/>
  <c r="E62" i="1" s="1"/>
  <c r="I116" i="1"/>
  <c r="I120" i="1" s="1"/>
  <c r="I122" i="1" s="1"/>
  <c r="M116" i="1"/>
  <c r="Z56" i="1"/>
  <c r="Q116" i="1"/>
  <c r="U116" i="1"/>
  <c r="U120" i="1" s="1"/>
  <c r="U122" i="1" s="1"/>
  <c r="U60" i="1"/>
  <c r="U62" i="1" s="1"/>
  <c r="Y116" i="1"/>
  <c r="F117" i="1"/>
  <c r="K57" i="1"/>
  <c r="V117" i="1"/>
  <c r="F118" i="1"/>
  <c r="N118" i="1"/>
  <c r="B119" i="1"/>
  <c r="J119" i="1"/>
  <c r="R119" i="1"/>
  <c r="O60" i="1"/>
  <c r="O62" i="1" s="1"/>
  <c r="D59" i="1"/>
  <c r="D119" i="1" s="1"/>
  <c r="H59" i="1"/>
  <c r="H119" i="1" s="1"/>
  <c r="L59" i="1"/>
  <c r="L119" i="1" s="1"/>
  <c r="L241" i="1" s="1"/>
  <c r="P59" i="1"/>
  <c r="P119" i="1" s="1"/>
  <c r="T59" i="1"/>
  <c r="T119" i="1" s="1"/>
  <c r="X59" i="1"/>
  <c r="X119" i="1" s="1"/>
  <c r="G241" i="1"/>
  <c r="B117" i="1"/>
  <c r="G57" i="1"/>
  <c r="C118" i="1"/>
  <c r="G118" i="1"/>
  <c r="K118" i="1"/>
  <c r="O118" i="1"/>
  <c r="O120" i="1" s="1"/>
  <c r="O122" i="1" s="1"/>
  <c r="C119" i="1"/>
  <c r="S119" i="1"/>
  <c r="AB66" i="1"/>
  <c r="AA66" i="1"/>
  <c r="E59" i="1"/>
  <c r="E119" i="1" s="1"/>
  <c r="I59" i="1"/>
  <c r="I119" i="1" s="1"/>
  <c r="M59" i="1"/>
  <c r="Z69" i="1"/>
  <c r="AA69" i="1" s="1"/>
  <c r="Q59" i="1"/>
  <c r="Q119" i="1" s="1"/>
  <c r="U59" i="1"/>
  <c r="U119" i="1" s="1"/>
  <c r="Y59" i="1"/>
  <c r="Y119" i="1" s="1"/>
  <c r="AB86" i="1"/>
  <c r="AA86" i="1"/>
  <c r="E90" i="1"/>
  <c r="E92" i="1" s="1"/>
  <c r="I90" i="1"/>
  <c r="I92" i="1" s="1"/>
  <c r="M90" i="1"/>
  <c r="M92" i="1" s="1"/>
  <c r="Q90" i="1"/>
  <c r="Q92" i="1" s="1"/>
  <c r="U90" i="1"/>
  <c r="U92" i="1" s="1"/>
  <c r="Y90" i="1"/>
  <c r="Y92" i="1" s="1"/>
  <c r="AA99" i="1"/>
  <c r="AB189" i="1"/>
  <c r="B169" i="1"/>
  <c r="B192" i="1"/>
  <c r="F169" i="1"/>
  <c r="F192" i="1"/>
  <c r="F194" i="1" s="1"/>
  <c r="J192" i="1"/>
  <c r="J194" i="1" s="1"/>
  <c r="J169" i="1"/>
  <c r="N192" i="1"/>
  <c r="N194" i="1" s="1"/>
  <c r="N169" i="1"/>
  <c r="R229" i="1"/>
  <c r="R172" i="1"/>
  <c r="R174" i="1" s="1"/>
  <c r="V169" i="1"/>
  <c r="V192" i="1"/>
  <c r="V194" i="1" s="1"/>
  <c r="AA189" i="1"/>
  <c r="AA192" i="1" s="1"/>
  <c r="AA194" i="1" s="1"/>
  <c r="P241" i="1"/>
  <c r="D30" i="1"/>
  <c r="D32" i="1" s="1"/>
  <c r="D17" i="1"/>
  <c r="H30" i="1"/>
  <c r="H32" i="1" s="1"/>
  <c r="H17" i="1"/>
  <c r="H20" i="1" s="1"/>
  <c r="H22" i="1" s="1"/>
  <c r="L30" i="1"/>
  <c r="L32" i="1" s="1"/>
  <c r="L17" i="1"/>
  <c r="L117" i="1" s="1"/>
  <c r="T30" i="1"/>
  <c r="T32" i="1" s="1"/>
  <c r="T17" i="1"/>
  <c r="T20" i="1" s="1"/>
  <c r="T22" i="1" s="1"/>
  <c r="X30" i="1"/>
  <c r="X32" i="1" s="1"/>
  <c r="X17" i="1"/>
  <c r="X20" i="1" s="1"/>
  <c r="X22" i="1" s="1"/>
  <c r="H116" i="1"/>
  <c r="P116" i="1"/>
  <c r="AA76" i="1"/>
  <c r="Z80" i="1"/>
  <c r="AB76" i="1"/>
  <c r="B40" i="1"/>
  <c r="B42" i="1" s="1"/>
  <c r="AA37" i="1"/>
  <c r="F40" i="1"/>
  <c r="F42" i="1" s="1"/>
  <c r="J40" i="1"/>
  <c r="J42" i="1" s="1"/>
  <c r="N40" i="1"/>
  <c r="N42" i="1" s="1"/>
  <c r="R40" i="1"/>
  <c r="R42" i="1" s="1"/>
  <c r="V40" i="1"/>
  <c r="V42" i="1" s="1"/>
  <c r="Z37" i="1"/>
  <c r="AB37" i="1" s="1"/>
  <c r="B17" i="1"/>
  <c r="R17" i="1"/>
  <c r="R20" i="1" s="1"/>
  <c r="R22" i="1" s="1"/>
  <c r="Z29" i="1"/>
  <c r="AA29" i="1" s="1"/>
  <c r="C116" i="1"/>
  <c r="K116" i="1"/>
  <c r="S116" i="1"/>
  <c r="C57" i="1"/>
  <c r="N117" i="1"/>
  <c r="S57" i="1"/>
  <c r="D118" i="1"/>
  <c r="H118" i="1"/>
  <c r="L118" i="1"/>
  <c r="P118" i="1"/>
  <c r="T118" i="1"/>
  <c r="X118" i="1"/>
  <c r="F119" i="1"/>
  <c r="N119" i="1"/>
  <c r="N241" i="1" s="1"/>
  <c r="V119" i="1"/>
  <c r="D80" i="1"/>
  <c r="D82" i="1" s="1"/>
  <c r="H80" i="1"/>
  <c r="H82" i="1" s="1"/>
  <c r="L80" i="1"/>
  <c r="L82" i="1" s="1"/>
  <c r="P80" i="1"/>
  <c r="P82" i="1" s="1"/>
  <c r="T80" i="1"/>
  <c r="T82" i="1" s="1"/>
  <c r="X80" i="1"/>
  <c r="X82" i="1" s="1"/>
  <c r="AB152" i="1"/>
  <c r="B154" i="1"/>
  <c r="AB154" i="1" s="1"/>
  <c r="S241" i="1"/>
  <c r="X241" i="1"/>
  <c r="D117" i="1"/>
  <c r="X117" i="1"/>
  <c r="O119" i="1"/>
  <c r="H60" i="1"/>
  <c r="H62" i="1" s="1"/>
  <c r="X60" i="1"/>
  <c r="X62" i="1" s="1"/>
  <c r="AA89" i="1"/>
  <c r="E228" i="1"/>
  <c r="E172" i="1"/>
  <c r="E174" i="1" s="1"/>
  <c r="I228" i="1"/>
  <c r="I172" i="1"/>
  <c r="I174" i="1" s="1"/>
  <c r="M228" i="1"/>
  <c r="M172" i="1"/>
  <c r="M174" i="1" s="1"/>
  <c r="Q172" i="1"/>
  <c r="Q174" i="1" s="1"/>
  <c r="Q228" i="1"/>
  <c r="U228" i="1"/>
  <c r="U172" i="1"/>
  <c r="U174" i="1" s="1"/>
  <c r="Y228" i="1"/>
  <c r="Y172" i="1"/>
  <c r="Y174" i="1" s="1"/>
  <c r="Y239" i="1"/>
  <c r="F120" i="1"/>
  <c r="F122" i="1" s="1"/>
  <c r="N120" i="1"/>
  <c r="N122" i="1" s="1"/>
  <c r="V120" i="1"/>
  <c r="V122" i="1" s="1"/>
  <c r="P117" i="1"/>
  <c r="T117" i="1"/>
  <c r="G119" i="1"/>
  <c r="W119" i="1"/>
  <c r="D60" i="1"/>
  <c r="D62" i="1" s="1"/>
  <c r="L60" i="1"/>
  <c r="L62" i="1" s="1"/>
  <c r="T60" i="1"/>
  <c r="T62" i="1" s="1"/>
  <c r="Z79" i="1"/>
  <c r="Z87" i="1"/>
  <c r="AB87" i="1" s="1"/>
  <c r="AA36" i="1"/>
  <c r="AA41" i="1"/>
  <c r="Z47" i="1"/>
  <c r="AA56" i="1"/>
  <c r="E57" i="1"/>
  <c r="E117" i="1" s="1"/>
  <c r="I57" i="1"/>
  <c r="I117" i="1" s="1"/>
  <c r="M57" i="1"/>
  <c r="Q57" i="1"/>
  <c r="Q117" i="1" s="1"/>
  <c r="U57" i="1"/>
  <c r="U117" i="1" s="1"/>
  <c r="Y57" i="1"/>
  <c r="Y117" i="1" s="1"/>
  <c r="R118" i="1"/>
  <c r="Z58" i="1"/>
  <c r="Z77" i="1"/>
  <c r="AA79" i="1"/>
  <c r="AA87" i="1"/>
  <c r="AA97" i="1"/>
  <c r="AA100" i="1" s="1"/>
  <c r="AA102" i="1" s="1"/>
  <c r="B110" i="1"/>
  <c r="G240" i="1"/>
  <c r="K131" i="1"/>
  <c r="K132" i="1" s="1"/>
  <c r="K134" i="1" s="1"/>
  <c r="G142" i="1"/>
  <c r="G144" i="1" s="1"/>
  <c r="F162" i="1"/>
  <c r="F164" i="1" s="1"/>
  <c r="F129" i="1"/>
  <c r="F132" i="1" s="1"/>
  <c r="F134" i="1" s="1"/>
  <c r="V162" i="1"/>
  <c r="V164" i="1" s="1"/>
  <c r="V129" i="1"/>
  <c r="V132" i="1" s="1"/>
  <c r="V134" i="1" s="1"/>
  <c r="AA159" i="1"/>
  <c r="AA162" i="1" s="1"/>
  <c r="AA164" i="1" s="1"/>
  <c r="S118" i="1"/>
  <c r="W118" i="1"/>
  <c r="W240" i="1" s="1"/>
  <c r="B60" i="1"/>
  <c r="B62" i="1" s="1"/>
  <c r="F60" i="1"/>
  <c r="F62" i="1" s="1"/>
  <c r="J60" i="1"/>
  <c r="J62" i="1" s="1"/>
  <c r="N60" i="1"/>
  <c r="N62" i="1" s="1"/>
  <c r="R60" i="1"/>
  <c r="R62" i="1" s="1"/>
  <c r="V60" i="1"/>
  <c r="V62" i="1" s="1"/>
  <c r="Z67" i="1"/>
  <c r="C100" i="1"/>
  <c r="C102" i="1" s="1"/>
  <c r="G100" i="1"/>
  <c r="G102" i="1" s="1"/>
  <c r="K100" i="1"/>
  <c r="K102" i="1" s="1"/>
  <c r="O100" i="1"/>
  <c r="O102" i="1" s="1"/>
  <c r="S100" i="1"/>
  <c r="S102" i="1" s="1"/>
  <c r="W100" i="1"/>
  <c r="W102" i="1" s="1"/>
  <c r="AA107" i="1"/>
  <c r="AA110" i="1" s="1"/>
  <c r="AA112" i="1" s="1"/>
  <c r="C129" i="1"/>
  <c r="C142" i="1"/>
  <c r="C144" i="1" s="1"/>
  <c r="K129" i="1"/>
  <c r="K142" i="1"/>
  <c r="K144" i="1" s="1"/>
  <c r="S129" i="1"/>
  <c r="S142" i="1"/>
  <c r="S144" i="1" s="1"/>
  <c r="G162" i="1"/>
  <c r="G164" i="1" s="1"/>
  <c r="O162" i="1"/>
  <c r="O164" i="1" s="1"/>
  <c r="W162" i="1"/>
  <c r="W164" i="1" s="1"/>
  <c r="O240" i="1"/>
  <c r="C231" i="1"/>
  <c r="C241" i="1" s="1"/>
  <c r="H241" i="1"/>
  <c r="W231" i="1"/>
  <c r="O231" i="1"/>
  <c r="O241" i="1" s="1"/>
  <c r="B144" i="1"/>
  <c r="AB144" i="1" s="1"/>
  <c r="AA149" i="1"/>
  <c r="AA152" i="1" s="1"/>
  <c r="AA154" i="1" s="1"/>
  <c r="C152" i="1"/>
  <c r="C154" i="1" s="1"/>
  <c r="S152" i="1"/>
  <c r="S154" i="1" s="1"/>
  <c r="D230" i="1"/>
  <c r="D240" i="1" s="1"/>
  <c r="H230" i="1"/>
  <c r="H240" i="1" s="1"/>
  <c r="L230" i="1"/>
  <c r="P230" i="1"/>
  <c r="P240" i="1" s="1"/>
  <c r="T230" i="1"/>
  <c r="T240" i="1" s="1"/>
  <c r="X230" i="1"/>
  <c r="X240" i="1" s="1"/>
  <c r="D231" i="1"/>
  <c r="D241" i="1" s="1"/>
  <c r="T231" i="1"/>
  <c r="T241" i="1" s="1"/>
  <c r="AA179" i="1"/>
  <c r="AA182" i="1" s="1"/>
  <c r="AA184" i="1" s="1"/>
  <c r="K182" i="1"/>
  <c r="K184" i="1" s="1"/>
  <c r="C192" i="1"/>
  <c r="C194" i="1" s="1"/>
  <c r="G192" i="1"/>
  <c r="G194" i="1" s="1"/>
  <c r="K192" i="1"/>
  <c r="K194" i="1" s="1"/>
  <c r="O192" i="1"/>
  <c r="O194" i="1" s="1"/>
  <c r="S192" i="1"/>
  <c r="S194" i="1" s="1"/>
  <c r="W192" i="1"/>
  <c r="W194" i="1" s="1"/>
  <c r="AB199" i="1"/>
  <c r="B202" i="1"/>
  <c r="AA199" i="1"/>
  <c r="E241" i="1"/>
  <c r="I241" i="1"/>
  <c r="Q241" i="1"/>
  <c r="U241" i="1"/>
  <c r="Y241" i="1"/>
  <c r="AB121" i="1"/>
  <c r="AA121" i="1"/>
  <c r="C132" i="1"/>
  <c r="C134" i="1" s="1"/>
  <c r="G132" i="1"/>
  <c r="G134" i="1" s="1"/>
  <c r="O132" i="1"/>
  <c r="O134" i="1" s="1"/>
  <c r="S132" i="1"/>
  <c r="S134" i="1" s="1"/>
  <c r="W132" i="1"/>
  <c r="W134" i="1" s="1"/>
  <c r="B129" i="1"/>
  <c r="D162" i="1"/>
  <c r="D164" i="1" s="1"/>
  <c r="H162" i="1"/>
  <c r="H164" i="1" s="1"/>
  <c r="L162" i="1"/>
  <c r="L164" i="1" s="1"/>
  <c r="P162" i="1"/>
  <c r="P164" i="1" s="1"/>
  <c r="T162" i="1"/>
  <c r="T164" i="1" s="1"/>
  <c r="X162" i="1"/>
  <c r="X164" i="1" s="1"/>
  <c r="G228" i="1"/>
  <c r="W228" i="1"/>
  <c r="C169" i="1"/>
  <c r="G169" i="1"/>
  <c r="K169" i="1"/>
  <c r="O169" i="1"/>
  <c r="S169" i="1"/>
  <c r="W169" i="1"/>
  <c r="E240" i="1"/>
  <c r="I240" i="1"/>
  <c r="M240" i="1"/>
  <c r="Q240" i="1"/>
  <c r="Y240" i="1"/>
  <c r="F231" i="1"/>
  <c r="V231" i="1"/>
  <c r="V241" i="1" s="1"/>
  <c r="D192" i="1"/>
  <c r="D194" i="1" s="1"/>
  <c r="H192" i="1"/>
  <c r="H194" i="1" s="1"/>
  <c r="L192" i="1"/>
  <c r="L194" i="1" s="1"/>
  <c r="P192" i="1"/>
  <c r="P194" i="1" s="1"/>
  <c r="T192" i="1"/>
  <c r="T194" i="1" s="1"/>
  <c r="AA204" i="1"/>
  <c r="B228" i="1"/>
  <c r="F228" i="1"/>
  <c r="J228" i="1"/>
  <c r="N228" i="1"/>
  <c r="R228" i="1"/>
  <c r="V228" i="1"/>
  <c r="AA168" i="1"/>
  <c r="D229" i="1"/>
  <c r="H229" i="1"/>
  <c r="L229" i="1"/>
  <c r="P229" i="1"/>
  <c r="P239" i="1" s="1"/>
  <c r="T229" i="1"/>
  <c r="X229" i="1"/>
  <c r="X239" i="1" s="1"/>
  <c r="B230" i="1"/>
  <c r="F230" i="1"/>
  <c r="F240" i="1" s="1"/>
  <c r="J230" i="1"/>
  <c r="J240" i="1" s="1"/>
  <c r="N230" i="1"/>
  <c r="N240" i="1" s="1"/>
  <c r="R230" i="1"/>
  <c r="R240" i="1" s="1"/>
  <c r="V230" i="1"/>
  <c r="V240" i="1" s="1"/>
  <c r="AA170" i="1"/>
  <c r="AA202" i="1"/>
  <c r="C228" i="1"/>
  <c r="K228" i="1"/>
  <c r="O228" i="1"/>
  <c r="S228" i="1"/>
  <c r="AB168" i="1"/>
  <c r="E229" i="1"/>
  <c r="E239" i="1" s="1"/>
  <c r="I229" i="1"/>
  <c r="I239" i="1" s="1"/>
  <c r="Q229" i="1"/>
  <c r="Q239" i="1" s="1"/>
  <c r="U229" i="1"/>
  <c r="U239" i="1" s="1"/>
  <c r="C230" i="1"/>
  <c r="C240" i="1" s="1"/>
  <c r="K230" i="1"/>
  <c r="K240" i="1" s="1"/>
  <c r="S230" i="1"/>
  <c r="S240" i="1" s="1"/>
  <c r="B231" i="1"/>
  <c r="J231" i="1"/>
  <c r="J241" i="1" s="1"/>
  <c r="R231" i="1"/>
  <c r="R241" i="1" s="1"/>
  <c r="AA171" i="1"/>
  <c r="E202" i="1"/>
  <c r="E204" i="1" s="1"/>
  <c r="I202" i="1"/>
  <c r="I204" i="1" s="1"/>
  <c r="M202" i="1"/>
  <c r="M204" i="1" s="1"/>
  <c r="Q202" i="1"/>
  <c r="Q204" i="1" s="1"/>
  <c r="U202" i="1"/>
  <c r="U204" i="1" s="1"/>
  <c r="Y202" i="1"/>
  <c r="Y204" i="1" s="1"/>
  <c r="E222" i="1"/>
  <c r="E224" i="1" s="1"/>
  <c r="I222" i="1"/>
  <c r="I224" i="1" s="1"/>
  <c r="M222" i="1"/>
  <c r="M224" i="1" s="1"/>
  <c r="Q222" i="1"/>
  <c r="Q224" i="1" s="1"/>
  <c r="U222" i="1"/>
  <c r="U224" i="1" s="1"/>
  <c r="Y222" i="1"/>
  <c r="Y224" i="1" s="1"/>
  <c r="AA209" i="1"/>
  <c r="AA212" i="1" s="1"/>
  <c r="AA214" i="1" s="1"/>
  <c r="B212" i="1"/>
  <c r="AA219" i="1"/>
  <c r="AA222" i="1" s="1"/>
  <c r="AA224" i="1" s="1"/>
  <c r="B222" i="1"/>
  <c r="Z42" i="1" l="1"/>
  <c r="AB42" i="1" s="1"/>
  <c r="AB40" i="1"/>
  <c r="S238" i="1"/>
  <c r="S242" i="1" s="1"/>
  <c r="S244" i="1" s="1"/>
  <c r="J238" i="1"/>
  <c r="K229" i="1"/>
  <c r="K239" i="1" s="1"/>
  <c r="K172" i="1"/>
  <c r="K174" i="1" s="1"/>
  <c r="G238" i="1"/>
  <c r="Z118" i="1"/>
  <c r="AA58" i="1"/>
  <c r="U238" i="1"/>
  <c r="U242" i="1" s="1"/>
  <c r="U244" i="1" s="1"/>
  <c r="U232" i="1"/>
  <c r="U234" i="1" s="1"/>
  <c r="M238" i="1"/>
  <c r="M232" i="1"/>
  <c r="M234" i="1" s="1"/>
  <c r="E238" i="1"/>
  <c r="E242" i="1" s="1"/>
  <c r="E244" i="1" s="1"/>
  <c r="E232" i="1"/>
  <c r="E234" i="1" s="1"/>
  <c r="S117" i="1"/>
  <c r="S60" i="1"/>
  <c r="S62" i="1" s="1"/>
  <c r="K120" i="1"/>
  <c r="K122" i="1" s="1"/>
  <c r="J229" i="1"/>
  <c r="J239" i="1" s="1"/>
  <c r="J172" i="1"/>
  <c r="J174" i="1" s="1"/>
  <c r="AB192" i="1"/>
  <c r="B194" i="1"/>
  <c r="AB194" i="1" s="1"/>
  <c r="Z90" i="1"/>
  <c r="K117" i="1"/>
  <c r="K60" i="1"/>
  <c r="K62" i="1" s="1"/>
  <c r="Z116" i="1"/>
  <c r="D120" i="1"/>
  <c r="D122" i="1" s="1"/>
  <c r="AB212" i="1"/>
  <c r="B214" i="1"/>
  <c r="AB214" i="1" s="1"/>
  <c r="O238" i="1"/>
  <c r="AA230" i="1"/>
  <c r="B240" i="1"/>
  <c r="L239" i="1"/>
  <c r="V238" i="1"/>
  <c r="F238" i="1"/>
  <c r="F242" i="1" s="1"/>
  <c r="F244" i="1" s="1"/>
  <c r="W229" i="1"/>
  <c r="W239" i="1" s="1"/>
  <c r="W172" i="1"/>
  <c r="W174" i="1" s="1"/>
  <c r="G229" i="1"/>
  <c r="G172" i="1"/>
  <c r="G174" i="1" s="1"/>
  <c r="AB67" i="1"/>
  <c r="AA67" i="1"/>
  <c r="AA70" i="1" s="1"/>
  <c r="AA72" i="1" s="1"/>
  <c r="Z57" i="1"/>
  <c r="M117" i="1"/>
  <c r="M239" i="1" s="1"/>
  <c r="AA47" i="1"/>
  <c r="AA50" i="1" s="1"/>
  <c r="AA52" i="1" s="1"/>
  <c r="Z50" i="1"/>
  <c r="AB47" i="1"/>
  <c r="Q238" i="1"/>
  <c r="Q242" i="1" s="1"/>
  <c r="Q244" i="1" s="1"/>
  <c r="Q232" i="1"/>
  <c r="Q234" i="1" s="1"/>
  <c r="AB80" i="1"/>
  <c r="Z82" i="1"/>
  <c r="AB82" i="1" s="1"/>
  <c r="B229" i="1"/>
  <c r="AB169" i="1"/>
  <c r="B172" i="1"/>
  <c r="AA169" i="1"/>
  <c r="AA172" i="1" s="1"/>
  <c r="AA174" i="1" s="1"/>
  <c r="M119" i="1"/>
  <c r="M241" i="1" s="1"/>
  <c r="Z59" i="1"/>
  <c r="M60" i="1"/>
  <c r="M62" i="1" s="1"/>
  <c r="L232" i="1"/>
  <c r="L234" i="1" s="1"/>
  <c r="L238" i="1"/>
  <c r="T232" i="1"/>
  <c r="T234" i="1" s="1"/>
  <c r="T238" i="1"/>
  <c r="H232" i="1"/>
  <c r="H234" i="1" s="1"/>
  <c r="H238" i="1"/>
  <c r="W120" i="1"/>
  <c r="W122" i="1" s="1"/>
  <c r="K238" i="1"/>
  <c r="R238" i="1"/>
  <c r="R232" i="1"/>
  <c r="R234" i="1" s="1"/>
  <c r="B238" i="1"/>
  <c r="AA228" i="1"/>
  <c r="B232" i="1"/>
  <c r="AB228" i="1"/>
  <c r="S229" i="1"/>
  <c r="S239" i="1" s="1"/>
  <c r="S172" i="1"/>
  <c r="S174" i="1" s="1"/>
  <c r="C229" i="1"/>
  <c r="C239" i="1" s="1"/>
  <c r="C172" i="1"/>
  <c r="C174" i="1" s="1"/>
  <c r="L240" i="1"/>
  <c r="K231" i="1"/>
  <c r="K241" i="1" s="1"/>
  <c r="H117" i="1"/>
  <c r="H120" i="1" s="1"/>
  <c r="H122" i="1" s="1"/>
  <c r="Y238" i="1"/>
  <c r="Y242" i="1" s="1"/>
  <c r="Y244" i="1" s="1"/>
  <c r="Y232" i="1"/>
  <c r="Y234" i="1" s="1"/>
  <c r="I238" i="1"/>
  <c r="I242" i="1" s="1"/>
  <c r="I244" i="1" s="1"/>
  <c r="I232" i="1"/>
  <c r="I234" i="1" s="1"/>
  <c r="C117" i="1"/>
  <c r="C120" i="1" s="1"/>
  <c r="C122" i="1" s="1"/>
  <c r="C60" i="1"/>
  <c r="C62" i="1" s="1"/>
  <c r="B20" i="1"/>
  <c r="B22" i="1" s="1"/>
  <c r="N229" i="1"/>
  <c r="N239" i="1" s="1"/>
  <c r="N172" i="1"/>
  <c r="N174" i="1" s="1"/>
  <c r="AA90" i="1"/>
  <c r="AA92" i="1" s="1"/>
  <c r="Z70" i="1"/>
  <c r="R117" i="1"/>
  <c r="R120" i="1" s="1"/>
  <c r="R122" i="1" s="1"/>
  <c r="Y60" i="1"/>
  <c r="Y62" i="1" s="1"/>
  <c r="Q60" i="1"/>
  <c r="Q62" i="1" s="1"/>
  <c r="M120" i="1"/>
  <c r="M122" i="1" s="1"/>
  <c r="E120" i="1"/>
  <c r="E122" i="1" s="1"/>
  <c r="AA16" i="1"/>
  <c r="T120" i="1"/>
  <c r="T122" i="1" s="1"/>
  <c r="AA39" i="1"/>
  <c r="AA40" i="1" s="1"/>
  <c r="AA42" i="1" s="1"/>
  <c r="Z17" i="1"/>
  <c r="AB17" i="1" s="1"/>
  <c r="L20" i="1"/>
  <c r="L22" i="1" s="1"/>
  <c r="AB222" i="1"/>
  <c r="B224" i="1"/>
  <c r="AB224" i="1" s="1"/>
  <c r="B241" i="1"/>
  <c r="AA231" i="1"/>
  <c r="C238" i="1"/>
  <c r="C242" i="1" s="1"/>
  <c r="C244" i="1" s="1"/>
  <c r="T239" i="1"/>
  <c r="D239" i="1"/>
  <c r="N238" i="1"/>
  <c r="N232" i="1"/>
  <c r="N234" i="1" s="1"/>
  <c r="F241" i="1"/>
  <c r="O229" i="1"/>
  <c r="O239" i="1" s="1"/>
  <c r="O172" i="1"/>
  <c r="O174" i="1" s="1"/>
  <c r="W232" i="1"/>
  <c r="W234" i="1" s="1"/>
  <c r="W238" i="1"/>
  <c r="W242" i="1" s="1"/>
  <c r="W244" i="1" s="1"/>
  <c r="AB129" i="1"/>
  <c r="AA129" i="1"/>
  <c r="AA132" i="1" s="1"/>
  <c r="AA134" i="1" s="1"/>
  <c r="B132" i="1"/>
  <c r="AB202" i="1"/>
  <c r="B204" i="1"/>
  <c r="AB204" i="1" s="1"/>
  <c r="W241" i="1"/>
  <c r="AB110" i="1"/>
  <c r="B112" i="1"/>
  <c r="AB112" i="1" s="1"/>
  <c r="AB77" i="1"/>
  <c r="AA77" i="1"/>
  <c r="AA80" i="1" s="1"/>
  <c r="AA82" i="1" s="1"/>
  <c r="P60" i="1"/>
  <c r="P62" i="1" s="1"/>
  <c r="B120" i="1"/>
  <c r="B122" i="1" s="1"/>
  <c r="S120" i="1"/>
  <c r="S122" i="1" s="1"/>
  <c r="P120" i="1"/>
  <c r="P122" i="1" s="1"/>
  <c r="V229" i="1"/>
  <c r="V239" i="1" s="1"/>
  <c r="V172" i="1"/>
  <c r="V174" i="1" s="1"/>
  <c r="F229" i="1"/>
  <c r="F239" i="1" s="1"/>
  <c r="F172" i="1"/>
  <c r="F174" i="1" s="1"/>
  <c r="G117" i="1"/>
  <c r="G120" i="1" s="1"/>
  <c r="G122" i="1" s="1"/>
  <c r="G60" i="1"/>
  <c r="G62" i="1" s="1"/>
  <c r="Y120" i="1"/>
  <c r="Y122" i="1" s="1"/>
  <c r="Q120" i="1"/>
  <c r="Q122" i="1" s="1"/>
  <c r="I60" i="1"/>
  <c r="I62" i="1" s="1"/>
  <c r="AA27" i="1"/>
  <c r="AA30" i="1" s="1"/>
  <c r="AA32" i="1" s="1"/>
  <c r="AB27" i="1"/>
  <c r="Z30" i="1"/>
  <c r="X232" i="1"/>
  <c r="X234" i="1" s="1"/>
  <c r="X238" i="1"/>
  <c r="X242" i="1" s="1"/>
  <c r="X244" i="1" s="1"/>
  <c r="P232" i="1"/>
  <c r="P234" i="1" s="1"/>
  <c r="P238" i="1"/>
  <c r="P242" i="1" s="1"/>
  <c r="P244" i="1" s="1"/>
  <c r="D232" i="1"/>
  <c r="D234" i="1" s="1"/>
  <c r="D238" i="1"/>
  <c r="D242" i="1" s="1"/>
  <c r="D244" i="1" s="1"/>
  <c r="L120" i="1"/>
  <c r="L122" i="1" s="1"/>
  <c r="AB132" i="1" l="1"/>
  <c r="B134" i="1"/>
  <c r="AB134" i="1" s="1"/>
  <c r="AB232" i="1"/>
  <c r="B234" i="1"/>
  <c r="AB234" i="1" s="1"/>
  <c r="Z119" i="1"/>
  <c r="AB59" i="1"/>
  <c r="AA59" i="1"/>
  <c r="Z117" i="1"/>
  <c r="AB57" i="1"/>
  <c r="AA57" i="1"/>
  <c r="AA60" i="1" s="1"/>
  <c r="AA62" i="1" s="1"/>
  <c r="G239" i="1"/>
  <c r="Z238" i="1"/>
  <c r="Z120" i="1"/>
  <c r="AA116" i="1"/>
  <c r="Z240" i="1"/>
  <c r="AA240" i="1" s="1"/>
  <c r="AA118" i="1"/>
  <c r="AB30" i="1"/>
  <c r="Z32" i="1"/>
  <c r="AB32" i="1" s="1"/>
  <c r="N242" i="1"/>
  <c r="N244" i="1" s="1"/>
  <c r="C232" i="1"/>
  <c r="C234" i="1" s="1"/>
  <c r="AB70" i="1"/>
  <c r="Z72" i="1"/>
  <c r="AB72" i="1" s="1"/>
  <c r="H239" i="1"/>
  <c r="H242" i="1"/>
  <c r="H244" i="1" s="1"/>
  <c r="L242" i="1"/>
  <c r="L244" i="1" s="1"/>
  <c r="B239" i="1"/>
  <c r="AB229" i="1"/>
  <c r="AA229" i="1"/>
  <c r="AA232" i="1" s="1"/>
  <c r="AA234" i="1" s="1"/>
  <c r="AB50" i="1"/>
  <c r="Z52" i="1"/>
  <c r="AB52" i="1" s="1"/>
  <c r="V232" i="1"/>
  <c r="V234" i="1" s="1"/>
  <c r="G242" i="1"/>
  <c r="G244" i="1" s="1"/>
  <c r="J232" i="1"/>
  <c r="J234" i="1" s="1"/>
  <c r="S232" i="1"/>
  <c r="S234" i="1" s="1"/>
  <c r="B242" i="1"/>
  <c r="B244" i="1" s="1"/>
  <c r="AG244" i="1" s="1"/>
  <c r="AA238" i="1"/>
  <c r="K242" i="1"/>
  <c r="K244" i="1" s="1"/>
  <c r="R239" i="1"/>
  <c r="R242" i="1" s="1"/>
  <c r="R244" i="1" s="1"/>
  <c r="V242" i="1"/>
  <c r="V244" i="1" s="1"/>
  <c r="O242" i="1"/>
  <c r="O244" i="1" s="1"/>
  <c r="AB90" i="1"/>
  <c r="Z92" i="1"/>
  <c r="AB92" i="1" s="1"/>
  <c r="M242" i="1"/>
  <c r="M244" i="1" s="1"/>
  <c r="G232" i="1"/>
  <c r="G234" i="1" s="1"/>
  <c r="J242" i="1"/>
  <c r="J244" i="1" s="1"/>
  <c r="Z20" i="1"/>
  <c r="AA17" i="1"/>
  <c r="AA20" i="1" s="1"/>
  <c r="AA22" i="1" s="1"/>
  <c r="K232" i="1"/>
  <c r="K234" i="1" s="1"/>
  <c r="T242" i="1"/>
  <c r="T244" i="1" s="1"/>
  <c r="AB172" i="1"/>
  <c r="B174" i="1"/>
  <c r="AB174" i="1" s="1"/>
  <c r="F232" i="1"/>
  <c r="F234" i="1" s="1"/>
  <c r="O232" i="1"/>
  <c r="O234" i="1" s="1"/>
  <c r="Z60" i="1"/>
  <c r="AB60" i="1" l="1"/>
  <c r="Z62" i="1"/>
  <c r="AB62" i="1" s="1"/>
  <c r="Z22" i="1"/>
  <c r="AB22" i="1" s="1"/>
  <c r="AB20" i="1"/>
  <c r="AB120" i="1"/>
  <c r="Z122" i="1"/>
  <c r="AB122" i="1" s="1"/>
  <c r="Z241" i="1"/>
  <c r="AB119" i="1"/>
  <c r="AA119" i="1"/>
  <c r="Z239" i="1"/>
  <c r="AB239" i="1" s="1"/>
  <c r="AB117" i="1"/>
  <c r="AA117" i="1"/>
  <c r="AA120" i="1" s="1"/>
  <c r="AA122" i="1" s="1"/>
  <c r="AB241" i="1" l="1"/>
  <c r="AA241" i="1"/>
  <c r="AA239" i="1"/>
  <c r="AA242" i="1" s="1"/>
  <c r="AA244" i="1" s="1"/>
  <c r="Z242" i="1"/>
  <c r="AB242" i="1" l="1"/>
  <c r="Z244" i="1"/>
  <c r="AD253" i="1" l="1"/>
  <c r="AB244" i="1"/>
  <c r="Z252" i="1"/>
  <c r="AD238" i="1"/>
</calcChain>
</file>

<file path=xl/sharedStrings.xml><?xml version="1.0" encoding="utf-8"?>
<sst xmlns="http://schemas.openxmlformats.org/spreadsheetml/2006/main" count="258" uniqueCount="69">
  <si>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</si>
  <si>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</si>
  <si>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</si>
  <si>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</si>
  <si>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</si>
  <si>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June 30,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</si>
  <si>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</si>
  <si>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</si>
  <si>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</si>
  <si>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</si>
  <si>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</si>
  <si>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</si>
  <si>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</si>
  <si>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</si>
  <si>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</si>
  <si>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</si>
  <si>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</si>
  <si>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</si>
  <si>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</si>
  <si>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</si>
  <si>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</si>
  <si>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</si>
  <si>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</si>
  <si>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</si>
  <si>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</si>
  <si>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</si>
  <si>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</si>
  <si>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</si>
  <si>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</si>
  <si>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</si>
  <si>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</si>
  <si>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</si>
  <si>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</si>
  <si>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</si>
  <si>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</si>
  <si>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</si>
  <si>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</si>
  <si>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</si>
  <si>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</si>
  <si>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</si>
  <si>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</si>
  <si>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</si>
  <si>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</si>
  <si>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</si>
  <si>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</si>
  <si>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</si>
  <si>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</si>
  <si>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</si>
  <si>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</si>
  <si>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</si>
  <si>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</si>
  <si>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</si>
  <si>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</si>
  <si>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</si>
  <si>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</si>
  <si>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</si>
  <si>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as of march</t>
  </si>
  <si>
    <t>Prepared by:</t>
  </si>
  <si>
    <t>Certified Correct:</t>
  </si>
  <si>
    <t>Approved By:</t>
  </si>
  <si>
    <t>april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</si>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</sst>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43" fontId="10" fillId="0" borderId="0" xfId="2" applyNumberFormat="1" applyFont="1"/>
    <xf numFmtId="10" fontId="11" fillId="0" borderId="6" xfId="1" applyNumberFormat="1" applyFont="1" applyBorder="1"/>
    <xf numFmtId="0" fontId="3" fillId="0" borderId="5" xfId="2" applyFont="1" applyBorder="1"/>
    <xf numFmtId="0" fontId="7" fillId="0" borderId="5" xfId="2" applyFont="1" applyBorder="1"/>
    <xf numFmtId="43" fontId="12" fillId="0" borderId="6" xfId="1" applyFont="1" applyBorder="1"/>
    <xf numFmtId="43" fontId="2" fillId="0" borderId="0" xfId="2" applyNumberFormat="1"/>
    <xf numFmtId="43" fontId="13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43" fontId="2" fillId="0" borderId="0" xfId="2" applyNumberFormat="1" applyFont="1"/>
    <xf numFmtId="164" fontId="2" fillId="0" borderId="0" xfId="2" applyNumberFormat="1"/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3" fillId="0" borderId="0" xfId="2" applyFont="1"/>
    <xf numFmtId="0" fontId="1" fillId="0" borderId="0" xfId="2" applyFont="1"/>
    <xf numFmtId="0" fontId="13" fillId="0" borderId="0" xfId="2" applyFont="1" applyFill="1"/>
    <xf numFmtId="0" fontId="16" fillId="0" borderId="0" xfId="2" applyFont="1" applyFill="1" applyAlignment="1">
      <alignment horizontal="center"/>
    </xf>
    <xf numFmtId="0" fontId="17" fillId="0" borderId="0" xfId="2" applyFont="1" applyFill="1" applyAlignment="1">
      <alignment horizontal="center"/>
    </xf>
    <xf numFmtId="0" fontId="11" fillId="0" borderId="0" xfId="2" applyFont="1" applyFill="1"/>
    <xf numFmtId="43" fontId="11" fillId="0" borderId="0" xfId="2" applyNumberFormat="1" applyFont="1" applyFill="1"/>
    <xf numFmtId="43" fontId="11" fillId="0" borderId="0" xfId="1" applyFont="1" applyFill="1"/>
    <xf numFmtId="43" fontId="18" fillId="0" borderId="0" xfId="2" applyNumberFormat="1" applyFont="1" applyFill="1"/>
    <xf numFmtId="43" fontId="13" fillId="0" borderId="0" xfId="2" applyNumberFormat="1" applyFont="1" applyFill="1"/>
    <xf numFmtId="43" fontId="13" fillId="0" borderId="0" xfId="1" applyFont="1" applyFill="1"/>
    <xf numFmtId="164" fontId="13" fillId="0" borderId="0" xfId="2" applyNumberFormat="1" applyFont="1" applyFill="1"/>
    <xf numFmtId="43" fontId="11" fillId="0" borderId="5" xfId="1" applyFont="1" applyFill="1" applyBorder="1"/>
    <xf numFmtId="0" fontId="13" fillId="0" borderId="0" xfId="2" applyFont="1" applyFill="1" applyBorder="1"/>
    <xf numFmtId="0" fontId="16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0" fontId="11" fillId="0" borderId="0" xfId="2" applyFont="1" applyFill="1" applyBorder="1"/>
    <xf numFmtId="0" fontId="1" fillId="0" borderId="0" xfId="2" applyFont="1" applyFill="1" applyBorder="1"/>
    <xf numFmtId="10" fontId="13" fillId="0" borderId="0" xfId="1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SWD\SAOB%202020\MARCH%202019\Others-June\Fund%20102%20as%20of%20June%2030,%202020\FUND%20102%20CONTINUING%20CONSOLIDATED%20SAOB%20REPORT%20AS%20OF%20JUNE%2030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yap\Desktop\FOLDERS\FUND%20102%20REPORTS\FUND%20102%20SAOB%20REPORT\FUND%20102%20-%202019\12.%20DECEMBER\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fh\102%20final%20SAOB%202020\06.%20JUNE%202020\FUND%20102%20CONTINUING%20CONSOLIDATED%20REPORT%20June%2030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yap\Desktop\FUND%20102%20REPORTS\FUND%20102%20SAOB%20REPORT\FUND%20102%20-%202018\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166281284.87999997</v>
          </cell>
          <cell r="I1454">
            <v>-262655896.16999999</v>
          </cell>
          <cell r="J1454">
            <v>63591360.272999987</v>
          </cell>
          <cell r="K1454">
            <v>152717060.85999998</v>
          </cell>
          <cell r="L1454">
            <v>0</v>
          </cell>
          <cell r="M1454">
            <v>0</v>
          </cell>
          <cell r="N1454">
            <v>59585658.622999988</v>
          </cell>
          <cell r="O1454">
            <v>151764825.29999998</v>
          </cell>
          <cell r="P1454">
            <v>0</v>
          </cell>
          <cell r="Q1454">
            <v>0</v>
          </cell>
          <cell r="R1454">
            <v>211350483.92299998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80363.72</v>
          </cell>
          <cell r="W1454">
            <v>561242.42999999993</v>
          </cell>
          <cell r="X1454">
            <v>310629.41000000003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91606278.689999923</v>
          </cell>
          <cell r="I1666">
            <v>-23528912.25</v>
          </cell>
          <cell r="J1666">
            <v>2974664.75</v>
          </cell>
          <cell r="K1666">
            <v>-81097.020000000019</v>
          </cell>
          <cell r="L1666">
            <v>0</v>
          </cell>
          <cell r="M1666">
            <v>0</v>
          </cell>
          <cell r="N1666">
            <v>2974664.75</v>
          </cell>
          <cell r="O1666">
            <v>-81097.020000000019</v>
          </cell>
          <cell r="P1666">
            <v>0</v>
          </cell>
          <cell r="Q1666">
            <v>0</v>
          </cell>
          <cell r="R1666">
            <v>2893567.73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219201988.86299995</v>
          </cell>
          <cell r="AF5405">
            <v>324870383.12699997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/>
      <sheetData sheetId="7"/>
      <sheetData sheetId="8"/>
      <sheetData sheetId="9">
        <row r="1555">
          <cell r="F1555">
            <v>56759655.339999996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-4477322</v>
          </cell>
        </row>
      </sheetData>
      <sheetData sheetId="10">
        <row r="530">
          <cell r="F530">
            <v>0</v>
          </cell>
        </row>
      </sheetData>
      <sheetData sheetId="11"/>
      <sheetData sheetId="12">
        <row r="37">
          <cell r="E37">
            <v>69858355.300000012</v>
          </cell>
        </row>
        <row r="116">
          <cell r="B116">
            <v>436017376.44999993</v>
          </cell>
          <cell r="S116">
            <v>4957937.21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214244051.65299997</v>
          </cell>
        </row>
        <row r="566">
          <cell r="ER566">
            <v>214244051.65299997</v>
          </cell>
        </row>
        <row r="2519">
          <cell r="ER2519">
            <v>214244051.65299997</v>
          </cell>
        </row>
      </sheetData>
      <sheetData sheetId="21">
        <row r="565">
          <cell r="ER565">
            <v>286184808.42000002</v>
          </cell>
        </row>
      </sheetData>
      <sheetData sheetId="22">
        <row r="100">
          <cell r="ER100">
            <v>102908067.62</v>
          </cell>
        </row>
        <row r="2518">
          <cell r="ER2518">
            <v>102908067.62</v>
          </cell>
        </row>
      </sheetData>
      <sheetData sheetId="23">
        <row r="1278">
          <cell r="Z1278">
            <v>544072371.98999965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73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G260" sqref="AG260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5" customWidth="1"/>
    <col min="31" max="31" width="8.85546875" style="86"/>
    <col min="32" max="32" width="14.5703125" style="75" bestFit="1" customWidth="1"/>
    <col min="33" max="33" width="18.7109375" style="75" bestFit="1" customWidth="1"/>
    <col min="34" max="35" width="8.85546875" style="75"/>
    <col min="36" max="16384" width="8.85546875" style="2"/>
  </cols>
  <sheetData>
    <row r="1" spans="1:3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5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5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5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5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5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5" ht="13.5" thickBot="1" x14ac:dyDescent="0.25"/>
    <row r="8" spans="1:35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5"/>
      <c r="AE8" s="87"/>
      <c r="AF8" s="76"/>
      <c r="AG8" s="76"/>
      <c r="AH8" s="76"/>
      <c r="AI8" s="76"/>
    </row>
    <row r="9" spans="1:35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5"/>
      <c r="AE9" s="87"/>
      <c r="AF9" s="76"/>
      <c r="AG9" s="76"/>
      <c r="AH9" s="76"/>
      <c r="AI9" s="76"/>
    </row>
    <row r="10" spans="1:35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5"/>
      <c r="AE10" s="87"/>
      <c r="AF10" s="76"/>
      <c r="AG10" s="76"/>
      <c r="AH10" s="76"/>
      <c r="AI10" s="76"/>
    </row>
    <row r="11" spans="1:35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7"/>
      <c r="AE11" s="88"/>
      <c r="AF11" s="77"/>
      <c r="AG11" s="77"/>
      <c r="AH11" s="77"/>
      <c r="AI11" s="77"/>
    </row>
    <row r="12" spans="1:35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8"/>
      <c r="AE12" s="89"/>
      <c r="AF12" s="78"/>
      <c r="AG12" s="78"/>
      <c r="AH12" s="78"/>
      <c r="AI12" s="78"/>
    </row>
    <row r="13" spans="1:35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8"/>
      <c r="AE13" s="89"/>
      <c r="AF13" s="78"/>
      <c r="AG13" s="78"/>
      <c r="AH13" s="78"/>
      <c r="AI13" s="78"/>
    </row>
    <row r="14" spans="1:35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8"/>
      <c r="AE14" s="89"/>
      <c r="AF14" s="78"/>
      <c r="AG14" s="78"/>
      <c r="AH14" s="78"/>
      <c r="AI14" s="78"/>
    </row>
    <row r="15" spans="1:35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8"/>
      <c r="AE15" s="89"/>
      <c r="AF15" s="78"/>
      <c r="AG15" s="78"/>
      <c r="AH15" s="78"/>
      <c r="AI15" s="78"/>
    </row>
    <row r="16" spans="1:35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8"/>
      <c r="AE16" s="89"/>
      <c r="AF16" s="78"/>
      <c r="AG16" s="78"/>
      <c r="AH16" s="78"/>
      <c r="AI16" s="78"/>
    </row>
    <row r="17" spans="1:35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8"/>
      <c r="AE17" s="89"/>
      <c r="AF17" s="78"/>
      <c r="AG17" s="78"/>
      <c r="AH17" s="78"/>
      <c r="AI17" s="78"/>
    </row>
    <row r="18" spans="1:35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8"/>
      <c r="AE18" s="89"/>
      <c r="AF18" s="78"/>
      <c r="AG18" s="78"/>
      <c r="AH18" s="78"/>
      <c r="AI18" s="78"/>
    </row>
    <row r="19" spans="1:35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8"/>
      <c r="AE19" s="89"/>
      <c r="AF19" s="78"/>
      <c r="AG19" s="78"/>
      <c r="AH19" s="78"/>
      <c r="AI19" s="78"/>
    </row>
    <row r="20" spans="1:35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8"/>
      <c r="AE20" s="89"/>
      <c r="AF20" s="78"/>
      <c r="AG20" s="78"/>
      <c r="AH20" s="78"/>
      <c r="AI20" s="78"/>
    </row>
    <row r="21" spans="1:35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8"/>
      <c r="AE21" s="89"/>
      <c r="AF21" s="78"/>
      <c r="AG21" s="78"/>
      <c r="AH21" s="78"/>
      <c r="AI21" s="78"/>
    </row>
    <row r="22" spans="1:35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8"/>
      <c r="AE22" s="89"/>
      <c r="AF22" s="78"/>
      <c r="AG22" s="78"/>
      <c r="AH22" s="78"/>
      <c r="AI22" s="78"/>
    </row>
    <row r="23" spans="1:35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8"/>
      <c r="AE23" s="89"/>
      <c r="AF23" s="78"/>
      <c r="AG23" s="78"/>
      <c r="AH23" s="78"/>
      <c r="AI23" s="78"/>
    </row>
    <row r="24" spans="1:35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8"/>
      <c r="AE24" s="89"/>
      <c r="AF24" s="78"/>
      <c r="AG24" s="78"/>
      <c r="AH24" s="78"/>
      <c r="AI24" s="78"/>
    </row>
    <row r="25" spans="1:35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8"/>
      <c r="AE25" s="89"/>
      <c r="AF25" s="78"/>
      <c r="AG25" s="78"/>
      <c r="AH25" s="78"/>
      <c r="AI25" s="78"/>
    </row>
    <row r="26" spans="1:35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8"/>
      <c r="AE26" s="89"/>
      <c r="AF26" s="78"/>
      <c r="AG26" s="78"/>
      <c r="AH26" s="78"/>
      <c r="AI26" s="78"/>
    </row>
    <row r="27" spans="1:35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8"/>
      <c r="AE27" s="89"/>
      <c r="AF27" s="78"/>
      <c r="AG27" s="78"/>
      <c r="AH27" s="78"/>
      <c r="AI27" s="78"/>
    </row>
    <row r="28" spans="1:35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8"/>
      <c r="AE28" s="89"/>
      <c r="AF28" s="78"/>
      <c r="AG28" s="78"/>
      <c r="AH28" s="78"/>
      <c r="AI28" s="78"/>
    </row>
    <row r="29" spans="1:35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8"/>
      <c r="AE29" s="89"/>
      <c r="AF29" s="78"/>
      <c r="AG29" s="78"/>
      <c r="AH29" s="78"/>
      <c r="AI29" s="78"/>
    </row>
    <row r="30" spans="1:35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8"/>
      <c r="AE30" s="89"/>
      <c r="AF30" s="78"/>
      <c r="AG30" s="78"/>
      <c r="AH30" s="78"/>
      <c r="AI30" s="78"/>
    </row>
    <row r="31" spans="1:35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8"/>
      <c r="AE31" s="89"/>
      <c r="AF31" s="78"/>
      <c r="AG31" s="78"/>
      <c r="AH31" s="78"/>
      <c r="AI31" s="78"/>
    </row>
    <row r="32" spans="1:35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8"/>
      <c r="AE32" s="89"/>
      <c r="AF32" s="78"/>
      <c r="AG32" s="78"/>
      <c r="AH32" s="78"/>
      <c r="AI32" s="78"/>
    </row>
    <row r="33" spans="1:35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8"/>
      <c r="AE33" s="89"/>
      <c r="AF33" s="78"/>
      <c r="AG33" s="78"/>
      <c r="AH33" s="78"/>
      <c r="AI33" s="78"/>
    </row>
    <row r="34" spans="1:35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8"/>
      <c r="AE34" s="89"/>
      <c r="AF34" s="78"/>
      <c r="AG34" s="78"/>
      <c r="AH34" s="78"/>
      <c r="AI34" s="78"/>
    </row>
    <row r="35" spans="1:35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8"/>
      <c r="AE35" s="89"/>
      <c r="AF35" s="78"/>
      <c r="AG35" s="78"/>
      <c r="AH35" s="78"/>
      <c r="AI35" s="78"/>
    </row>
    <row r="36" spans="1:35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8"/>
      <c r="AE36" s="89"/>
      <c r="AF36" s="78"/>
      <c r="AG36" s="78"/>
      <c r="AH36" s="78"/>
      <c r="AI36" s="78"/>
    </row>
    <row r="37" spans="1:35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8"/>
      <c r="AE37" s="89"/>
      <c r="AF37" s="78"/>
      <c r="AG37" s="78"/>
      <c r="AH37" s="78"/>
      <c r="AI37" s="78"/>
    </row>
    <row r="38" spans="1:35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8"/>
      <c r="AE38" s="89"/>
      <c r="AF38" s="78"/>
      <c r="AG38" s="78"/>
      <c r="AH38" s="78"/>
      <c r="AI38" s="78"/>
    </row>
    <row r="39" spans="1:35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8"/>
      <c r="AE39" s="89"/>
      <c r="AF39" s="78"/>
      <c r="AG39" s="78"/>
      <c r="AH39" s="78"/>
      <c r="AI39" s="78"/>
    </row>
    <row r="40" spans="1:35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8"/>
      <c r="AE40" s="89"/>
      <c r="AF40" s="78"/>
      <c r="AG40" s="78"/>
      <c r="AH40" s="78"/>
      <c r="AI40" s="78"/>
    </row>
    <row r="41" spans="1:35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8"/>
      <c r="AE41" s="89"/>
      <c r="AF41" s="78"/>
      <c r="AG41" s="78"/>
      <c r="AH41" s="78"/>
      <c r="AI41" s="78"/>
    </row>
    <row r="42" spans="1:35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8"/>
      <c r="AE42" s="89"/>
      <c r="AF42" s="78"/>
      <c r="AG42" s="78"/>
      <c r="AH42" s="78"/>
      <c r="AI42" s="78"/>
    </row>
    <row r="43" spans="1:35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8"/>
      <c r="AE43" s="89"/>
      <c r="AF43" s="78"/>
      <c r="AG43" s="78"/>
      <c r="AH43" s="78"/>
      <c r="AI43" s="78"/>
    </row>
    <row r="44" spans="1:35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8"/>
      <c r="AE44" s="89"/>
      <c r="AF44" s="78"/>
      <c r="AG44" s="78"/>
      <c r="AH44" s="78"/>
      <c r="AI44" s="78"/>
    </row>
    <row r="45" spans="1:35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8"/>
      <c r="AE45" s="89"/>
      <c r="AF45" s="78"/>
      <c r="AG45" s="78"/>
      <c r="AH45" s="78"/>
      <c r="AI45" s="78"/>
    </row>
    <row r="46" spans="1:35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8"/>
      <c r="AE46" s="89"/>
      <c r="AF46" s="78"/>
      <c r="AG46" s="78"/>
      <c r="AH46" s="78"/>
      <c r="AI46" s="78"/>
    </row>
    <row r="47" spans="1:35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8"/>
      <c r="AE47" s="89"/>
      <c r="AF47" s="78"/>
      <c r="AG47" s="78"/>
      <c r="AH47" s="78"/>
      <c r="AI47" s="78"/>
    </row>
    <row r="48" spans="1:35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8"/>
      <c r="AE48" s="89"/>
      <c r="AF48" s="78"/>
      <c r="AG48" s="78"/>
      <c r="AH48" s="78"/>
      <c r="AI48" s="78"/>
    </row>
    <row r="49" spans="1:35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8"/>
      <c r="AE49" s="89"/>
      <c r="AF49" s="78"/>
      <c r="AG49" s="78"/>
      <c r="AH49" s="78"/>
      <c r="AI49" s="78"/>
    </row>
    <row r="50" spans="1:35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8"/>
      <c r="AE50" s="89"/>
      <c r="AF50" s="78"/>
      <c r="AG50" s="78"/>
      <c r="AH50" s="78"/>
      <c r="AI50" s="78"/>
    </row>
    <row r="51" spans="1:35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8"/>
      <c r="AE51" s="89"/>
      <c r="AF51" s="78"/>
      <c r="AG51" s="78"/>
      <c r="AH51" s="78"/>
      <c r="AI51" s="78"/>
    </row>
    <row r="52" spans="1:35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8"/>
      <c r="AE52" s="89"/>
      <c r="AF52" s="78"/>
      <c r="AG52" s="78"/>
      <c r="AH52" s="78"/>
      <c r="AI52" s="78"/>
    </row>
    <row r="53" spans="1:35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8"/>
      <c r="AE53" s="89"/>
      <c r="AF53" s="78"/>
      <c r="AG53" s="78"/>
      <c r="AH53" s="78"/>
      <c r="AI53" s="78"/>
    </row>
    <row r="54" spans="1:35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8"/>
      <c r="AE54" s="89"/>
      <c r="AF54" s="78"/>
      <c r="AG54" s="78"/>
      <c r="AH54" s="78"/>
      <c r="AI54" s="78"/>
    </row>
    <row r="55" spans="1:35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8"/>
      <c r="AE55" s="89"/>
      <c r="AF55" s="78"/>
      <c r="AG55" s="78"/>
      <c r="AH55" s="78"/>
      <c r="AI55" s="78"/>
    </row>
    <row r="56" spans="1:35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8"/>
      <c r="AE56" s="89"/>
      <c r="AF56" s="78"/>
      <c r="AG56" s="78"/>
      <c r="AH56" s="78"/>
      <c r="AI56" s="78"/>
    </row>
    <row r="57" spans="1:35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257887563.56999987</v>
      </c>
      <c r="D57" s="38">
        <f t="shared" si="11"/>
        <v>-286184808.41999996</v>
      </c>
      <c r="E57" s="38">
        <f t="shared" si="11"/>
        <v>66566025.022999987</v>
      </c>
      <c r="F57" s="38">
        <f t="shared" si="11"/>
        <v>152635963.83999997</v>
      </c>
      <c r="G57" s="38">
        <f t="shared" si="11"/>
        <v>0</v>
      </c>
      <c r="H57" s="38">
        <f t="shared" si="11"/>
        <v>0</v>
      </c>
      <c r="I57" s="38">
        <f t="shared" si="11"/>
        <v>62560323.372999988</v>
      </c>
      <c r="J57" s="38">
        <f t="shared" si="11"/>
        <v>151683728.27999997</v>
      </c>
      <c r="K57" s="38">
        <f t="shared" si="11"/>
        <v>0</v>
      </c>
      <c r="L57" s="38">
        <f t="shared" si="11"/>
        <v>0</v>
      </c>
      <c r="M57" s="38">
        <f t="shared" si="11"/>
        <v>214244051.65299997</v>
      </c>
      <c r="N57" s="38">
        <f t="shared" si="11"/>
        <v>0</v>
      </c>
      <c r="O57" s="38">
        <f t="shared" si="11"/>
        <v>2951310.16</v>
      </c>
      <c r="P57" s="38">
        <f t="shared" si="11"/>
        <v>1054391.4899999998</v>
      </c>
      <c r="Q57" s="38">
        <f t="shared" si="11"/>
        <v>80363.72</v>
      </c>
      <c r="R57" s="38">
        <f t="shared" si="11"/>
        <v>561242.42999999993</v>
      </c>
      <c r="S57" s="38">
        <f t="shared" si="11"/>
        <v>310629.41000000003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219201988.86299998</v>
      </c>
      <c r="AA57" s="38">
        <f>B57-Z57</f>
        <v>324870383.12699991</v>
      </c>
      <c r="AB57" s="43">
        <f>Z57/B57</f>
        <v>0.40289123312997216</v>
      </c>
      <c r="AC57" s="39"/>
      <c r="AD57" s="79"/>
      <c r="AE57" s="89"/>
      <c r="AF57" s="79"/>
      <c r="AG57" s="78"/>
      <c r="AH57" s="78"/>
      <c r="AI57" s="78"/>
    </row>
    <row r="58" spans="1:35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8"/>
      <c r="AE58" s="89"/>
      <c r="AF58" s="78"/>
      <c r="AG58" s="78"/>
      <c r="AH58" s="78"/>
      <c r="AI58" s="78"/>
    </row>
    <row r="59" spans="1:35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9"/>
      <c r="AE59" s="89"/>
      <c r="AF59" s="78"/>
      <c r="AG59" s="78"/>
      <c r="AH59" s="78"/>
      <c r="AI59" s="78"/>
    </row>
    <row r="60" spans="1:35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257887563.56999987</v>
      </c>
      <c r="D60" s="45">
        <f t="shared" si="12"/>
        <v>-286184808.41999996</v>
      </c>
      <c r="E60" s="45">
        <f t="shared" si="12"/>
        <v>66566025.022999987</v>
      </c>
      <c r="F60" s="45">
        <f t="shared" si="12"/>
        <v>152635963.83999997</v>
      </c>
      <c r="G60" s="45">
        <f t="shared" si="12"/>
        <v>0</v>
      </c>
      <c r="H60" s="45">
        <f t="shared" si="12"/>
        <v>0</v>
      </c>
      <c r="I60" s="45">
        <f t="shared" si="12"/>
        <v>62560323.372999988</v>
      </c>
      <c r="J60" s="45">
        <f t="shared" si="12"/>
        <v>151683728.27999997</v>
      </c>
      <c r="K60" s="45">
        <f t="shared" si="12"/>
        <v>0</v>
      </c>
      <c r="L60" s="45">
        <f t="shared" si="12"/>
        <v>0</v>
      </c>
      <c r="M60" s="45">
        <f t="shared" si="12"/>
        <v>214244051.65299997</v>
      </c>
      <c r="N60" s="45">
        <f t="shared" si="12"/>
        <v>0</v>
      </c>
      <c r="O60" s="45">
        <f t="shared" si="12"/>
        <v>2951310.16</v>
      </c>
      <c r="P60" s="45">
        <f t="shared" si="12"/>
        <v>1054391.4899999998</v>
      </c>
      <c r="Q60" s="45">
        <f t="shared" si="12"/>
        <v>80363.72</v>
      </c>
      <c r="R60" s="45">
        <f t="shared" si="12"/>
        <v>561242.42999999993</v>
      </c>
      <c r="S60" s="45">
        <f t="shared" si="12"/>
        <v>310629.41000000003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219201988.86299998</v>
      </c>
      <c r="AA60" s="45">
        <f>SUM(AA56:AA59)</f>
        <v>324870383.12699991</v>
      </c>
      <c r="AB60" s="46">
        <f>Z60/B60</f>
        <v>0.40289123312997216</v>
      </c>
      <c r="AC60" s="39"/>
      <c r="AD60" s="78"/>
      <c r="AE60" s="89"/>
      <c r="AF60" s="78"/>
      <c r="AG60" s="78"/>
      <c r="AH60" s="78"/>
      <c r="AI60" s="78"/>
    </row>
    <row r="61" spans="1:35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8"/>
      <c r="AE61" s="89"/>
      <c r="AF61" s="78"/>
      <c r="AG61" s="78"/>
      <c r="AH61" s="78"/>
      <c r="AI61" s="78"/>
    </row>
    <row r="62" spans="1:35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257887563.56999987</v>
      </c>
      <c r="D62" s="45">
        <f t="shared" si="13"/>
        <v>-286184808.41999996</v>
      </c>
      <c r="E62" s="45">
        <f t="shared" si="13"/>
        <v>66566025.022999987</v>
      </c>
      <c r="F62" s="45">
        <f t="shared" si="13"/>
        <v>152635963.83999997</v>
      </c>
      <c r="G62" s="45">
        <f t="shared" si="13"/>
        <v>0</v>
      </c>
      <c r="H62" s="45">
        <f t="shared" si="13"/>
        <v>0</v>
      </c>
      <c r="I62" s="45">
        <f t="shared" si="13"/>
        <v>62560323.372999988</v>
      </c>
      <c r="J62" s="45">
        <f t="shared" si="13"/>
        <v>151683728.27999997</v>
      </c>
      <c r="K62" s="45">
        <f t="shared" si="13"/>
        <v>0</v>
      </c>
      <c r="L62" s="45">
        <f t="shared" si="13"/>
        <v>0</v>
      </c>
      <c r="M62" s="45">
        <f t="shared" si="13"/>
        <v>214244051.65299997</v>
      </c>
      <c r="N62" s="45">
        <f t="shared" si="13"/>
        <v>0</v>
      </c>
      <c r="O62" s="45">
        <f t="shared" si="13"/>
        <v>2951310.16</v>
      </c>
      <c r="P62" s="45">
        <f t="shared" si="13"/>
        <v>1054391.4899999998</v>
      </c>
      <c r="Q62" s="45">
        <f t="shared" si="13"/>
        <v>80363.72</v>
      </c>
      <c r="R62" s="45">
        <f t="shared" si="13"/>
        <v>561242.42999999993</v>
      </c>
      <c r="S62" s="45">
        <f t="shared" si="13"/>
        <v>310629.41000000003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219201988.86299998</v>
      </c>
      <c r="AA62" s="45">
        <f>AA61+AA60</f>
        <v>324870383.12699991</v>
      </c>
      <c r="AB62" s="46">
        <f>Z62/B62</f>
        <v>0.40289123312997216</v>
      </c>
      <c r="AC62" s="48"/>
      <c r="AD62" s="78"/>
      <c r="AE62" s="89"/>
      <c r="AF62" s="78"/>
      <c r="AG62" s="78"/>
      <c r="AH62" s="78"/>
      <c r="AI62" s="78"/>
    </row>
    <row r="63" spans="1:35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85"/>
      <c r="AE63" s="89"/>
      <c r="AF63" s="78"/>
      <c r="AG63" s="78"/>
      <c r="AH63" s="78"/>
      <c r="AI63" s="78"/>
    </row>
    <row r="64" spans="1:35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8"/>
      <c r="AE64" s="89"/>
      <c r="AF64" s="78"/>
      <c r="AG64" s="78"/>
      <c r="AH64" s="78"/>
      <c r="AI64" s="78"/>
    </row>
    <row r="65" spans="1:35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8"/>
      <c r="AE65" s="89"/>
      <c r="AF65" s="78"/>
      <c r="AG65" s="78"/>
      <c r="AH65" s="78"/>
      <c r="AI65" s="78"/>
    </row>
    <row r="66" spans="1:35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8"/>
      <c r="AE66" s="89"/>
      <c r="AF66" s="78"/>
      <c r="AG66" s="78"/>
      <c r="AH66" s="78"/>
      <c r="AI66" s="78"/>
    </row>
    <row r="67" spans="1:35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166281284.87999997</v>
      </c>
      <c r="D67" s="38">
        <f>[1]consoCONT!I1454</f>
        <v>-262655896.16999999</v>
      </c>
      <c r="E67" s="38">
        <f>[1]consoCONT!J1454</f>
        <v>63591360.272999987</v>
      </c>
      <c r="F67" s="38">
        <f>[1]consoCONT!K1454</f>
        <v>152717060.85999998</v>
      </c>
      <c r="G67" s="38">
        <f>[1]consoCONT!L1454</f>
        <v>0</v>
      </c>
      <c r="H67" s="38">
        <f>[1]consoCONT!M1454</f>
        <v>0</v>
      </c>
      <c r="I67" s="38">
        <f>[1]consoCONT!N1454</f>
        <v>59585658.622999988</v>
      </c>
      <c r="J67" s="38">
        <f>[1]consoCONT!O1454</f>
        <v>151764825.29999998</v>
      </c>
      <c r="K67" s="38">
        <f>[1]consoCONT!P1454</f>
        <v>0</v>
      </c>
      <c r="L67" s="38">
        <f>[1]consoCONT!Q1454</f>
        <v>0</v>
      </c>
      <c r="M67" s="38">
        <f>[1]consoCONT!R1454</f>
        <v>211350483.92299998</v>
      </c>
      <c r="N67" s="38">
        <f>[1]consoCONT!S1454</f>
        <v>0</v>
      </c>
      <c r="O67" s="38">
        <f>[1]consoCONT!T1454</f>
        <v>2951310.16</v>
      </c>
      <c r="P67" s="38">
        <f>[1]consoCONT!U1454</f>
        <v>1054391.4899999998</v>
      </c>
      <c r="Q67" s="38">
        <f>[1]consoCONT!V1454</f>
        <v>80363.72</v>
      </c>
      <c r="R67" s="38">
        <f>[1]consoCONT!W1454</f>
        <v>561242.42999999993</v>
      </c>
      <c r="S67" s="38">
        <f>[1]consoCONT!X1454</f>
        <v>310629.41000000003</v>
      </c>
      <c r="T67" s="38">
        <f>[1]consoCONT!Y1454</f>
        <v>0</v>
      </c>
      <c r="U67" s="38">
        <f>[1]consoCONT!Z1454</f>
        <v>0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216308421.13299999</v>
      </c>
      <c r="AA67" s="38">
        <f>B67-Z67</f>
        <v>212628759.91699997</v>
      </c>
      <c r="AB67" s="43">
        <f>Z67/B67</f>
        <v>0.50428927751960384</v>
      </c>
      <c r="AC67" s="39"/>
      <c r="AD67" s="78"/>
      <c r="AE67" s="89"/>
      <c r="AF67" s="78"/>
      <c r="AG67" s="78"/>
      <c r="AH67" s="78"/>
      <c r="AI67" s="78"/>
    </row>
    <row r="68" spans="1:35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9">
        <f>B72+B82+B92</f>
        <v>544072371.98999989</v>
      </c>
      <c r="AE68" s="89"/>
      <c r="AF68" s="78"/>
      <c r="AG68" s="78"/>
      <c r="AH68" s="78"/>
      <c r="AI68" s="78"/>
    </row>
    <row r="69" spans="1:35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8"/>
      <c r="AE69" s="89"/>
      <c r="AF69" s="78"/>
      <c r="AG69" s="78"/>
      <c r="AH69" s="78"/>
      <c r="AI69" s="78"/>
    </row>
    <row r="70" spans="1:35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166281284.87999997</v>
      </c>
      <c r="D70" s="45">
        <f t="shared" si="14"/>
        <v>-262655896.16999999</v>
      </c>
      <c r="E70" s="45">
        <f t="shared" si="14"/>
        <v>63591360.272999987</v>
      </c>
      <c r="F70" s="45">
        <f t="shared" si="14"/>
        <v>152717060.85999998</v>
      </c>
      <c r="G70" s="45">
        <f t="shared" si="14"/>
        <v>0</v>
      </c>
      <c r="H70" s="45">
        <f t="shared" si="14"/>
        <v>0</v>
      </c>
      <c r="I70" s="45">
        <f t="shared" si="14"/>
        <v>59585658.622999988</v>
      </c>
      <c r="J70" s="45">
        <f t="shared" si="14"/>
        <v>151764825.29999998</v>
      </c>
      <c r="K70" s="45">
        <f t="shared" si="14"/>
        <v>0</v>
      </c>
      <c r="L70" s="45">
        <f t="shared" si="14"/>
        <v>0</v>
      </c>
      <c r="M70" s="45">
        <f t="shared" si="14"/>
        <v>211350483.92299998</v>
      </c>
      <c r="N70" s="45">
        <f t="shared" si="14"/>
        <v>0</v>
      </c>
      <c r="O70" s="45">
        <f t="shared" si="14"/>
        <v>2951310.16</v>
      </c>
      <c r="P70" s="45">
        <f t="shared" si="14"/>
        <v>1054391.4899999998</v>
      </c>
      <c r="Q70" s="45">
        <f t="shared" si="14"/>
        <v>80363.72</v>
      </c>
      <c r="R70" s="45">
        <f t="shared" si="14"/>
        <v>561242.42999999993</v>
      </c>
      <c r="S70" s="45">
        <f t="shared" si="14"/>
        <v>310629.41000000003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216308421.13299999</v>
      </c>
      <c r="AA70" s="45">
        <f>SUM(AA66:AA69)</f>
        <v>212628759.91699997</v>
      </c>
      <c r="AB70" s="46">
        <f>Z70/B70</f>
        <v>0.50428927751960384</v>
      </c>
      <c r="AC70" s="39"/>
      <c r="AD70" s="78"/>
      <c r="AE70" s="89"/>
      <c r="AF70" s="78"/>
      <c r="AG70" s="78"/>
      <c r="AH70" s="78"/>
      <c r="AI70" s="78"/>
    </row>
    <row r="71" spans="1:35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8"/>
      <c r="AE71" s="89"/>
      <c r="AF71" s="78"/>
      <c r="AG71" s="78"/>
      <c r="AH71" s="78"/>
      <c r="AI71" s="78"/>
    </row>
    <row r="72" spans="1:35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166281284.87999997</v>
      </c>
      <c r="D72" s="45">
        <f t="shared" si="15"/>
        <v>-262655896.16999999</v>
      </c>
      <c r="E72" s="45">
        <f t="shared" si="15"/>
        <v>63591360.272999987</v>
      </c>
      <c r="F72" s="45">
        <f t="shared" si="15"/>
        <v>152717060.85999998</v>
      </c>
      <c r="G72" s="45">
        <f t="shared" si="15"/>
        <v>0</v>
      </c>
      <c r="H72" s="45">
        <f t="shared" si="15"/>
        <v>0</v>
      </c>
      <c r="I72" s="45">
        <f t="shared" si="15"/>
        <v>59585658.622999988</v>
      </c>
      <c r="J72" s="45">
        <f t="shared" si="15"/>
        <v>151764825.29999998</v>
      </c>
      <c r="K72" s="45">
        <f t="shared" si="15"/>
        <v>0</v>
      </c>
      <c r="L72" s="45">
        <f t="shared" si="15"/>
        <v>0</v>
      </c>
      <c r="M72" s="45">
        <f t="shared" si="15"/>
        <v>211350483.92299998</v>
      </c>
      <c r="N72" s="45">
        <f t="shared" si="15"/>
        <v>0</v>
      </c>
      <c r="O72" s="45">
        <f t="shared" si="15"/>
        <v>2951310.16</v>
      </c>
      <c r="P72" s="45">
        <f t="shared" si="15"/>
        <v>1054391.4899999998</v>
      </c>
      <c r="Q72" s="45">
        <f t="shared" si="15"/>
        <v>80363.72</v>
      </c>
      <c r="R72" s="45">
        <f t="shared" si="15"/>
        <v>561242.42999999993</v>
      </c>
      <c r="S72" s="45">
        <f t="shared" si="15"/>
        <v>310629.41000000003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216308421.13299999</v>
      </c>
      <c r="AA72" s="45">
        <f>AA71+AA70</f>
        <v>212628759.91699997</v>
      </c>
      <c r="AB72" s="46">
        <f>Z72/B72</f>
        <v>0.50428927751960384</v>
      </c>
      <c r="AC72" s="48"/>
      <c r="AD72" s="79">
        <f>'[2]sum-conso'!$AA$72</f>
        <v>428937181.04999995</v>
      </c>
      <c r="AE72" s="89"/>
      <c r="AF72" s="78"/>
      <c r="AG72" s="78"/>
      <c r="AH72" s="78"/>
      <c r="AI72" s="78"/>
    </row>
    <row r="73" spans="1:35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8"/>
      <c r="AE73" s="89"/>
      <c r="AF73" s="78"/>
      <c r="AG73" s="78"/>
      <c r="AH73" s="78"/>
      <c r="AI73" s="78"/>
    </row>
    <row r="74" spans="1:35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8"/>
      <c r="AE74" s="89"/>
      <c r="AF74" s="78"/>
      <c r="AG74" s="78"/>
      <c r="AH74" s="78"/>
      <c r="AI74" s="78"/>
    </row>
    <row r="75" spans="1:35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8"/>
      <c r="AE75" s="89"/>
      <c r="AF75" s="78"/>
      <c r="AG75" s="78"/>
      <c r="AH75" s="78"/>
      <c r="AI75" s="78"/>
    </row>
    <row r="76" spans="1:35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8"/>
      <c r="AE76" s="89"/>
      <c r="AF76" s="78"/>
      <c r="AG76" s="78"/>
      <c r="AH76" s="78"/>
      <c r="AI76" s="78"/>
    </row>
    <row r="77" spans="1:35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91606278.689999923</v>
      </c>
      <c r="D77" s="38">
        <f>[1]consoCONT!I1666</f>
        <v>-23528912.25</v>
      </c>
      <c r="E77" s="38">
        <f>[1]consoCONT!J1666</f>
        <v>2974664.75</v>
      </c>
      <c r="F77" s="38">
        <f>[1]consoCONT!K1666</f>
        <v>-81097.020000000019</v>
      </c>
      <c r="G77" s="38">
        <f>[1]consoCONT!L1666</f>
        <v>0</v>
      </c>
      <c r="H77" s="38">
        <f>[1]consoCONT!M1666</f>
        <v>0</v>
      </c>
      <c r="I77" s="38">
        <f>[1]consoCONT!N1666</f>
        <v>2974664.75</v>
      </c>
      <c r="J77" s="38">
        <f>[1]consoCONT!O1666</f>
        <v>-81097.020000000019</v>
      </c>
      <c r="K77" s="38">
        <f>[1]consoCONT!P1666</f>
        <v>0</v>
      </c>
      <c r="L77" s="38">
        <f>[1]consoCONT!Q1666</f>
        <v>0</v>
      </c>
      <c r="M77" s="38">
        <f>[1]consoCONT!R1666</f>
        <v>2893567.73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2893567.73</v>
      </c>
      <c r="AA77" s="38">
        <f>B77-Z77</f>
        <v>112241623.20999992</v>
      </c>
      <c r="AB77" s="43">
        <f>Z77/B77</f>
        <v>2.5131914112236257E-2</v>
      </c>
      <c r="AC77" s="39"/>
      <c r="AD77" s="78"/>
      <c r="AE77" s="89"/>
      <c r="AF77" s="78"/>
      <c r="AG77" s="78"/>
      <c r="AH77" s="78"/>
      <c r="AI77" s="78"/>
    </row>
    <row r="78" spans="1:35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8"/>
      <c r="AE78" s="89"/>
      <c r="AF78" s="78"/>
      <c r="AG78" s="78"/>
      <c r="AH78" s="78"/>
      <c r="AI78" s="78"/>
    </row>
    <row r="79" spans="1:35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8"/>
      <c r="AE79" s="89"/>
      <c r="AF79" s="78"/>
      <c r="AG79" s="78"/>
      <c r="AH79" s="78"/>
      <c r="AI79" s="78"/>
    </row>
    <row r="80" spans="1:35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91606278.689999923</v>
      </c>
      <c r="D80" s="45">
        <f t="shared" si="16"/>
        <v>-23528912.25</v>
      </c>
      <c r="E80" s="45">
        <f t="shared" si="16"/>
        <v>2974664.75</v>
      </c>
      <c r="F80" s="45">
        <f t="shared" si="16"/>
        <v>-81097.020000000019</v>
      </c>
      <c r="G80" s="45">
        <f t="shared" si="16"/>
        <v>0</v>
      </c>
      <c r="H80" s="45">
        <f t="shared" si="16"/>
        <v>0</v>
      </c>
      <c r="I80" s="45">
        <f t="shared" si="16"/>
        <v>2974664.75</v>
      </c>
      <c r="J80" s="45">
        <f t="shared" si="16"/>
        <v>-81097.020000000019</v>
      </c>
      <c r="K80" s="45">
        <f t="shared" si="16"/>
        <v>0</v>
      </c>
      <c r="L80" s="45">
        <f t="shared" si="16"/>
        <v>0</v>
      </c>
      <c r="M80" s="45">
        <f t="shared" si="16"/>
        <v>2893567.73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2893567.73</v>
      </c>
      <c r="AA80" s="45">
        <f>SUM(AA76:AA79)</f>
        <v>112241623.20999992</v>
      </c>
      <c r="AB80" s="46">
        <f>Z80/B80</f>
        <v>2.5131914112236257E-2</v>
      </c>
      <c r="AC80" s="39"/>
      <c r="AD80" s="78"/>
      <c r="AE80" s="89"/>
      <c r="AF80" s="78"/>
      <c r="AG80" s="78"/>
      <c r="AH80" s="78"/>
      <c r="AI80" s="78"/>
    </row>
    <row r="81" spans="1:35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8"/>
      <c r="AE81" s="89"/>
      <c r="AF81" s="78"/>
      <c r="AG81" s="78"/>
      <c r="AH81" s="78"/>
      <c r="AI81" s="78"/>
    </row>
    <row r="82" spans="1:35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91606278.689999923</v>
      </c>
      <c r="D82" s="45">
        <f t="shared" si="17"/>
        <v>-23528912.25</v>
      </c>
      <c r="E82" s="45">
        <f t="shared" si="17"/>
        <v>2974664.75</v>
      </c>
      <c r="F82" s="45">
        <f t="shared" si="17"/>
        <v>-81097.020000000019</v>
      </c>
      <c r="G82" s="45">
        <f t="shared" si="17"/>
        <v>0</v>
      </c>
      <c r="H82" s="45">
        <f t="shared" si="17"/>
        <v>0</v>
      </c>
      <c r="I82" s="45">
        <f t="shared" si="17"/>
        <v>2974664.75</v>
      </c>
      <c r="J82" s="45">
        <f t="shared" si="17"/>
        <v>-81097.020000000019</v>
      </c>
      <c r="K82" s="45">
        <f t="shared" si="17"/>
        <v>0</v>
      </c>
      <c r="L82" s="45">
        <f t="shared" si="17"/>
        <v>0</v>
      </c>
      <c r="M82" s="45">
        <f t="shared" si="17"/>
        <v>2893567.73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2893567.73</v>
      </c>
      <c r="AA82" s="45">
        <f>AA81+AA80</f>
        <v>112241623.20999992</v>
      </c>
      <c r="AB82" s="46">
        <f>Z82/B82</f>
        <v>2.5131914112236257E-2</v>
      </c>
      <c r="AC82" s="48"/>
      <c r="AD82" s="79">
        <f>'[2]sum-conso'!$AA$82</f>
        <v>115135190.94000006</v>
      </c>
      <c r="AE82" s="89"/>
      <c r="AF82" s="78"/>
      <c r="AG82" s="78"/>
      <c r="AH82" s="78"/>
      <c r="AI82" s="78"/>
    </row>
    <row r="83" spans="1:35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8"/>
      <c r="AE83" s="89"/>
      <c r="AF83" s="78"/>
      <c r="AG83" s="78"/>
      <c r="AH83" s="78"/>
      <c r="AI83" s="78"/>
    </row>
    <row r="84" spans="1:35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8"/>
      <c r="AE84" s="89"/>
      <c r="AF84" s="78"/>
      <c r="AG84" s="78"/>
      <c r="AH84" s="78"/>
      <c r="AI84" s="78"/>
    </row>
    <row r="85" spans="1:35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8"/>
      <c r="AE85" s="89"/>
      <c r="AF85" s="78"/>
      <c r="AG85" s="78"/>
      <c r="AH85" s="78"/>
      <c r="AI85" s="78"/>
    </row>
    <row r="86" spans="1:35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8"/>
      <c r="AE86" s="89"/>
      <c r="AF86" s="78"/>
      <c r="AG86" s="78"/>
      <c r="AH86" s="78"/>
      <c r="AI86" s="78"/>
    </row>
    <row r="87" spans="1:35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8"/>
      <c r="AE87" s="89"/>
      <c r="AF87" s="78"/>
      <c r="AG87" s="78"/>
      <c r="AH87" s="78"/>
      <c r="AI87" s="78"/>
    </row>
    <row r="88" spans="1:35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8"/>
      <c r="AE88" s="89"/>
      <c r="AF88" s="78"/>
      <c r="AG88" s="78"/>
      <c r="AH88" s="78"/>
      <c r="AI88" s="78"/>
    </row>
    <row r="89" spans="1:35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8"/>
      <c r="AE89" s="89"/>
      <c r="AF89" s="78"/>
      <c r="AG89" s="78"/>
      <c r="AH89" s="78"/>
      <c r="AI89" s="78"/>
    </row>
    <row r="90" spans="1:35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8"/>
      <c r="AE90" s="89"/>
      <c r="AF90" s="78"/>
      <c r="AG90" s="78"/>
      <c r="AH90" s="78"/>
      <c r="AI90" s="78"/>
    </row>
    <row r="91" spans="1:35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8"/>
      <c r="AE91" s="89"/>
      <c r="AF91" s="78"/>
      <c r="AG91" s="78"/>
      <c r="AH91" s="78"/>
      <c r="AI91" s="78"/>
    </row>
    <row r="92" spans="1:35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8"/>
      <c r="AE92" s="89"/>
      <c r="AF92" s="78"/>
      <c r="AG92" s="78"/>
      <c r="AH92" s="78"/>
      <c r="AI92" s="78"/>
    </row>
    <row r="93" spans="1:35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8"/>
      <c r="AE93" s="89"/>
      <c r="AF93" s="78"/>
      <c r="AG93" s="78"/>
      <c r="AH93" s="78"/>
      <c r="AI93" s="78"/>
    </row>
    <row r="94" spans="1:35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8"/>
      <c r="AE94" s="89"/>
      <c r="AF94" s="78"/>
      <c r="AG94" s="78"/>
      <c r="AH94" s="78"/>
      <c r="AI94" s="78"/>
    </row>
    <row r="95" spans="1:35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8"/>
      <c r="AE95" s="89"/>
      <c r="AF95" s="78"/>
      <c r="AG95" s="78"/>
      <c r="AH95" s="78"/>
      <c r="AI95" s="78"/>
    </row>
    <row r="96" spans="1:35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8"/>
      <c r="AE96" s="89"/>
      <c r="AF96" s="78"/>
      <c r="AG96" s="78"/>
      <c r="AH96" s="78"/>
      <c r="AI96" s="78"/>
    </row>
    <row r="97" spans="1:35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8"/>
      <c r="AE97" s="89"/>
      <c r="AF97" s="78"/>
      <c r="AG97" s="78"/>
      <c r="AH97" s="78"/>
      <c r="AI97" s="78"/>
    </row>
    <row r="98" spans="1:35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8"/>
      <c r="AE98" s="89"/>
      <c r="AF98" s="78"/>
      <c r="AG98" s="78"/>
      <c r="AH98" s="78"/>
      <c r="AI98" s="78"/>
    </row>
    <row r="99" spans="1:35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8"/>
      <c r="AE99" s="89"/>
      <c r="AF99" s="78"/>
      <c r="AG99" s="78"/>
      <c r="AH99" s="78"/>
      <c r="AI99" s="78"/>
    </row>
    <row r="100" spans="1:35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8"/>
      <c r="AE100" s="89"/>
      <c r="AF100" s="78"/>
      <c r="AG100" s="78"/>
      <c r="AH100" s="78"/>
      <c r="AI100" s="78"/>
    </row>
    <row r="101" spans="1:35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8"/>
      <c r="AE101" s="89"/>
      <c r="AF101" s="78"/>
      <c r="AG101" s="78"/>
      <c r="AH101" s="78"/>
      <c r="AI101" s="78"/>
    </row>
    <row r="102" spans="1:35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8"/>
      <c r="AE102" s="89"/>
      <c r="AF102" s="78"/>
      <c r="AG102" s="78"/>
      <c r="AH102" s="78"/>
      <c r="AI102" s="78"/>
    </row>
    <row r="103" spans="1:35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8"/>
      <c r="AE103" s="89"/>
      <c r="AF103" s="78"/>
      <c r="AG103" s="78"/>
      <c r="AH103" s="78"/>
      <c r="AI103" s="78"/>
    </row>
    <row r="104" spans="1:35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8"/>
      <c r="AE104" s="89"/>
      <c r="AF104" s="78"/>
      <c r="AG104" s="78"/>
      <c r="AH104" s="78"/>
      <c r="AI104" s="78"/>
    </row>
    <row r="105" spans="1:35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8"/>
      <c r="AE105" s="89"/>
      <c r="AF105" s="78"/>
      <c r="AG105" s="78"/>
      <c r="AH105" s="78"/>
      <c r="AI105" s="78"/>
    </row>
    <row r="106" spans="1:35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8"/>
      <c r="AE106" s="89"/>
      <c r="AF106" s="78"/>
      <c r="AG106" s="78"/>
      <c r="AH106" s="78"/>
      <c r="AI106" s="78"/>
    </row>
    <row r="107" spans="1:35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8"/>
      <c r="AE107" s="89"/>
      <c r="AF107" s="78"/>
      <c r="AG107" s="78"/>
      <c r="AH107" s="78"/>
      <c r="AI107" s="78"/>
    </row>
    <row r="108" spans="1:35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8"/>
      <c r="AE108" s="89"/>
      <c r="AF108" s="78"/>
      <c r="AG108" s="78"/>
      <c r="AH108" s="78"/>
      <c r="AI108" s="78"/>
    </row>
    <row r="109" spans="1:35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8"/>
      <c r="AE109" s="89"/>
      <c r="AF109" s="78"/>
      <c r="AG109" s="78"/>
      <c r="AH109" s="78"/>
      <c r="AI109" s="78"/>
    </row>
    <row r="110" spans="1:35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8"/>
      <c r="AE110" s="89"/>
      <c r="AF110" s="78"/>
      <c r="AG110" s="78"/>
      <c r="AH110" s="78"/>
      <c r="AI110" s="78"/>
    </row>
    <row r="111" spans="1:35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8"/>
      <c r="AE111" s="89"/>
      <c r="AF111" s="78"/>
      <c r="AG111" s="78"/>
      <c r="AH111" s="78"/>
      <c r="AI111" s="78"/>
    </row>
    <row r="112" spans="1:35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8"/>
      <c r="AE112" s="89"/>
      <c r="AF112" s="78"/>
      <c r="AG112" s="78"/>
      <c r="AH112" s="78"/>
      <c r="AI112" s="78"/>
    </row>
    <row r="113" spans="1:35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8"/>
      <c r="AE113" s="89"/>
      <c r="AF113" s="78"/>
      <c r="AG113" s="78"/>
      <c r="AH113" s="78"/>
      <c r="AI113" s="78"/>
    </row>
    <row r="114" spans="1:35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8"/>
      <c r="AE114" s="89"/>
      <c r="AF114" s="78"/>
      <c r="AG114" s="78"/>
      <c r="AH114" s="78"/>
      <c r="AI114" s="78"/>
    </row>
    <row r="115" spans="1:35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8"/>
      <c r="AE115" s="89"/>
      <c r="AF115" s="78"/>
      <c r="AG115" s="78"/>
      <c r="AH115" s="78"/>
      <c r="AI115" s="78"/>
    </row>
    <row r="116" spans="1:35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8"/>
      <c r="AE116" s="89"/>
      <c r="AF116" s="78"/>
      <c r="AG116" s="78"/>
      <c r="AH116" s="78"/>
      <c r="AI116" s="78"/>
    </row>
    <row r="117" spans="1:35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257887563.56999987</v>
      </c>
      <c r="D117" s="38">
        <f t="shared" si="24"/>
        <v>-286184808.41999996</v>
      </c>
      <c r="E117" s="38">
        <f t="shared" si="24"/>
        <v>66566025.022999987</v>
      </c>
      <c r="F117" s="38">
        <f t="shared" si="24"/>
        <v>152635963.83999997</v>
      </c>
      <c r="G117" s="38">
        <f t="shared" si="24"/>
        <v>0</v>
      </c>
      <c r="H117" s="38">
        <f t="shared" si="24"/>
        <v>0</v>
      </c>
      <c r="I117" s="38">
        <f t="shared" si="24"/>
        <v>62560323.372999988</v>
      </c>
      <c r="J117" s="38">
        <f t="shared" si="24"/>
        <v>151683728.27999997</v>
      </c>
      <c r="K117" s="38">
        <f t="shared" si="24"/>
        <v>0</v>
      </c>
      <c r="L117" s="38">
        <f t="shared" si="24"/>
        <v>0</v>
      </c>
      <c r="M117" s="38">
        <f t="shared" si="24"/>
        <v>214244051.65299997</v>
      </c>
      <c r="N117" s="38">
        <f t="shared" si="24"/>
        <v>0</v>
      </c>
      <c r="O117" s="38">
        <f t="shared" si="24"/>
        <v>2951310.16</v>
      </c>
      <c r="P117" s="38">
        <f t="shared" si="24"/>
        <v>1054391.4899999998</v>
      </c>
      <c r="Q117" s="38">
        <f t="shared" si="24"/>
        <v>80363.72</v>
      </c>
      <c r="R117" s="38">
        <f t="shared" si="24"/>
        <v>561242.42999999993</v>
      </c>
      <c r="S117" s="38">
        <f t="shared" si="24"/>
        <v>310629.41000000003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219201988.86299998</v>
      </c>
      <c r="AA117" s="38">
        <f>B117-Z117</f>
        <v>324870383.12699991</v>
      </c>
      <c r="AB117" s="43">
        <f>Z117/B117</f>
        <v>0.40289123312997216</v>
      </c>
      <c r="AC117" s="39"/>
      <c r="AD117" s="78"/>
      <c r="AE117" s="89"/>
      <c r="AF117" s="78"/>
      <c r="AG117" s="78"/>
      <c r="AH117" s="78"/>
      <c r="AI117" s="78"/>
    </row>
    <row r="118" spans="1:35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8"/>
      <c r="AE118" s="89"/>
      <c r="AF118" s="78"/>
      <c r="AG118" s="78"/>
      <c r="AH118" s="78"/>
      <c r="AI118" s="78"/>
    </row>
    <row r="119" spans="1:35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8"/>
      <c r="AE119" s="89"/>
      <c r="AF119" s="78"/>
      <c r="AG119" s="78"/>
      <c r="AH119" s="78"/>
      <c r="AI119" s="78"/>
    </row>
    <row r="120" spans="1:35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257887563.56999987</v>
      </c>
      <c r="D120" s="45">
        <f t="shared" si="25"/>
        <v>-286184808.41999996</v>
      </c>
      <c r="E120" s="45">
        <f t="shared" si="25"/>
        <v>66566025.022999987</v>
      </c>
      <c r="F120" s="45">
        <f t="shared" si="25"/>
        <v>152635963.83999997</v>
      </c>
      <c r="G120" s="45">
        <f t="shared" si="25"/>
        <v>0</v>
      </c>
      <c r="H120" s="45">
        <f t="shared" si="25"/>
        <v>0</v>
      </c>
      <c r="I120" s="45">
        <f t="shared" si="25"/>
        <v>62560323.372999988</v>
      </c>
      <c r="J120" s="45">
        <f t="shared" si="25"/>
        <v>151683728.27999997</v>
      </c>
      <c r="K120" s="45">
        <f t="shared" si="25"/>
        <v>0</v>
      </c>
      <c r="L120" s="45">
        <f t="shared" si="25"/>
        <v>0</v>
      </c>
      <c r="M120" s="45">
        <f>SUM(M116:M119)</f>
        <v>214244051.65299997</v>
      </c>
      <c r="N120" s="45">
        <f t="shared" si="25"/>
        <v>0</v>
      </c>
      <c r="O120" s="45">
        <f t="shared" si="25"/>
        <v>2951310.16</v>
      </c>
      <c r="P120" s="45">
        <f t="shared" si="25"/>
        <v>1054391.4899999998</v>
      </c>
      <c r="Q120" s="45">
        <f t="shared" si="25"/>
        <v>80363.72</v>
      </c>
      <c r="R120" s="45">
        <f t="shared" si="25"/>
        <v>561242.42999999993</v>
      </c>
      <c r="S120" s="45">
        <f t="shared" si="25"/>
        <v>310629.41000000003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219201988.86299998</v>
      </c>
      <c r="AA120" s="45">
        <f>SUM(AA116:AA119)</f>
        <v>324870383.12699991</v>
      </c>
      <c r="AB120" s="46">
        <f>Z120/B120</f>
        <v>0.40289123312997216</v>
      </c>
      <c r="AC120" s="39"/>
      <c r="AD120" s="78"/>
      <c r="AE120" s="89"/>
      <c r="AF120" s="78"/>
      <c r="AG120" s="78"/>
      <c r="AH120" s="78"/>
      <c r="AI120" s="78"/>
    </row>
    <row r="121" spans="1:35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8"/>
      <c r="AE121" s="89"/>
      <c r="AF121" s="78"/>
      <c r="AG121" s="78"/>
      <c r="AH121" s="78"/>
      <c r="AI121" s="78"/>
    </row>
    <row r="122" spans="1:35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257887563.56999987</v>
      </c>
      <c r="D122" s="45">
        <f t="shared" si="26"/>
        <v>-286184808.41999996</v>
      </c>
      <c r="E122" s="45">
        <f t="shared" si="26"/>
        <v>66566025.022999987</v>
      </c>
      <c r="F122" s="45">
        <f t="shared" si="26"/>
        <v>152635963.83999997</v>
      </c>
      <c r="G122" s="45">
        <f t="shared" si="26"/>
        <v>0</v>
      </c>
      <c r="H122" s="45">
        <f t="shared" si="26"/>
        <v>0</v>
      </c>
      <c r="I122" s="45">
        <f t="shared" si="26"/>
        <v>62560323.372999988</v>
      </c>
      <c r="J122" s="45">
        <f t="shared" si="26"/>
        <v>151683728.27999997</v>
      </c>
      <c r="K122" s="45">
        <f t="shared" si="26"/>
        <v>0</v>
      </c>
      <c r="L122" s="45">
        <f t="shared" si="26"/>
        <v>0</v>
      </c>
      <c r="M122" s="45">
        <f>M121+M120</f>
        <v>214244051.65299997</v>
      </c>
      <c r="N122" s="45">
        <f t="shared" si="26"/>
        <v>0</v>
      </c>
      <c r="O122" s="45">
        <f t="shared" si="26"/>
        <v>2951310.16</v>
      </c>
      <c r="P122" s="45">
        <f t="shared" si="26"/>
        <v>1054391.4899999998</v>
      </c>
      <c r="Q122" s="45">
        <f t="shared" si="26"/>
        <v>80363.72</v>
      </c>
      <c r="R122" s="45">
        <f t="shared" si="26"/>
        <v>561242.42999999993</v>
      </c>
      <c r="S122" s="45">
        <f t="shared" si="26"/>
        <v>310629.41000000003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219201988.86299998</v>
      </c>
      <c r="AA122" s="45">
        <f>AA121+AA120</f>
        <v>324870383.12699991</v>
      </c>
      <c r="AB122" s="46">
        <f>Z122/B122</f>
        <v>0.40289123312997216</v>
      </c>
      <c r="AC122" s="48"/>
      <c r="AD122" s="78"/>
      <c r="AE122" s="89"/>
      <c r="AF122" s="78"/>
      <c r="AG122" s="78"/>
      <c r="AH122" s="78"/>
      <c r="AI122" s="78"/>
    </row>
    <row r="123" spans="1:35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8"/>
      <c r="AE123" s="89"/>
      <c r="AF123" s="78"/>
      <c r="AG123" s="78"/>
      <c r="AH123" s="78"/>
      <c r="AI123" s="78"/>
    </row>
    <row r="124" spans="1:35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8"/>
      <c r="AE124" s="89"/>
      <c r="AF124" s="78"/>
      <c r="AG124" s="78"/>
      <c r="AH124" s="78"/>
      <c r="AI124" s="78"/>
    </row>
    <row r="125" spans="1:35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8"/>
      <c r="AE125" s="89"/>
      <c r="AF125" s="78"/>
      <c r="AG125" s="78"/>
      <c r="AH125" s="78"/>
      <c r="AI125" s="78"/>
    </row>
    <row r="126" spans="1:35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8"/>
      <c r="AE126" s="89"/>
      <c r="AF126" s="78"/>
      <c r="AG126" s="78"/>
      <c r="AH126" s="78"/>
      <c r="AI126" s="78"/>
    </row>
    <row r="127" spans="1:35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8"/>
      <c r="AE127" s="89"/>
      <c r="AF127" s="78"/>
      <c r="AG127" s="78"/>
      <c r="AH127" s="78"/>
      <c r="AI127" s="78"/>
    </row>
    <row r="128" spans="1:35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8"/>
      <c r="AE128" s="89"/>
      <c r="AF128" s="78"/>
      <c r="AG128" s="78"/>
      <c r="AH128" s="78"/>
      <c r="AI128" s="78"/>
    </row>
    <row r="129" spans="1:35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8"/>
      <c r="AE129" s="89"/>
      <c r="AF129" s="78"/>
      <c r="AG129" s="78"/>
      <c r="AH129" s="78"/>
      <c r="AI129" s="78"/>
    </row>
    <row r="130" spans="1:35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8"/>
      <c r="AE130" s="89"/>
      <c r="AF130" s="78"/>
      <c r="AG130" s="78"/>
      <c r="AH130" s="78"/>
      <c r="AI130" s="78"/>
    </row>
    <row r="131" spans="1:35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8"/>
      <c r="AE131" s="89"/>
      <c r="AF131" s="78"/>
      <c r="AG131" s="78"/>
      <c r="AH131" s="78"/>
      <c r="AI131" s="78"/>
    </row>
    <row r="132" spans="1:35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8"/>
      <c r="AE132" s="89"/>
      <c r="AF132" s="78"/>
      <c r="AG132" s="78"/>
      <c r="AH132" s="78"/>
      <c r="AI132" s="78"/>
    </row>
    <row r="133" spans="1:35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8"/>
      <c r="AE133" s="89"/>
      <c r="AF133" s="78"/>
      <c r="AG133" s="78"/>
      <c r="AH133" s="78"/>
      <c r="AI133" s="78"/>
    </row>
    <row r="134" spans="1:35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8"/>
      <c r="AE134" s="89"/>
      <c r="AF134" s="78"/>
      <c r="AG134" s="78"/>
      <c r="AH134" s="78"/>
      <c r="AI134" s="78"/>
    </row>
    <row r="135" spans="1:35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8"/>
      <c r="AE135" s="89"/>
      <c r="AF135" s="78"/>
      <c r="AG135" s="78"/>
      <c r="AH135" s="78"/>
      <c r="AI135" s="78"/>
    </row>
    <row r="136" spans="1:35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8"/>
      <c r="AE136" s="89"/>
      <c r="AF136" s="78"/>
      <c r="AG136" s="78"/>
      <c r="AH136" s="78"/>
      <c r="AI136" s="78"/>
    </row>
    <row r="137" spans="1:35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8"/>
      <c r="AE137" s="89"/>
      <c r="AF137" s="78"/>
      <c r="AG137" s="78"/>
      <c r="AH137" s="78"/>
      <c r="AI137" s="78"/>
    </row>
    <row r="138" spans="1:35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8"/>
      <c r="AE138" s="89"/>
      <c r="AF138" s="78"/>
      <c r="AG138" s="78"/>
      <c r="AH138" s="78"/>
      <c r="AI138" s="78"/>
    </row>
    <row r="139" spans="1:35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8"/>
      <c r="AE139" s="89"/>
      <c r="AF139" s="78"/>
      <c r="AG139" s="78"/>
      <c r="AH139" s="78"/>
      <c r="AI139" s="78"/>
    </row>
    <row r="140" spans="1:35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8"/>
      <c r="AE140" s="89"/>
      <c r="AF140" s="78"/>
      <c r="AG140" s="78"/>
      <c r="AH140" s="78"/>
      <c r="AI140" s="78"/>
    </row>
    <row r="141" spans="1:35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8"/>
      <c r="AE141" s="89"/>
      <c r="AF141" s="78"/>
      <c r="AG141" s="78"/>
      <c r="AH141" s="78"/>
      <c r="AI141" s="78"/>
    </row>
    <row r="142" spans="1:35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8"/>
      <c r="AE142" s="89"/>
      <c r="AF142" s="78"/>
      <c r="AG142" s="78"/>
      <c r="AH142" s="78"/>
      <c r="AI142" s="78"/>
    </row>
    <row r="143" spans="1:35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8"/>
      <c r="AE143" s="89"/>
      <c r="AF143" s="78"/>
      <c r="AG143" s="78"/>
      <c r="AH143" s="78"/>
      <c r="AI143" s="78"/>
    </row>
    <row r="144" spans="1:35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8"/>
      <c r="AE144" s="89"/>
      <c r="AF144" s="78"/>
      <c r="AG144" s="78"/>
      <c r="AH144" s="78"/>
      <c r="AI144" s="78"/>
    </row>
    <row r="145" spans="1:35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8"/>
      <c r="AE145" s="89"/>
      <c r="AF145" s="78"/>
      <c r="AG145" s="78"/>
      <c r="AH145" s="78"/>
      <c r="AI145" s="78"/>
    </row>
    <row r="146" spans="1:35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8"/>
      <c r="AE146" s="89"/>
      <c r="AF146" s="78"/>
      <c r="AG146" s="78"/>
      <c r="AH146" s="78"/>
      <c r="AI146" s="78"/>
    </row>
    <row r="147" spans="1:35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8"/>
      <c r="AE147" s="89"/>
      <c r="AF147" s="78"/>
      <c r="AG147" s="78"/>
      <c r="AH147" s="78"/>
      <c r="AI147" s="78"/>
    </row>
    <row r="148" spans="1:35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8"/>
      <c r="AE148" s="89"/>
      <c r="AF148" s="78"/>
      <c r="AG148" s="78"/>
      <c r="AH148" s="78"/>
      <c r="AI148" s="78"/>
    </row>
    <row r="149" spans="1:35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8"/>
      <c r="AE149" s="89"/>
      <c r="AF149" s="78"/>
      <c r="AG149" s="78"/>
      <c r="AH149" s="78"/>
      <c r="AI149" s="78"/>
    </row>
    <row r="150" spans="1:35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8"/>
      <c r="AE150" s="89"/>
      <c r="AF150" s="78"/>
      <c r="AG150" s="78"/>
      <c r="AH150" s="78"/>
      <c r="AI150" s="78"/>
    </row>
    <row r="151" spans="1:35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8"/>
      <c r="AE151" s="89"/>
      <c r="AF151" s="78"/>
      <c r="AG151" s="78"/>
      <c r="AH151" s="78"/>
      <c r="AI151" s="78"/>
    </row>
    <row r="152" spans="1:35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8"/>
      <c r="AE152" s="89"/>
      <c r="AF152" s="78"/>
      <c r="AG152" s="78"/>
      <c r="AH152" s="78"/>
      <c r="AI152" s="78"/>
    </row>
    <row r="153" spans="1:35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8"/>
      <c r="AE153" s="89"/>
      <c r="AF153" s="78"/>
      <c r="AG153" s="78"/>
      <c r="AH153" s="78"/>
      <c r="AI153" s="78"/>
    </row>
    <row r="154" spans="1:35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8"/>
      <c r="AE154" s="89"/>
      <c r="AF154" s="78"/>
      <c r="AG154" s="78"/>
      <c r="AH154" s="78"/>
      <c r="AI154" s="78"/>
    </row>
    <row r="155" spans="1:35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8"/>
      <c r="AE155" s="89"/>
      <c r="AF155" s="78"/>
      <c r="AG155" s="78"/>
      <c r="AH155" s="78"/>
      <c r="AI155" s="78"/>
    </row>
    <row r="156" spans="1:35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8"/>
      <c r="AE156" s="89"/>
      <c r="AF156" s="78"/>
      <c r="AG156" s="78"/>
      <c r="AH156" s="78"/>
      <c r="AI156" s="78"/>
    </row>
    <row r="157" spans="1:35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8"/>
      <c r="AE157" s="89"/>
      <c r="AF157" s="78"/>
      <c r="AG157" s="78"/>
      <c r="AH157" s="78"/>
      <c r="AI157" s="78"/>
    </row>
    <row r="158" spans="1:35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8"/>
      <c r="AE158" s="89"/>
      <c r="AF158" s="78"/>
      <c r="AG158" s="78"/>
      <c r="AH158" s="78"/>
      <c r="AI158" s="78"/>
    </row>
    <row r="159" spans="1:35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8"/>
      <c r="AE159" s="89"/>
      <c r="AF159" s="78"/>
      <c r="AG159" s="78"/>
      <c r="AH159" s="78"/>
      <c r="AI159" s="78"/>
    </row>
    <row r="160" spans="1:35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8"/>
      <c r="AE160" s="89"/>
      <c r="AF160" s="78"/>
      <c r="AG160" s="78"/>
      <c r="AH160" s="78"/>
      <c r="AI160" s="78"/>
    </row>
    <row r="161" spans="1:35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8"/>
      <c r="AE161" s="89"/>
      <c r="AF161" s="78"/>
      <c r="AG161" s="78"/>
      <c r="AH161" s="78"/>
      <c r="AI161" s="78"/>
    </row>
    <row r="162" spans="1:35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8"/>
      <c r="AE162" s="89"/>
      <c r="AF162" s="78"/>
      <c r="AG162" s="78"/>
      <c r="AH162" s="78"/>
      <c r="AI162" s="78"/>
    </row>
    <row r="163" spans="1:35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8"/>
      <c r="AE163" s="89"/>
      <c r="AF163" s="78"/>
      <c r="AG163" s="78"/>
      <c r="AH163" s="78"/>
      <c r="AI163" s="78"/>
    </row>
    <row r="164" spans="1:35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8"/>
      <c r="AE164" s="89"/>
      <c r="AF164" s="78"/>
      <c r="AG164" s="78"/>
      <c r="AH164" s="78"/>
      <c r="AI164" s="78"/>
    </row>
    <row r="165" spans="1:35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8"/>
      <c r="AE165" s="89"/>
      <c r="AF165" s="78"/>
      <c r="AG165" s="78"/>
      <c r="AH165" s="78"/>
      <c r="AI165" s="78"/>
    </row>
    <row r="166" spans="1:35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8"/>
      <c r="AE166" s="89"/>
      <c r="AF166" s="78"/>
      <c r="AG166" s="78"/>
      <c r="AH166" s="78"/>
      <c r="AI166" s="78"/>
    </row>
    <row r="167" spans="1:35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8"/>
      <c r="AE167" s="89"/>
      <c r="AF167" s="78"/>
      <c r="AG167" s="78"/>
      <c r="AH167" s="78"/>
      <c r="AI167" s="78"/>
    </row>
    <row r="168" spans="1:35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8"/>
      <c r="AE168" s="89"/>
      <c r="AF168" s="78"/>
      <c r="AG168" s="78"/>
      <c r="AH168" s="78"/>
      <c r="AI168" s="78"/>
    </row>
    <row r="169" spans="1:35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8"/>
      <c r="AE169" s="89"/>
      <c r="AF169" s="78"/>
      <c r="AG169" s="78"/>
      <c r="AH169" s="78"/>
      <c r="AI169" s="78"/>
    </row>
    <row r="170" spans="1:35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8"/>
      <c r="AE170" s="89"/>
      <c r="AF170" s="78"/>
      <c r="AG170" s="78"/>
      <c r="AH170" s="78"/>
      <c r="AI170" s="78"/>
    </row>
    <row r="171" spans="1:35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8"/>
      <c r="AE171" s="89"/>
      <c r="AF171" s="78"/>
      <c r="AG171" s="78"/>
      <c r="AH171" s="78"/>
      <c r="AI171" s="78"/>
    </row>
    <row r="172" spans="1:35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8"/>
      <c r="AE172" s="89"/>
      <c r="AF172" s="78"/>
      <c r="AG172" s="78"/>
      <c r="AH172" s="78"/>
      <c r="AI172" s="78"/>
    </row>
    <row r="173" spans="1:35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8"/>
      <c r="AE173" s="89"/>
      <c r="AF173" s="78"/>
      <c r="AG173" s="78"/>
      <c r="AH173" s="78"/>
      <c r="AI173" s="78"/>
    </row>
    <row r="174" spans="1:35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8"/>
      <c r="AE174" s="89"/>
      <c r="AF174" s="78"/>
      <c r="AG174" s="78"/>
      <c r="AH174" s="78"/>
      <c r="AI174" s="78"/>
    </row>
    <row r="175" spans="1:35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8"/>
      <c r="AE175" s="89"/>
      <c r="AF175" s="78"/>
      <c r="AG175" s="78"/>
      <c r="AH175" s="78"/>
      <c r="AI175" s="78"/>
    </row>
    <row r="176" spans="1:35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8"/>
      <c r="AE176" s="89"/>
      <c r="AF176" s="78"/>
      <c r="AG176" s="78"/>
      <c r="AH176" s="78"/>
      <c r="AI176" s="78"/>
    </row>
    <row r="177" spans="1:35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8"/>
      <c r="AE177" s="89"/>
      <c r="AF177" s="78"/>
      <c r="AG177" s="78"/>
      <c r="AH177" s="78"/>
      <c r="AI177" s="78"/>
    </row>
    <row r="178" spans="1:35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8"/>
      <c r="AE178" s="89"/>
      <c r="AF178" s="78"/>
      <c r="AG178" s="78"/>
      <c r="AH178" s="78"/>
      <c r="AI178" s="78"/>
    </row>
    <row r="179" spans="1:35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8"/>
      <c r="AE179" s="89"/>
      <c r="AF179" s="78"/>
      <c r="AG179" s="78"/>
      <c r="AH179" s="78"/>
      <c r="AI179" s="78"/>
    </row>
    <row r="180" spans="1:35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8"/>
      <c r="AE180" s="89"/>
      <c r="AF180" s="78"/>
      <c r="AG180" s="78"/>
      <c r="AH180" s="78"/>
      <c r="AI180" s="78"/>
    </row>
    <row r="181" spans="1:35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8"/>
      <c r="AE181" s="89"/>
      <c r="AF181" s="78"/>
      <c r="AG181" s="78"/>
      <c r="AH181" s="78"/>
      <c r="AI181" s="78"/>
    </row>
    <row r="182" spans="1:35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8"/>
      <c r="AE182" s="89"/>
      <c r="AF182" s="78"/>
      <c r="AG182" s="78"/>
      <c r="AH182" s="78"/>
      <c r="AI182" s="78"/>
    </row>
    <row r="183" spans="1:35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8"/>
      <c r="AE183" s="89"/>
      <c r="AF183" s="78"/>
      <c r="AG183" s="78"/>
      <c r="AH183" s="78"/>
      <c r="AI183" s="78"/>
    </row>
    <row r="184" spans="1:35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8"/>
      <c r="AE184" s="89"/>
      <c r="AF184" s="78"/>
      <c r="AG184" s="78"/>
      <c r="AH184" s="78"/>
      <c r="AI184" s="78"/>
    </row>
    <row r="185" spans="1:35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8"/>
      <c r="AE185" s="89"/>
      <c r="AF185" s="78"/>
      <c r="AG185" s="78"/>
      <c r="AH185" s="78"/>
      <c r="AI185" s="78"/>
    </row>
    <row r="186" spans="1:35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8"/>
      <c r="AE186" s="89"/>
      <c r="AF186" s="78"/>
      <c r="AG186" s="78"/>
      <c r="AH186" s="78"/>
      <c r="AI186" s="78"/>
    </row>
    <row r="187" spans="1:35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8"/>
      <c r="AE187" s="89"/>
      <c r="AF187" s="78"/>
      <c r="AG187" s="78"/>
      <c r="AH187" s="78"/>
      <c r="AI187" s="78"/>
    </row>
    <row r="188" spans="1:35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8"/>
      <c r="AE188" s="89"/>
      <c r="AF188" s="78"/>
      <c r="AG188" s="78"/>
      <c r="AH188" s="78"/>
      <c r="AI188" s="78"/>
    </row>
    <row r="189" spans="1:35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8"/>
      <c r="AE189" s="89"/>
      <c r="AF189" s="78"/>
      <c r="AG189" s="78"/>
      <c r="AH189" s="78"/>
      <c r="AI189" s="78"/>
    </row>
    <row r="190" spans="1:35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8"/>
      <c r="AE190" s="89"/>
      <c r="AF190" s="78"/>
      <c r="AG190" s="78"/>
      <c r="AH190" s="78"/>
      <c r="AI190" s="78"/>
    </row>
    <row r="191" spans="1:35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8"/>
      <c r="AE191" s="89"/>
      <c r="AF191" s="78"/>
      <c r="AG191" s="78"/>
      <c r="AH191" s="78"/>
      <c r="AI191" s="78"/>
    </row>
    <row r="192" spans="1:35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8"/>
      <c r="AE192" s="89"/>
      <c r="AF192" s="78"/>
      <c r="AG192" s="78"/>
      <c r="AH192" s="78"/>
      <c r="AI192" s="78"/>
    </row>
    <row r="193" spans="1:35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8"/>
      <c r="AE193" s="89"/>
      <c r="AF193" s="78"/>
      <c r="AG193" s="78"/>
      <c r="AH193" s="78"/>
      <c r="AI193" s="78"/>
    </row>
    <row r="194" spans="1:35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8"/>
      <c r="AE194" s="89"/>
      <c r="AF194" s="78"/>
      <c r="AG194" s="78"/>
      <c r="AH194" s="78"/>
      <c r="AI194" s="78"/>
    </row>
    <row r="195" spans="1:35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8"/>
      <c r="AE195" s="89"/>
      <c r="AF195" s="78"/>
      <c r="AG195" s="78"/>
      <c r="AH195" s="78"/>
      <c r="AI195" s="78"/>
    </row>
    <row r="196" spans="1:35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8"/>
      <c r="AE196" s="89"/>
      <c r="AF196" s="78"/>
      <c r="AG196" s="78"/>
      <c r="AH196" s="78"/>
      <c r="AI196" s="78"/>
    </row>
    <row r="197" spans="1:35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8"/>
      <c r="AE197" s="89"/>
      <c r="AF197" s="78"/>
      <c r="AG197" s="78"/>
      <c r="AH197" s="78"/>
      <c r="AI197" s="78"/>
    </row>
    <row r="198" spans="1:35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8"/>
      <c r="AE198" s="89"/>
      <c r="AF198" s="78"/>
      <c r="AG198" s="78"/>
      <c r="AH198" s="78"/>
      <c r="AI198" s="78"/>
    </row>
    <row r="199" spans="1:35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8"/>
      <c r="AE199" s="89"/>
      <c r="AF199" s="78"/>
      <c r="AG199" s="78"/>
      <c r="AH199" s="78"/>
      <c r="AI199" s="78"/>
    </row>
    <row r="200" spans="1:35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8"/>
      <c r="AE200" s="89"/>
      <c r="AF200" s="78"/>
      <c r="AG200" s="78"/>
      <c r="AH200" s="78"/>
      <c r="AI200" s="78"/>
    </row>
    <row r="201" spans="1:35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8"/>
      <c r="AE201" s="89"/>
      <c r="AF201" s="78"/>
      <c r="AG201" s="78"/>
      <c r="AH201" s="78"/>
      <c r="AI201" s="78"/>
    </row>
    <row r="202" spans="1:35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8"/>
      <c r="AE202" s="89"/>
      <c r="AF202" s="78"/>
      <c r="AG202" s="78"/>
      <c r="AH202" s="78"/>
      <c r="AI202" s="78"/>
    </row>
    <row r="203" spans="1:35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8"/>
      <c r="AE203" s="89"/>
      <c r="AF203" s="78"/>
      <c r="AG203" s="78"/>
      <c r="AH203" s="78"/>
      <c r="AI203" s="78"/>
    </row>
    <row r="204" spans="1:35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8"/>
      <c r="AE204" s="89"/>
      <c r="AF204" s="78"/>
      <c r="AG204" s="78"/>
      <c r="AH204" s="78"/>
      <c r="AI204" s="78"/>
    </row>
    <row r="205" spans="1:35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8"/>
      <c r="AE205" s="89"/>
      <c r="AF205" s="78"/>
      <c r="AG205" s="78"/>
      <c r="AH205" s="78"/>
      <c r="AI205" s="78"/>
    </row>
    <row r="206" spans="1:35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8"/>
      <c r="AE206" s="89"/>
      <c r="AF206" s="78"/>
      <c r="AG206" s="78"/>
      <c r="AH206" s="78"/>
      <c r="AI206" s="78"/>
    </row>
    <row r="207" spans="1:35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8"/>
      <c r="AE207" s="89"/>
      <c r="AF207" s="78"/>
      <c r="AG207" s="78"/>
      <c r="AH207" s="78"/>
      <c r="AI207" s="78"/>
    </row>
    <row r="208" spans="1:35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8"/>
      <c r="AE208" s="89"/>
      <c r="AF208" s="78"/>
      <c r="AG208" s="78"/>
      <c r="AH208" s="78"/>
      <c r="AI208" s="78"/>
    </row>
    <row r="209" spans="1:35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8"/>
      <c r="AE209" s="89"/>
      <c r="AF209" s="78"/>
      <c r="AG209" s="78"/>
      <c r="AH209" s="78"/>
      <c r="AI209" s="78"/>
    </row>
    <row r="210" spans="1:35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8"/>
      <c r="AE210" s="89"/>
      <c r="AF210" s="78"/>
      <c r="AG210" s="78"/>
      <c r="AH210" s="78"/>
      <c r="AI210" s="78"/>
    </row>
    <row r="211" spans="1:35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8"/>
      <c r="AE211" s="89"/>
      <c r="AF211" s="78"/>
      <c r="AG211" s="78"/>
      <c r="AH211" s="78"/>
      <c r="AI211" s="78"/>
    </row>
    <row r="212" spans="1:35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8"/>
      <c r="AE212" s="89"/>
      <c r="AF212" s="78"/>
      <c r="AG212" s="78"/>
      <c r="AH212" s="78"/>
      <c r="AI212" s="78"/>
    </row>
    <row r="213" spans="1:35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8"/>
      <c r="AE213" s="89"/>
      <c r="AF213" s="78"/>
      <c r="AG213" s="78"/>
      <c r="AH213" s="78"/>
      <c r="AI213" s="78"/>
    </row>
    <row r="214" spans="1:35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8"/>
      <c r="AE214" s="89"/>
      <c r="AF214" s="78"/>
      <c r="AG214" s="78"/>
      <c r="AH214" s="78"/>
      <c r="AI214" s="78"/>
    </row>
    <row r="215" spans="1:35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8"/>
      <c r="AE215" s="89"/>
      <c r="AF215" s="78"/>
      <c r="AG215" s="78"/>
      <c r="AH215" s="78"/>
      <c r="AI215" s="78"/>
    </row>
    <row r="216" spans="1:35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8"/>
      <c r="AE216" s="89"/>
      <c r="AF216" s="78"/>
      <c r="AG216" s="78"/>
      <c r="AH216" s="78"/>
      <c r="AI216" s="78"/>
    </row>
    <row r="217" spans="1:35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8"/>
      <c r="AE217" s="89"/>
      <c r="AF217" s="78"/>
      <c r="AG217" s="78"/>
      <c r="AH217" s="78"/>
      <c r="AI217" s="78"/>
    </row>
    <row r="218" spans="1:35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8"/>
      <c r="AE218" s="89"/>
      <c r="AF218" s="78"/>
      <c r="AG218" s="78"/>
      <c r="AH218" s="78"/>
      <c r="AI218" s="78"/>
    </row>
    <row r="219" spans="1:35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8"/>
      <c r="AE219" s="89"/>
      <c r="AF219" s="78"/>
      <c r="AG219" s="78"/>
      <c r="AH219" s="78"/>
      <c r="AI219" s="78"/>
    </row>
    <row r="220" spans="1:35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8"/>
      <c r="AE220" s="89"/>
      <c r="AF220" s="78"/>
      <c r="AG220" s="78"/>
      <c r="AH220" s="78"/>
      <c r="AI220" s="78"/>
    </row>
    <row r="221" spans="1:35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8"/>
      <c r="AE221" s="89"/>
      <c r="AF221" s="78"/>
      <c r="AG221" s="78"/>
      <c r="AH221" s="78"/>
      <c r="AI221" s="78"/>
    </row>
    <row r="222" spans="1:35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8"/>
      <c r="AE222" s="89"/>
      <c r="AF222" s="78"/>
      <c r="AG222" s="78"/>
      <c r="AH222" s="78"/>
      <c r="AI222" s="78"/>
    </row>
    <row r="223" spans="1:35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8"/>
      <c r="AE223" s="89"/>
      <c r="AF223" s="78"/>
      <c r="AG223" s="78"/>
      <c r="AH223" s="78"/>
      <c r="AI223" s="78"/>
    </row>
    <row r="224" spans="1:35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8"/>
      <c r="AE224" s="89"/>
      <c r="AF224" s="78"/>
      <c r="AG224" s="78"/>
      <c r="AH224" s="78"/>
      <c r="AI224" s="78"/>
    </row>
    <row r="225" spans="1:35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8"/>
      <c r="AE225" s="89"/>
      <c r="AF225" s="78"/>
      <c r="AG225" s="78"/>
      <c r="AH225" s="78"/>
      <c r="AI225" s="78"/>
    </row>
    <row r="226" spans="1:35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8"/>
      <c r="AE226" s="89"/>
      <c r="AF226" s="78"/>
      <c r="AG226" s="78"/>
      <c r="AH226" s="78"/>
      <c r="AI226" s="78"/>
    </row>
    <row r="227" spans="1:35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8"/>
      <c r="AE227" s="89"/>
      <c r="AF227" s="78"/>
      <c r="AG227" s="78"/>
      <c r="AH227" s="78"/>
      <c r="AI227" s="78"/>
    </row>
    <row r="228" spans="1:35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8"/>
      <c r="AE228" s="89"/>
      <c r="AF228" s="78"/>
      <c r="AG228" s="78"/>
      <c r="AH228" s="78"/>
      <c r="AI228" s="78"/>
    </row>
    <row r="229" spans="1:35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8"/>
      <c r="AE229" s="89"/>
      <c r="AF229" s="78"/>
      <c r="AG229" s="78"/>
      <c r="AH229" s="78"/>
      <c r="AI229" s="78"/>
    </row>
    <row r="230" spans="1:35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8"/>
      <c r="AE230" s="89"/>
      <c r="AF230" s="78"/>
      <c r="AG230" s="78"/>
      <c r="AH230" s="78"/>
      <c r="AI230" s="78"/>
    </row>
    <row r="231" spans="1:35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8"/>
      <c r="AE231" s="89"/>
      <c r="AF231" s="78"/>
      <c r="AG231" s="78"/>
      <c r="AH231" s="78"/>
      <c r="AI231" s="78"/>
    </row>
    <row r="232" spans="1:35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8"/>
      <c r="AE232" s="89"/>
      <c r="AF232" s="78"/>
      <c r="AG232" s="78"/>
      <c r="AH232" s="78"/>
      <c r="AI232" s="78"/>
    </row>
    <row r="233" spans="1:35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8"/>
      <c r="AE233" s="89"/>
      <c r="AF233" s="78"/>
      <c r="AG233" s="78"/>
      <c r="AH233" s="78"/>
      <c r="AI233" s="78"/>
    </row>
    <row r="234" spans="1:35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8"/>
      <c r="AE234" s="89"/>
      <c r="AF234" s="78"/>
      <c r="AG234" s="78"/>
      <c r="AH234" s="78"/>
      <c r="AI234" s="78"/>
    </row>
    <row r="235" spans="1:35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8"/>
      <c r="AE235" s="89"/>
      <c r="AF235" s="78"/>
      <c r="AG235" s="78"/>
      <c r="AH235" s="78"/>
      <c r="AI235" s="78"/>
    </row>
    <row r="236" spans="1:35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8"/>
      <c r="AE236" s="89"/>
      <c r="AF236" s="78"/>
      <c r="AG236" s="78"/>
      <c r="AH236" s="78"/>
      <c r="AI236" s="78"/>
    </row>
    <row r="237" spans="1:35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8"/>
      <c r="AE237" s="89"/>
      <c r="AF237" s="78"/>
      <c r="AG237" s="78"/>
      <c r="AH237" s="78"/>
      <c r="AI237" s="78"/>
    </row>
    <row r="238" spans="1:35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9">
        <f>Z244-Z249</f>
        <v>0</v>
      </c>
      <c r="AE238" s="89"/>
      <c r="AF238" s="78"/>
      <c r="AG238" s="78"/>
      <c r="AH238" s="78"/>
      <c r="AI238" s="78"/>
    </row>
    <row r="239" spans="1:35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257887563.56999987</v>
      </c>
      <c r="D239" s="38">
        <f t="shared" si="55"/>
        <v>-286184808.41999996</v>
      </c>
      <c r="E239" s="38">
        <f t="shared" si="55"/>
        <v>66566025.022999987</v>
      </c>
      <c r="F239" s="38">
        <f t="shared" si="55"/>
        <v>152635963.83999997</v>
      </c>
      <c r="G239" s="38">
        <f t="shared" si="55"/>
        <v>0</v>
      </c>
      <c r="H239" s="38">
        <f t="shared" si="55"/>
        <v>0</v>
      </c>
      <c r="I239" s="38">
        <f t="shared" si="55"/>
        <v>62560323.372999988</v>
      </c>
      <c r="J239" s="38">
        <f t="shared" si="55"/>
        <v>151683728.27999997</v>
      </c>
      <c r="K239" s="38">
        <f t="shared" si="55"/>
        <v>0</v>
      </c>
      <c r="L239" s="38">
        <f t="shared" si="55"/>
        <v>0</v>
      </c>
      <c r="M239" s="38">
        <f t="shared" si="55"/>
        <v>214244051.65299997</v>
      </c>
      <c r="N239" s="38">
        <f t="shared" si="55"/>
        <v>0</v>
      </c>
      <c r="O239" s="38">
        <f t="shared" si="55"/>
        <v>2951310.16</v>
      </c>
      <c r="P239" s="38">
        <f t="shared" si="55"/>
        <v>1054391.4899999998</v>
      </c>
      <c r="Q239" s="38">
        <f t="shared" si="55"/>
        <v>80363.72</v>
      </c>
      <c r="R239" s="38">
        <f t="shared" si="55"/>
        <v>561242.42999999993</v>
      </c>
      <c r="S239" s="38">
        <f t="shared" si="55"/>
        <v>310629.41000000003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219201988.86299998</v>
      </c>
      <c r="AA239" s="38">
        <f>B239-Z239</f>
        <v>324870383.12699991</v>
      </c>
      <c r="AB239" s="43">
        <f>Z239/B239</f>
        <v>0.40289123312997216</v>
      </c>
      <c r="AC239" s="39"/>
      <c r="AD239" s="80">
        <f>'[2]sum-conso'!$AA$122</f>
        <v>544072371.99000025</v>
      </c>
      <c r="AE239" s="89"/>
      <c r="AF239" s="78"/>
      <c r="AG239" s="78"/>
      <c r="AH239" s="78"/>
      <c r="AI239" s="78"/>
    </row>
    <row r="240" spans="1:35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80"/>
      <c r="AE240" s="89"/>
      <c r="AF240" s="78"/>
      <c r="AG240" s="78"/>
      <c r="AH240" s="78"/>
      <c r="AI240" s="78"/>
    </row>
    <row r="241" spans="1:35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80">
        <v>0</v>
      </c>
      <c r="AE241" s="89"/>
      <c r="AF241" s="78"/>
      <c r="AG241" s="78"/>
      <c r="AH241" s="78"/>
      <c r="AI241" s="78"/>
    </row>
    <row r="242" spans="1:35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257887563.56999987</v>
      </c>
      <c r="D242" s="45">
        <f t="shared" si="56"/>
        <v>-286184808.41999996</v>
      </c>
      <c r="E242" s="45">
        <f t="shared" si="56"/>
        <v>66566025.022999987</v>
      </c>
      <c r="F242" s="45">
        <f t="shared" si="56"/>
        <v>152635963.83999997</v>
      </c>
      <c r="G242" s="45">
        <f t="shared" si="56"/>
        <v>0</v>
      </c>
      <c r="H242" s="45">
        <f t="shared" si="56"/>
        <v>0</v>
      </c>
      <c r="I242" s="45">
        <f t="shared" si="56"/>
        <v>62560323.372999988</v>
      </c>
      <c r="J242" s="45">
        <f t="shared" si="56"/>
        <v>151683728.27999997</v>
      </c>
      <c r="K242" s="45">
        <f t="shared" si="56"/>
        <v>0</v>
      </c>
      <c r="L242" s="45">
        <f t="shared" si="56"/>
        <v>0</v>
      </c>
      <c r="M242" s="45">
        <f t="shared" si="56"/>
        <v>214244051.65299997</v>
      </c>
      <c r="N242" s="45">
        <f t="shared" si="56"/>
        <v>0</v>
      </c>
      <c r="O242" s="45">
        <f t="shared" si="56"/>
        <v>2951310.16</v>
      </c>
      <c r="P242" s="45">
        <f t="shared" si="56"/>
        <v>1054391.4899999998</v>
      </c>
      <c r="Q242" s="45">
        <f t="shared" si="56"/>
        <v>80363.72</v>
      </c>
      <c r="R242" s="45">
        <f t="shared" si="56"/>
        <v>561242.42999999993</v>
      </c>
      <c r="S242" s="45">
        <f t="shared" si="56"/>
        <v>310629.41000000003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219201988.86299998</v>
      </c>
      <c r="AA242" s="45">
        <f>SUM(AA238:AA241)</f>
        <v>324870383.12699991</v>
      </c>
      <c r="AB242" s="46">
        <f>Z242/B242</f>
        <v>0.40289123312997216</v>
      </c>
      <c r="AC242" s="39"/>
      <c r="AD242" s="78"/>
      <c r="AE242" s="89"/>
      <c r="AF242" s="78"/>
      <c r="AG242" s="78"/>
      <c r="AH242" s="78"/>
      <c r="AI242" s="78"/>
    </row>
    <row r="243" spans="1:35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8"/>
      <c r="AE243" s="89"/>
      <c r="AF243" s="78"/>
      <c r="AG243" s="78"/>
      <c r="AH243" s="78"/>
      <c r="AI243" s="78"/>
    </row>
    <row r="244" spans="1:35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257887563.56999987</v>
      </c>
      <c r="D244" s="45">
        <f t="shared" si="57"/>
        <v>-286184808.41999996</v>
      </c>
      <c r="E244" s="45">
        <f t="shared" si="57"/>
        <v>66566025.022999987</v>
      </c>
      <c r="F244" s="45">
        <f t="shared" si="57"/>
        <v>152635963.83999997</v>
      </c>
      <c r="G244" s="45">
        <f t="shared" si="57"/>
        <v>0</v>
      </c>
      <c r="H244" s="45">
        <f t="shared" si="57"/>
        <v>0</v>
      </c>
      <c r="I244" s="45">
        <f t="shared" si="57"/>
        <v>62560323.372999988</v>
      </c>
      <c r="J244" s="45">
        <f t="shared" si="57"/>
        <v>151683728.27999997</v>
      </c>
      <c r="K244" s="45">
        <f t="shared" si="57"/>
        <v>0</v>
      </c>
      <c r="L244" s="45">
        <f t="shared" si="57"/>
        <v>0</v>
      </c>
      <c r="M244" s="45">
        <f>M243+M242</f>
        <v>214244051.65299997</v>
      </c>
      <c r="N244" s="45">
        <f t="shared" si="57"/>
        <v>0</v>
      </c>
      <c r="O244" s="45">
        <f t="shared" si="57"/>
        <v>2951310.16</v>
      </c>
      <c r="P244" s="45">
        <f t="shared" si="57"/>
        <v>1054391.4899999998</v>
      </c>
      <c r="Q244" s="45">
        <f t="shared" si="57"/>
        <v>80363.72</v>
      </c>
      <c r="R244" s="45">
        <f t="shared" si="57"/>
        <v>561242.42999999993</v>
      </c>
      <c r="S244" s="45">
        <f t="shared" si="57"/>
        <v>310629.41000000003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219201988.86299998</v>
      </c>
      <c r="AA244" s="45">
        <f>AA243+AA242</f>
        <v>324870383.12699991</v>
      </c>
      <c r="AB244" s="46">
        <f>Z244/B244</f>
        <v>0.40289123312997216</v>
      </c>
      <c r="AC244" s="48"/>
      <c r="AD244" s="80">
        <f>SUM(AD239:AD241)</f>
        <v>544072371.99000025</v>
      </c>
      <c r="AE244" s="89" t="s">
        <v>54</v>
      </c>
      <c r="AF244" s="78"/>
      <c r="AG244" s="81">
        <f>SUM(B244-AD244)</f>
        <v>-3.5762786865234375E-7</v>
      </c>
      <c r="AH244" s="78"/>
      <c r="AI244" s="78"/>
    </row>
    <row r="245" spans="1:35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8"/>
      <c r="AE245" s="89"/>
      <c r="AF245" s="78"/>
      <c r="AG245" s="78"/>
      <c r="AH245" s="78"/>
      <c r="AI245" s="78"/>
    </row>
    <row r="246" spans="1:35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'[3]sum-co'!S116+'[3]CMFothers-CONT'!ER2519</f>
        <v>219201988.86299998</v>
      </c>
      <c r="AA246" s="38"/>
      <c r="AB246" s="38"/>
      <c r="AC246" s="39"/>
      <c r="AD246" s="78"/>
      <c r="AE246" s="89"/>
      <c r="AF246" s="78"/>
      <c r="AG246" s="78"/>
      <c r="AH246" s="78"/>
      <c r="AI246" s="78"/>
    </row>
    <row r="247" spans="1:35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9"/>
      <c r="AE247" s="89"/>
      <c r="AF247" s="78"/>
      <c r="AG247" s="78"/>
      <c r="AH247" s="78"/>
      <c r="AI247" s="78"/>
    </row>
    <row r="248" spans="1:35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8"/>
      <c r="AE248" s="89"/>
      <c r="AF248" s="78"/>
      <c r="AG248" s="78"/>
      <c r="AH248" s="78"/>
      <c r="AI248" s="78"/>
    </row>
    <row r="249" spans="1:35" ht="15" hidden="1" customHeight="1" x14ac:dyDescent="0.2">
      <c r="B249" s="3">
        <f>[1]consoCONT!E5405</f>
        <v>544072371.98999989</v>
      </c>
      <c r="Z249" s="54">
        <f>[1]consoCONT!AE5405</f>
        <v>219201988.86299995</v>
      </c>
      <c r="AA249" s="54">
        <f>[1]consoCONT!AF5405</f>
        <v>324870383.12699997</v>
      </c>
    </row>
    <row r="250" spans="1:35" ht="15" hidden="1" customHeight="1" x14ac:dyDescent="0.2">
      <c r="Z250" s="54">
        <f>'[3]sum-co'!S116+'[3]CMFothers-CONT'!ER2519</f>
        <v>219201988.86299998</v>
      </c>
    </row>
    <row r="251" spans="1:35" ht="15" hidden="1" customHeight="1" x14ac:dyDescent="0.2">
      <c r="Z251" s="54">
        <f>[1]consoCONT!AE5405</f>
        <v>219201988.86299995</v>
      </c>
    </row>
    <row r="252" spans="1:35" ht="15" customHeight="1" x14ac:dyDescent="0.2">
      <c r="B252" s="55">
        <f>[4]consoCURRENT!$AD$5401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82">
        <f>SUM('[3]sum-co'!S116+'[3]CMFothers-CONT'!ER566)</f>
        <v>219201988.86299998</v>
      </c>
    </row>
    <row r="253" spans="1:35" ht="15" customHeight="1" x14ac:dyDescent="0.25">
      <c r="Z253" s="56"/>
      <c r="AD253" s="82">
        <f>Z244-AD252</f>
        <v>0</v>
      </c>
      <c r="AE253" s="90" t="s">
        <v>55</v>
      </c>
    </row>
    <row r="254" spans="1:35" ht="15" customHeight="1" x14ac:dyDescent="0.25">
      <c r="Z254" s="60"/>
      <c r="AD254" s="83">
        <v>66566025.022999987</v>
      </c>
      <c r="AE254" s="90" t="s">
        <v>56</v>
      </c>
    </row>
    <row r="255" spans="1:35" ht="15" customHeight="1" x14ac:dyDescent="0.25">
      <c r="A255" s="61" t="s">
        <v>57</v>
      </c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3"/>
      <c r="V255" s="61"/>
      <c r="W255" s="61"/>
      <c r="X255" s="61"/>
      <c r="Y255" s="61"/>
      <c r="Z255" s="64" t="s">
        <v>58</v>
      </c>
      <c r="AA255" s="64"/>
      <c r="AB255" s="61" t="s">
        <v>59</v>
      </c>
      <c r="AD255" s="84">
        <f>AD252-AD254</f>
        <v>152635963.83999997</v>
      </c>
      <c r="AE255" s="90" t="s">
        <v>60</v>
      </c>
    </row>
    <row r="256" spans="1:35" ht="15" customHeight="1" x14ac:dyDescent="0.2">
      <c r="A256" s="65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7"/>
      <c r="V256" s="65"/>
      <c r="W256" s="65"/>
      <c r="X256" s="65"/>
      <c r="Y256" s="65"/>
      <c r="Z256" s="65"/>
      <c r="AA256" s="65"/>
      <c r="AB256" s="65"/>
    </row>
    <row r="257" spans="1:35" ht="15" customHeight="1" x14ac:dyDescent="0.2">
      <c r="A257" s="65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7"/>
      <c r="V257" s="65"/>
      <c r="W257" s="65"/>
      <c r="X257" s="65"/>
      <c r="Y257" s="65"/>
      <c r="Z257" s="65"/>
      <c r="AA257" s="65"/>
      <c r="AB257" s="65"/>
    </row>
    <row r="258" spans="1:35" ht="15" customHeight="1" x14ac:dyDescent="0.25">
      <c r="A258" s="61" t="s">
        <v>61</v>
      </c>
      <c r="B258" s="68"/>
      <c r="C258" s="68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3"/>
      <c r="V258" s="61"/>
      <c r="W258" s="61"/>
      <c r="X258" s="61"/>
      <c r="Y258" s="61"/>
      <c r="Z258" s="64" t="s">
        <v>62</v>
      </c>
      <c r="AA258" s="64"/>
      <c r="AB258" s="69" t="s">
        <v>63</v>
      </c>
    </row>
    <row r="259" spans="1:35" ht="15" customHeight="1" x14ac:dyDescent="0.2">
      <c r="A259" s="65" t="s">
        <v>64</v>
      </c>
      <c r="B259" s="70"/>
      <c r="C259" s="70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7"/>
      <c r="V259" s="65"/>
      <c r="W259" s="65"/>
      <c r="X259" s="65"/>
      <c r="Y259" s="65"/>
      <c r="Z259" s="71" t="s">
        <v>65</v>
      </c>
      <c r="AA259" s="71"/>
      <c r="AB259" s="72" t="s">
        <v>66</v>
      </c>
    </row>
    <row r="266" spans="1:35" s="73" customFormat="1" ht="15" customHeight="1" x14ac:dyDescent="0.2">
      <c r="B266" s="55">
        <f>SUM(67939557.44+'[5]conso CURRENT 2018'!$HU$78)</f>
        <v>423417756.92599994</v>
      </c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91"/>
      <c r="AD266" s="75"/>
      <c r="AE266" s="86"/>
      <c r="AF266" s="75"/>
      <c r="AG266" s="75"/>
      <c r="AH266" s="75"/>
      <c r="AI266" s="75"/>
    </row>
    <row r="267" spans="1:35" s="73" customFormat="1" ht="15" customHeight="1" x14ac:dyDescent="0.25">
      <c r="B267" s="55">
        <f>'[3]CMFothers-CONT FO'!ER2518+'[3]sum-co'!B116</f>
        <v>538925444.06999993</v>
      </c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91"/>
      <c r="Z267" s="74" t="s">
        <v>67</v>
      </c>
      <c r="AD267" s="75"/>
      <c r="AE267" s="86"/>
      <c r="AF267" s="75"/>
      <c r="AG267" s="75"/>
      <c r="AH267" s="75"/>
      <c r="AI267" s="75"/>
    </row>
    <row r="268" spans="1:35" s="73" customFormat="1" ht="15" customHeight="1" x14ac:dyDescent="0.25">
      <c r="B268" s="55">
        <f>B266-B267</f>
        <v>-115507687.14399999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91"/>
      <c r="Z268" s="74" t="s">
        <v>68</v>
      </c>
      <c r="AD268" s="75"/>
      <c r="AE268" s="86"/>
      <c r="AF268" s="75"/>
      <c r="AG268" s="75"/>
      <c r="AH268" s="75"/>
      <c r="AI268" s="75"/>
    </row>
    <row r="269" spans="1:35" s="73" customFormat="1" ht="15" customHeight="1" x14ac:dyDescent="0.2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91"/>
      <c r="AD269" s="75"/>
      <c r="AE269" s="86"/>
      <c r="AF269" s="75"/>
      <c r="AG269" s="75"/>
      <c r="AH269" s="75"/>
      <c r="AI269" s="75"/>
    </row>
    <row r="270" spans="1:35" s="73" customFormat="1" ht="15" customHeight="1" x14ac:dyDescent="0.2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91"/>
      <c r="AD270" s="75"/>
      <c r="AE270" s="86"/>
      <c r="AF270" s="75"/>
      <c r="AG270" s="75"/>
      <c r="AH270" s="75"/>
      <c r="AI270" s="75"/>
    </row>
    <row r="271" spans="1:35" s="73" customFormat="1" ht="15" customHeight="1" x14ac:dyDescent="0.2"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91"/>
      <c r="AD271" s="75"/>
      <c r="AE271" s="86"/>
      <c r="AF271" s="75"/>
      <c r="AG271" s="75"/>
      <c r="AH271" s="75"/>
      <c r="AI271" s="75"/>
    </row>
    <row r="272" spans="1:35" s="73" customFormat="1" ht="15" customHeight="1" x14ac:dyDescent="0.2"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91"/>
      <c r="AD272" s="75"/>
      <c r="AE272" s="86"/>
      <c r="AF272" s="75"/>
      <c r="AG272" s="75"/>
      <c r="AH272" s="75"/>
      <c r="AI272" s="75"/>
    </row>
    <row r="273" spans="2:35" s="73" customFormat="1" ht="15" customHeight="1" x14ac:dyDescent="0.2"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91"/>
      <c r="AD273" s="75"/>
      <c r="AE273" s="86"/>
      <c r="AF273" s="75"/>
      <c r="AG273" s="75"/>
      <c r="AH273" s="75"/>
      <c r="AI273" s="75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2020-07-28T03:24:39Z</dcterms:created>
  <dcterms:modified xsi:type="dcterms:W3CDTF">2020-07-28T03:25:17Z</dcterms:modified>
</cp:coreProperties>
</file>