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8. AUGUS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Z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Z181" i="1" s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Z180" i="1"/>
  <c r="AA180" i="1" s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Z179" i="1" s="1"/>
  <c r="AB179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B182" i="1" s="1"/>
  <c r="B184" i="1" s="1"/>
  <c r="AB178" i="1"/>
  <c r="AA178" i="1"/>
  <c r="Z178" i="1"/>
  <c r="Z173" i="1"/>
  <c r="AA173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Z169" i="1" s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X172" i="1" s="1"/>
  <c r="X174" i="1" s="1"/>
  <c r="W168" i="1"/>
  <c r="W172" i="1" s="1"/>
  <c r="W174" i="1" s="1"/>
  <c r="V168" i="1"/>
  <c r="U168" i="1"/>
  <c r="T168" i="1"/>
  <c r="T172" i="1" s="1"/>
  <c r="T174" i="1" s="1"/>
  <c r="S168" i="1"/>
  <c r="S172" i="1" s="1"/>
  <c r="S174" i="1" s="1"/>
  <c r="R168" i="1"/>
  <c r="Q168" i="1"/>
  <c r="P168" i="1"/>
  <c r="P172" i="1" s="1"/>
  <c r="P174" i="1" s="1"/>
  <c r="O168" i="1"/>
  <c r="O172" i="1" s="1"/>
  <c r="O174" i="1" s="1"/>
  <c r="N168" i="1"/>
  <c r="M168" i="1"/>
  <c r="L168" i="1"/>
  <c r="L172" i="1" s="1"/>
  <c r="L174" i="1" s="1"/>
  <c r="K168" i="1"/>
  <c r="K172" i="1" s="1"/>
  <c r="K174" i="1" s="1"/>
  <c r="J168" i="1"/>
  <c r="I168" i="1"/>
  <c r="H168" i="1"/>
  <c r="H172" i="1" s="1"/>
  <c r="H174" i="1" s="1"/>
  <c r="G168" i="1"/>
  <c r="F168" i="1"/>
  <c r="E168" i="1"/>
  <c r="D168" i="1"/>
  <c r="D172" i="1" s="1"/>
  <c r="D174" i="1" s="1"/>
  <c r="C168" i="1"/>
  <c r="B168" i="1"/>
  <c r="AB163" i="1"/>
  <c r="AA163" i="1"/>
  <c r="U162" i="1"/>
  <c r="U164" i="1" s="1"/>
  <c r="E162" i="1"/>
  <c r="E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Q152" i="1" s="1"/>
  <c r="Q154" i="1" s="1"/>
  <c r="P149" i="1"/>
  <c r="P152" i="1" s="1"/>
  <c r="P154" i="1" s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B129" i="1" s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B132" i="1" s="1"/>
  <c r="AD122" i="1"/>
  <c r="AA121" i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B110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B100" i="1" s="1"/>
  <c r="AB96" i="1"/>
  <c r="AA96" i="1"/>
  <c r="Z91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9" i="1" s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Z86" i="1"/>
  <c r="Z81" i="1"/>
  <c r="AB81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Z77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B80" i="1" s="1"/>
  <c r="B82" i="1" s="1"/>
  <c r="AA76" i="1"/>
  <c r="Z76" i="1"/>
  <c r="Z71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Z66" i="1"/>
  <c r="AD63" i="1"/>
  <c r="AB61" i="1"/>
  <c r="Z61" i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K60" i="1" s="1"/>
  <c r="K62" i="1" s="1"/>
  <c r="J56" i="1"/>
  <c r="I56" i="1"/>
  <c r="H56" i="1"/>
  <c r="G56" i="1"/>
  <c r="F56" i="1"/>
  <c r="E56" i="1"/>
  <c r="D56" i="1"/>
  <c r="C56" i="1"/>
  <c r="B56" i="1"/>
  <c r="Z51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AB46" i="1"/>
  <c r="Z46" i="1"/>
  <c r="Z41" i="1"/>
  <c r="AB41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AA29" i="1" s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L27" i="1"/>
  <c r="L30" i="1" s="1"/>
  <c r="L32" i="1" s="1"/>
  <c r="K27" i="1"/>
  <c r="K30" i="1" s="1"/>
  <c r="K32" i="1" s="1"/>
  <c r="J27" i="1"/>
  <c r="J30" i="1" s="1"/>
  <c r="J32" i="1" s="1"/>
  <c r="I27" i="1"/>
  <c r="H27" i="1"/>
  <c r="H30" i="1" s="1"/>
  <c r="H32" i="1" s="1"/>
  <c r="G27" i="1"/>
  <c r="G30" i="1" s="1"/>
  <c r="G32" i="1" s="1"/>
  <c r="F27" i="1"/>
  <c r="F30" i="1" s="1"/>
  <c r="F32" i="1" s="1"/>
  <c r="E27" i="1"/>
  <c r="D27" i="1"/>
  <c r="D30" i="1" s="1"/>
  <c r="D32" i="1" s="1"/>
  <c r="C27" i="1"/>
  <c r="C30" i="1" s="1"/>
  <c r="C32" i="1" s="1"/>
  <c r="B27" i="1"/>
  <c r="B30" i="1" s="1"/>
  <c r="B32" i="1" s="1"/>
  <c r="AB26" i="1"/>
  <c r="Z26" i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AA18" i="1" s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Z17" i="1" s="1"/>
  <c r="AB17" i="1" s="1"/>
  <c r="M17" i="1"/>
  <c r="L17" i="1"/>
  <c r="K17" i="1"/>
  <c r="J17" i="1"/>
  <c r="I17" i="1"/>
  <c r="H17" i="1"/>
  <c r="G17" i="1"/>
  <c r="F17" i="1"/>
  <c r="E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E30" i="1" l="1"/>
  <c r="E32" i="1" s="1"/>
  <c r="I30" i="1"/>
  <c r="I32" i="1" s="1"/>
  <c r="M30" i="1"/>
  <c r="M32" i="1" s="1"/>
  <c r="Z27" i="1"/>
  <c r="C116" i="1"/>
  <c r="G116" i="1"/>
  <c r="Z80" i="1"/>
  <c r="AB80" i="1" s="1"/>
  <c r="AB77" i="1"/>
  <c r="B102" i="1"/>
  <c r="AB102" i="1" s="1"/>
  <c r="AB100" i="1"/>
  <c r="B112" i="1"/>
  <c r="AB112" i="1" s="1"/>
  <c r="AB110" i="1"/>
  <c r="Z16" i="1"/>
  <c r="AA26" i="1"/>
  <c r="Z118" i="1"/>
  <c r="Z240" i="1" s="1"/>
  <c r="AA69" i="1"/>
  <c r="AA79" i="1"/>
  <c r="AA31" i="1"/>
  <c r="Z37" i="1"/>
  <c r="AA46" i="1"/>
  <c r="AA51" i="1"/>
  <c r="E116" i="1"/>
  <c r="I116" i="1"/>
  <c r="M116" i="1"/>
  <c r="Q116" i="1"/>
  <c r="U116" i="1"/>
  <c r="Y116" i="1"/>
  <c r="C117" i="1"/>
  <c r="G117" i="1"/>
  <c r="K117" i="1"/>
  <c r="O117" i="1"/>
  <c r="S117" i="1"/>
  <c r="W117" i="1"/>
  <c r="B118" i="1"/>
  <c r="AA118" i="1" s="1"/>
  <c r="F118" i="1"/>
  <c r="J118" i="1"/>
  <c r="N118" i="1"/>
  <c r="R118" i="1"/>
  <c r="V118" i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B70" i="1"/>
  <c r="B72" i="1" s="1"/>
  <c r="AA71" i="1"/>
  <c r="AA77" i="1"/>
  <c r="AA80" i="1" s="1"/>
  <c r="Z82" i="1"/>
  <c r="AB82" i="1" s="1"/>
  <c r="AA86" i="1"/>
  <c r="B90" i="1"/>
  <c r="B92" i="1" s="1"/>
  <c r="AA91" i="1"/>
  <c r="AB97" i="1"/>
  <c r="AB107" i="1"/>
  <c r="K116" i="1"/>
  <c r="AB132" i="1"/>
  <c r="B134" i="1"/>
  <c r="AB134" i="1" s="1"/>
  <c r="AB31" i="1"/>
  <c r="AB51" i="1"/>
  <c r="B116" i="1"/>
  <c r="F116" i="1"/>
  <c r="J116" i="1"/>
  <c r="N116" i="1"/>
  <c r="R116" i="1"/>
  <c r="V116" i="1"/>
  <c r="Z56" i="1"/>
  <c r="D117" i="1"/>
  <c r="H117" i="1"/>
  <c r="L117" i="1"/>
  <c r="P117" i="1"/>
  <c r="T117" i="1"/>
  <c r="X117" i="1"/>
  <c r="C118" i="1"/>
  <c r="G118" i="1"/>
  <c r="K118" i="1"/>
  <c r="O118" i="1"/>
  <c r="S118" i="1"/>
  <c r="W118" i="1"/>
  <c r="AA5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A61" i="1"/>
  <c r="Z67" i="1"/>
  <c r="AB67" i="1" s="1"/>
  <c r="M80" i="1"/>
  <c r="M82" i="1" s="1"/>
  <c r="Z87" i="1"/>
  <c r="AB87" i="1" s="1"/>
  <c r="AB91" i="1"/>
  <c r="AA36" i="1"/>
  <c r="Z40" i="1"/>
  <c r="AB40" i="1" s="1"/>
  <c r="AA41" i="1"/>
  <c r="Z47" i="1"/>
  <c r="Z50" i="1" s="1"/>
  <c r="O116" i="1"/>
  <c r="S116" i="1"/>
  <c r="W116" i="1"/>
  <c r="AA5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AA119" i="1" s="1"/>
  <c r="F119" i="1"/>
  <c r="J119" i="1"/>
  <c r="N119" i="1"/>
  <c r="R119" i="1"/>
  <c r="V119" i="1"/>
  <c r="Z59" i="1"/>
  <c r="Z119" i="1" s="1"/>
  <c r="Z241" i="1" s="1"/>
  <c r="C60" i="1"/>
  <c r="C62" i="1" s="1"/>
  <c r="G60" i="1"/>
  <c r="G62" i="1" s="1"/>
  <c r="O60" i="1"/>
  <c r="O62" i="1" s="1"/>
  <c r="S60" i="1"/>
  <c r="S62" i="1" s="1"/>
  <c r="W60" i="1"/>
  <c r="W62" i="1" s="1"/>
  <c r="AA81" i="1"/>
  <c r="D116" i="1"/>
  <c r="D120" i="1" s="1"/>
  <c r="D122" i="1" s="1"/>
  <c r="H116" i="1"/>
  <c r="H120" i="1" s="1"/>
  <c r="H122" i="1" s="1"/>
  <c r="L116" i="1"/>
  <c r="L120" i="1" s="1"/>
  <c r="L122" i="1" s="1"/>
  <c r="P116" i="1"/>
  <c r="P120" i="1" s="1"/>
  <c r="P122" i="1" s="1"/>
  <c r="T116" i="1"/>
  <c r="T120" i="1" s="1"/>
  <c r="T122" i="1" s="1"/>
  <c r="X116" i="1"/>
  <c r="X120" i="1" s="1"/>
  <c r="X122" i="1" s="1"/>
  <c r="B117" i="1"/>
  <c r="F117" i="1"/>
  <c r="J117" i="1"/>
  <c r="N117" i="1"/>
  <c r="R117" i="1"/>
  <c r="V117" i="1"/>
  <c r="Z57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AA5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A97" i="1"/>
  <c r="AA100" i="1" s="1"/>
  <c r="AA102" i="1" s="1"/>
  <c r="AA107" i="1"/>
  <c r="AA110" i="1" s="1"/>
  <c r="AA112" i="1" s="1"/>
  <c r="AA128" i="1"/>
  <c r="AA132" i="1" s="1"/>
  <c r="AA134" i="1" s="1"/>
  <c r="AA152" i="1"/>
  <c r="AB128" i="1"/>
  <c r="AA139" i="1"/>
  <c r="AA142" i="1" s="1"/>
  <c r="AA144" i="1" s="1"/>
  <c r="B142" i="1"/>
  <c r="B152" i="1"/>
  <c r="Z229" i="1"/>
  <c r="AB169" i="1"/>
  <c r="AA129" i="1"/>
  <c r="J152" i="1"/>
  <c r="J154" i="1" s="1"/>
  <c r="N152" i="1"/>
  <c r="N154" i="1" s="1"/>
  <c r="R152" i="1"/>
  <c r="R154" i="1" s="1"/>
  <c r="V152" i="1"/>
  <c r="V154" i="1" s="1"/>
  <c r="AA149" i="1"/>
  <c r="AA154" i="1"/>
  <c r="B164" i="1"/>
  <c r="AB164" i="1" s="1"/>
  <c r="AB162" i="1"/>
  <c r="C228" i="1"/>
  <c r="C172" i="1"/>
  <c r="C174" i="1" s="1"/>
  <c r="G228" i="1"/>
  <c r="Z182" i="1"/>
  <c r="AB182" i="1" s="1"/>
  <c r="AB159" i="1"/>
  <c r="E228" i="1"/>
  <c r="I228" i="1"/>
  <c r="M228" i="1"/>
  <c r="Q228" i="1"/>
  <c r="U228" i="1"/>
  <c r="Y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G172" i="1"/>
  <c r="G174" i="1" s="1"/>
  <c r="AB173" i="1"/>
  <c r="AA179" i="1"/>
  <c r="AA182" i="1" s="1"/>
  <c r="B228" i="1"/>
  <c r="F228" i="1"/>
  <c r="J228" i="1"/>
  <c r="N228" i="1"/>
  <c r="R228" i="1"/>
  <c r="V228" i="1"/>
  <c r="Z16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Z171" i="1"/>
  <c r="M182" i="1"/>
  <c r="M184" i="1" s="1"/>
  <c r="Z184" i="1"/>
  <c r="AB184" i="1" s="1"/>
  <c r="K228" i="1"/>
  <c r="O228" i="1"/>
  <c r="S228" i="1"/>
  <c r="W228" i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AA183" i="1"/>
  <c r="AA159" i="1"/>
  <c r="AA162" i="1" s="1"/>
  <c r="AA164" i="1" s="1"/>
  <c r="D228" i="1"/>
  <c r="H228" i="1"/>
  <c r="L228" i="1"/>
  <c r="P228" i="1"/>
  <c r="T228" i="1"/>
  <c r="X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Z170" i="1"/>
  <c r="AA17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B172" i="1"/>
  <c r="B174" i="1" s="1"/>
  <c r="F172" i="1"/>
  <c r="F174" i="1" s="1"/>
  <c r="J172" i="1"/>
  <c r="J174" i="1" s="1"/>
  <c r="N172" i="1"/>
  <c r="N174" i="1" s="1"/>
  <c r="R172" i="1"/>
  <c r="R174" i="1" s="1"/>
  <c r="V172" i="1"/>
  <c r="V174" i="1" s="1"/>
  <c r="AB183" i="1"/>
  <c r="AA243" i="1"/>
  <c r="AA189" i="1"/>
  <c r="AA192" i="1" s="1"/>
  <c r="AA194" i="1" s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AB50" i="1" l="1"/>
  <c r="Z52" i="1"/>
  <c r="AB52" i="1" s="1"/>
  <c r="AB222" i="1"/>
  <c r="B224" i="1"/>
  <c r="AB224" i="1" s="1"/>
  <c r="AB202" i="1"/>
  <c r="B204" i="1"/>
  <c r="AB204" i="1" s="1"/>
  <c r="AA230" i="1"/>
  <c r="B240" i="1"/>
  <c r="AA240" i="1" s="1"/>
  <c r="T232" i="1"/>
  <c r="T234" i="1" s="1"/>
  <c r="T238" i="1"/>
  <c r="T242" i="1" s="1"/>
  <c r="T244" i="1" s="1"/>
  <c r="D232" i="1"/>
  <c r="D234" i="1" s="1"/>
  <c r="D238" i="1"/>
  <c r="D242" i="1" s="1"/>
  <c r="D244" i="1" s="1"/>
  <c r="AA184" i="1"/>
  <c r="S238" i="1"/>
  <c r="S242" i="1" s="1"/>
  <c r="S244" i="1" s="1"/>
  <c r="S232" i="1"/>
  <c r="S234" i="1" s="1"/>
  <c r="Z172" i="1"/>
  <c r="AB168" i="1"/>
  <c r="J238" i="1"/>
  <c r="J242" i="1" s="1"/>
  <c r="J244" i="1" s="1"/>
  <c r="J232" i="1"/>
  <c r="J234" i="1" s="1"/>
  <c r="Q238" i="1"/>
  <c r="Q242" i="1" s="1"/>
  <c r="Q244" i="1" s="1"/>
  <c r="Q232" i="1"/>
  <c r="Q234" i="1" s="1"/>
  <c r="C238" i="1"/>
  <c r="C242" i="1" s="1"/>
  <c r="C244" i="1" s="1"/>
  <c r="C232" i="1"/>
  <c r="C234" i="1" s="1"/>
  <c r="AB142" i="1"/>
  <c r="B144" i="1"/>
  <c r="AB144" i="1" s="1"/>
  <c r="Z117" i="1"/>
  <c r="AB117" i="1" s="1"/>
  <c r="AF57" i="1"/>
  <c r="AB57" i="1"/>
  <c r="W120" i="1"/>
  <c r="W122" i="1" s="1"/>
  <c r="Z116" i="1"/>
  <c r="Z60" i="1"/>
  <c r="J120" i="1"/>
  <c r="J122" i="1" s="1"/>
  <c r="K120" i="1"/>
  <c r="K122" i="1" s="1"/>
  <c r="U120" i="1"/>
  <c r="U122" i="1" s="1"/>
  <c r="E120" i="1"/>
  <c r="E122" i="1" s="1"/>
  <c r="AB37" i="1"/>
  <c r="AA37" i="1"/>
  <c r="Z20" i="1"/>
  <c r="AA16" i="1"/>
  <c r="AA20" i="1" s="1"/>
  <c r="AA22" i="1" s="1"/>
  <c r="AA87" i="1"/>
  <c r="AA67" i="1"/>
  <c r="AB27" i="1"/>
  <c r="AA27" i="1"/>
  <c r="P232" i="1"/>
  <c r="P234" i="1" s="1"/>
  <c r="P238" i="1"/>
  <c r="P242" i="1" s="1"/>
  <c r="P244" i="1" s="1"/>
  <c r="O238" i="1"/>
  <c r="O242" i="1" s="1"/>
  <c r="O244" i="1" s="1"/>
  <c r="O232" i="1"/>
  <c r="O234" i="1" s="1"/>
  <c r="V238" i="1"/>
  <c r="V242" i="1" s="1"/>
  <c r="V244" i="1" s="1"/>
  <c r="V232" i="1"/>
  <c r="V234" i="1" s="1"/>
  <c r="F238" i="1"/>
  <c r="F242" i="1" s="1"/>
  <c r="F244" i="1" s="1"/>
  <c r="F232" i="1"/>
  <c r="F234" i="1" s="1"/>
  <c r="B239" i="1"/>
  <c r="AA229" i="1"/>
  <c r="M238" i="1"/>
  <c r="M242" i="1" s="1"/>
  <c r="M244" i="1" s="1"/>
  <c r="M232" i="1"/>
  <c r="M234" i="1" s="1"/>
  <c r="S120" i="1"/>
  <c r="S122" i="1" s="1"/>
  <c r="V120" i="1"/>
  <c r="V122" i="1" s="1"/>
  <c r="F120" i="1"/>
  <c r="F122" i="1" s="1"/>
  <c r="AA90" i="1"/>
  <c r="Q120" i="1"/>
  <c r="Q122" i="1" s="1"/>
  <c r="Z70" i="1"/>
  <c r="AB212" i="1"/>
  <c r="B214" i="1"/>
  <c r="AB214" i="1" s="1"/>
  <c r="AB192" i="1"/>
  <c r="B194" i="1"/>
  <c r="AB194" i="1" s="1"/>
  <c r="L232" i="1"/>
  <c r="L234" i="1" s="1"/>
  <c r="L238" i="1"/>
  <c r="L242" i="1" s="1"/>
  <c r="L244" i="1" s="1"/>
  <c r="AA172" i="1"/>
  <c r="AA174" i="1" s="1"/>
  <c r="K238" i="1"/>
  <c r="K242" i="1" s="1"/>
  <c r="K244" i="1" s="1"/>
  <c r="K232" i="1"/>
  <c r="K234" i="1" s="1"/>
  <c r="B241" i="1"/>
  <c r="AA241" i="1" s="1"/>
  <c r="AA231" i="1"/>
  <c r="R238" i="1"/>
  <c r="R242" i="1" s="1"/>
  <c r="R244" i="1" s="1"/>
  <c r="R232" i="1"/>
  <c r="R234" i="1" s="1"/>
  <c r="AB228" i="1"/>
  <c r="B238" i="1"/>
  <c r="AA228" i="1"/>
  <c r="B232" i="1"/>
  <c r="B234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G238" i="1"/>
  <c r="G242" i="1" s="1"/>
  <c r="G244" i="1" s="1"/>
  <c r="G232" i="1"/>
  <c r="G234" i="1" s="1"/>
  <c r="AB229" i="1"/>
  <c r="Z239" i="1"/>
  <c r="AB239" i="1" s="1"/>
  <c r="Z232" i="1"/>
  <c r="AA117" i="1"/>
  <c r="AA82" i="1"/>
  <c r="O120" i="1"/>
  <c r="O122" i="1" s="1"/>
  <c r="AA40" i="1"/>
  <c r="AA42" i="1" s="1"/>
  <c r="R120" i="1"/>
  <c r="R122" i="1" s="1"/>
  <c r="B120" i="1"/>
  <c r="B122" i="1" s="1"/>
  <c r="AA116" i="1"/>
  <c r="AA120" i="1" s="1"/>
  <c r="AA122" i="1" s="1"/>
  <c r="AA70" i="1"/>
  <c r="AA72" i="1" s="1"/>
  <c r="M120" i="1"/>
  <c r="M122" i="1" s="1"/>
  <c r="AA30" i="1"/>
  <c r="AA32" i="1" s="1"/>
  <c r="AD76" i="1"/>
  <c r="G120" i="1"/>
  <c r="G122" i="1" s="1"/>
  <c r="X232" i="1"/>
  <c r="X234" i="1" s="1"/>
  <c r="X238" i="1"/>
  <c r="X242" i="1" s="1"/>
  <c r="X244" i="1" s="1"/>
  <c r="H232" i="1"/>
  <c r="H234" i="1" s="1"/>
  <c r="H238" i="1"/>
  <c r="H242" i="1" s="1"/>
  <c r="H244" i="1" s="1"/>
  <c r="W238" i="1"/>
  <c r="W242" i="1" s="1"/>
  <c r="W244" i="1" s="1"/>
  <c r="W232" i="1"/>
  <c r="W234" i="1" s="1"/>
  <c r="N238" i="1"/>
  <c r="N242" i="1" s="1"/>
  <c r="N244" i="1" s="1"/>
  <c r="N232" i="1"/>
  <c r="N234" i="1" s="1"/>
  <c r="U238" i="1"/>
  <c r="U242" i="1" s="1"/>
  <c r="U244" i="1" s="1"/>
  <c r="U232" i="1"/>
  <c r="U234" i="1" s="1"/>
  <c r="E238" i="1"/>
  <c r="E242" i="1" s="1"/>
  <c r="E244" i="1" s="1"/>
  <c r="E232" i="1"/>
  <c r="E234" i="1" s="1"/>
  <c r="B154" i="1"/>
  <c r="AB154" i="1" s="1"/>
  <c r="AB152" i="1"/>
  <c r="AA47" i="1"/>
  <c r="AA50" i="1" s="1"/>
  <c r="AA52" i="1" s="1"/>
  <c r="AB47" i="1"/>
  <c r="N120" i="1"/>
  <c r="N122" i="1" s="1"/>
  <c r="AA92" i="1"/>
  <c r="Y120" i="1"/>
  <c r="Y122" i="1" s="1"/>
  <c r="I120" i="1"/>
  <c r="I122" i="1" s="1"/>
  <c r="Z42" i="1"/>
  <c r="AB42" i="1" s="1"/>
  <c r="AA57" i="1"/>
  <c r="AA60" i="1" s="1"/>
  <c r="AA62" i="1" s="1"/>
  <c r="Z30" i="1"/>
  <c r="Z90" i="1"/>
  <c r="C120" i="1"/>
  <c r="C122" i="1" s="1"/>
  <c r="AB232" i="1" l="1"/>
  <c r="Z234" i="1"/>
  <c r="AB234" i="1" s="1"/>
  <c r="Z22" i="1"/>
  <c r="AB22" i="1" s="1"/>
  <c r="AB20" i="1"/>
  <c r="AB60" i="1"/>
  <c r="Z62" i="1"/>
  <c r="AB62" i="1" s="1"/>
  <c r="AB172" i="1"/>
  <c r="Z174" i="1"/>
  <c r="AB174" i="1" s="1"/>
  <c r="AB90" i="1"/>
  <c r="Z92" i="1"/>
  <c r="AB92" i="1" s="1"/>
  <c r="AA239" i="1"/>
  <c r="Z238" i="1"/>
  <c r="Z242" i="1" s="1"/>
  <c r="Z120" i="1"/>
  <c r="AB30" i="1"/>
  <c r="Z32" i="1"/>
  <c r="AB32" i="1" s="1"/>
  <c r="AA232" i="1"/>
  <c r="AA234" i="1" s="1"/>
  <c r="AB70" i="1"/>
  <c r="Z72" i="1"/>
  <c r="AB72" i="1" s="1"/>
  <c r="B242" i="1"/>
  <c r="AD242" i="1" l="1"/>
  <c r="B244" i="1"/>
  <c r="AB242" i="1"/>
  <c r="Z244" i="1"/>
  <c r="AA238" i="1"/>
  <c r="AA242" i="1" s="1"/>
  <c r="AA244" i="1" s="1"/>
  <c r="AB120" i="1"/>
  <c r="Z122" i="1"/>
  <c r="AB122" i="1" s="1"/>
  <c r="Z247" i="1" l="1"/>
  <c r="Z252" i="1"/>
  <c r="AB244" i="1"/>
  <c r="AD238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<sst xmlns="http://schemas.openxmlformats.org/spreadsheetml/2006/main" count="255" uniqueCount="65">
  <si>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</si>
  <si>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</si>
  <si>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</si>
  <si>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</si>
  <si>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</si>
  <si>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August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</si>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</sst>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10" fontId="11" fillId="0" borderId="6" xfId="1" applyNumberFormat="1" applyFont="1" applyBorder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1" fillId="0" borderId="0" xfId="2" applyFont="1"/>
    <xf numFmtId="43" fontId="11" fillId="0" borderId="0" xfId="2" applyNumberFormat="1" applyFont="1"/>
    <xf numFmtId="43" fontId="11" fillId="0" borderId="6" xfId="1" applyFont="1" applyBorder="1"/>
    <xf numFmtId="164" fontId="13" fillId="0" borderId="0" xfId="2" applyNumberFormat="1" applyFont="1"/>
    <xf numFmtId="0" fontId="17" fillId="0" borderId="0" xfId="2" applyFont="1" applyAlignment="1">
      <alignment horizontal="center"/>
    </xf>
    <xf numFmtId="0" fontId="1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Others-August\102%20-%20August%2031,%202020\Revised%20with%20Realignment\FUND%20102%20SUMMARY%20CURRENT%20AS%20OF%20AUG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Others-August\102%20-%20August%2031,%202020\Revised%20with%20Realignment\FUND%20102%20CURRENT%20CONSOLIDATED%20REPORT%20August%2031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386211666</v>
          </cell>
          <cell r="I1452">
            <v>-613788334</v>
          </cell>
          <cell r="J1452">
            <v>74016697.25</v>
          </cell>
          <cell r="K1452">
            <v>46009915.11999999</v>
          </cell>
          <cell r="L1452">
            <v>153028040.68000001</v>
          </cell>
          <cell r="M1452">
            <v>0</v>
          </cell>
          <cell r="N1452">
            <v>63308989.030000001</v>
          </cell>
          <cell r="O1452">
            <v>45936546.629999995</v>
          </cell>
          <cell r="P1452">
            <v>133199048.51000001</v>
          </cell>
          <cell r="Q1452">
            <v>0</v>
          </cell>
          <cell r="R1452">
            <v>242444584.17000002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1800</v>
          </cell>
          <cell r="Y1452">
            <v>19828992.170000002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673214750</v>
          </cell>
          <cell r="H5010">
            <v>444782085</v>
          </cell>
          <cell r="I5010">
            <v>-228432665</v>
          </cell>
          <cell r="J5010">
            <v>0</v>
          </cell>
          <cell r="K5010">
            <v>0</v>
          </cell>
          <cell r="L5010">
            <v>135306850</v>
          </cell>
          <cell r="M5010">
            <v>0</v>
          </cell>
          <cell r="N5010">
            <v>0</v>
          </cell>
          <cell r="O5010">
            <v>0</v>
          </cell>
          <cell r="P5010">
            <v>135306850</v>
          </cell>
          <cell r="Q5010">
            <v>0</v>
          </cell>
          <cell r="R5010">
            <v>135306850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1673214750</v>
          </cell>
          <cell r="AE5449">
            <v>408361503.04999995</v>
          </cell>
          <cell r="AF5449">
            <v>1264853246.95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78">
          <cell r="I578">
            <v>0</v>
          </cell>
        </row>
      </sheetData>
      <sheetData sheetId="9"/>
      <sheetData sheetId="10"/>
      <sheetData sheetId="11">
        <row r="1555">
          <cell r="F1555">
            <v>-71568.490000000005</v>
          </cell>
        </row>
      </sheetData>
      <sheetData sheetId="12"/>
      <sheetData sheetId="13">
        <row r="27">
          <cell r="Q27">
            <v>30610068.880000003</v>
          </cell>
        </row>
        <row r="29">
          <cell r="Q29">
            <v>0</v>
          </cell>
        </row>
        <row r="32">
          <cell r="Q32">
            <v>30610068.880000003</v>
          </cell>
        </row>
        <row r="73">
          <cell r="Q73">
            <v>30610068.880000003</v>
          </cell>
        </row>
        <row r="125">
          <cell r="Q125">
            <v>0</v>
          </cell>
        </row>
        <row r="136">
          <cell r="Q136">
            <v>30610068.880000003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242444584.16999996</v>
          </cell>
        </row>
        <row r="566">
          <cell r="EM566">
            <v>242444584.16999996</v>
          </cell>
          <cell r="EO566">
            <v>0</v>
          </cell>
          <cell r="ER566">
            <v>242444584.16999996</v>
          </cell>
        </row>
        <row r="1310">
          <cell r="ER1310">
            <v>135306850</v>
          </cell>
        </row>
        <row r="2519">
          <cell r="ER2519">
            <v>377751434.16999996</v>
          </cell>
        </row>
      </sheetData>
      <sheetData sheetId="22"/>
      <sheetData sheetId="23"/>
      <sheetData sheetId="24"/>
      <sheetData sheetId="25">
        <row r="105">
          <cell r="E105">
            <v>112996800</v>
          </cell>
        </row>
      </sheetData>
      <sheetData sheetId="26"/>
      <sheetData sheetId="27"/>
      <sheetData sheetId="28"/>
      <sheetData sheetId="29"/>
      <sheetData sheetId="30">
        <row r="31">
          <cell r="D31">
            <v>1673214750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90" zoomScaleNormal="90" workbookViewId="0">
      <pane xSplit="1" ySplit="10" topLeftCell="B237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J266" sqref="AJ266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5" customWidth="1"/>
    <col min="31" max="31" width="8.85546875" style="55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5"/>
      <c r="AE8" s="76"/>
    </row>
    <row r="9" spans="1:31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5"/>
      <c r="AE9" s="76"/>
    </row>
    <row r="10" spans="1:31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5"/>
      <c r="AE10" s="76"/>
    </row>
    <row r="11" spans="1:31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1"/>
      <c r="AE11" s="71"/>
    </row>
    <row r="12" spans="1:31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2"/>
      <c r="AE12" s="72"/>
    </row>
    <row r="13" spans="1:31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2"/>
      <c r="AE13" s="72"/>
    </row>
    <row r="14" spans="1:31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2"/>
      <c r="AE14" s="72"/>
    </row>
    <row r="15" spans="1:31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2"/>
      <c r="AE15" s="72"/>
    </row>
    <row r="16" spans="1:31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2"/>
      <c r="AE16" s="72"/>
    </row>
    <row r="17" spans="1:31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2"/>
      <c r="AE17" s="72"/>
    </row>
    <row r="18" spans="1:31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2"/>
      <c r="AE18" s="72"/>
    </row>
    <row r="19" spans="1:31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2"/>
      <c r="AE19" s="72"/>
    </row>
    <row r="20" spans="1:31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2"/>
      <c r="AE20" s="72"/>
    </row>
    <row r="21" spans="1:31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2"/>
      <c r="AE21" s="72"/>
    </row>
    <row r="22" spans="1:31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2"/>
      <c r="AE22" s="72"/>
    </row>
    <row r="23" spans="1:31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2"/>
      <c r="AE23" s="72"/>
    </row>
    <row r="24" spans="1:31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2"/>
      <c r="AE24" s="72"/>
    </row>
    <row r="25" spans="1:31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2"/>
      <c r="AE25" s="72"/>
    </row>
    <row r="26" spans="1:31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2"/>
      <c r="AE26" s="72"/>
    </row>
    <row r="27" spans="1:31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2"/>
      <c r="AE27" s="72"/>
    </row>
    <row r="28" spans="1:31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2"/>
      <c r="AE28" s="72"/>
    </row>
    <row r="29" spans="1:31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72"/>
      <c r="AE29" s="72"/>
    </row>
    <row r="30" spans="1:31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2"/>
      <c r="AE30" s="72"/>
    </row>
    <row r="31" spans="1:31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2"/>
      <c r="AE31" s="72"/>
    </row>
    <row r="32" spans="1:31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2"/>
      <c r="AE32" s="72"/>
    </row>
    <row r="33" spans="1:31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2"/>
      <c r="AE33" s="72"/>
    </row>
    <row r="34" spans="1:31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2"/>
      <c r="AE34" s="72"/>
    </row>
    <row r="35" spans="1:31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2"/>
      <c r="AE35" s="72"/>
    </row>
    <row r="36" spans="1:31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2"/>
      <c r="AE36" s="72"/>
    </row>
    <row r="37" spans="1:31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2"/>
      <c r="AE37" s="72"/>
    </row>
    <row r="38" spans="1:31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2"/>
      <c r="AE38" s="72"/>
    </row>
    <row r="39" spans="1:31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72"/>
      <c r="AE39" s="72"/>
    </row>
    <row r="40" spans="1:31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2"/>
      <c r="AE40" s="72"/>
    </row>
    <row r="41" spans="1:31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2"/>
      <c r="AE41" s="72"/>
    </row>
    <row r="42" spans="1:31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2"/>
      <c r="AE42" s="72"/>
    </row>
    <row r="43" spans="1:31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2"/>
      <c r="AE43" s="72"/>
    </row>
    <row r="44" spans="1:31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2"/>
      <c r="AE44" s="72"/>
    </row>
    <row r="45" spans="1:31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2"/>
      <c r="AE45" s="72"/>
    </row>
    <row r="46" spans="1:31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2"/>
      <c r="AE46" s="72"/>
    </row>
    <row r="47" spans="1:31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2"/>
      <c r="AE47" s="72"/>
    </row>
    <row r="48" spans="1:31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2"/>
      <c r="AE48" s="72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72"/>
      <c r="AE49" s="72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2"/>
      <c r="AE50" s="72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2"/>
      <c r="AE51" s="72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2"/>
      <c r="AE52" s="72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2"/>
      <c r="AE53" s="72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2"/>
      <c r="AE54" s="72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2"/>
      <c r="AE55" s="72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2"/>
      <c r="AE56" s="72"/>
    </row>
    <row r="57" spans="1:32" s="40" customFormat="1" ht="18" hidden="1" customHeight="1" x14ac:dyDescent="0.2">
      <c r="A57" s="42" t="s">
        <v>38</v>
      </c>
      <c r="B57" s="38">
        <f>B67+B77+B87+B97+B107</f>
        <v>1000000000</v>
      </c>
      <c r="C57" s="38">
        <f t="shared" si="11"/>
        <v>386211666</v>
      </c>
      <c r="D57" s="38">
        <f t="shared" si="11"/>
        <v>-613788334</v>
      </c>
      <c r="E57" s="38">
        <f t="shared" si="11"/>
        <v>74016697.25</v>
      </c>
      <c r="F57" s="38">
        <f t="shared" si="11"/>
        <v>46009915.11999999</v>
      </c>
      <c r="G57" s="38">
        <f t="shared" si="11"/>
        <v>153028040.68000001</v>
      </c>
      <c r="H57" s="38">
        <f t="shared" si="11"/>
        <v>0</v>
      </c>
      <c r="I57" s="38">
        <f t="shared" si="11"/>
        <v>63308989.030000001</v>
      </c>
      <c r="J57" s="38">
        <f t="shared" si="11"/>
        <v>45936546.629999995</v>
      </c>
      <c r="K57" s="38">
        <f t="shared" si="11"/>
        <v>133199048.51000001</v>
      </c>
      <c r="L57" s="38">
        <f t="shared" si="11"/>
        <v>0</v>
      </c>
      <c r="M57" s="38">
        <f t="shared" si="11"/>
        <v>242444584.17000002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1800</v>
      </c>
      <c r="T57" s="38">
        <f t="shared" si="11"/>
        <v>19828992.170000002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273054653.05000001</v>
      </c>
      <c r="AA57" s="38">
        <f>B57-Z57</f>
        <v>726945346.95000005</v>
      </c>
      <c r="AB57" s="43">
        <f>Z57/B57</f>
        <v>0.27305465304999998</v>
      </c>
      <c r="AC57" s="39"/>
      <c r="AD57" s="73">
        <f>'[2]sum-co'!Q27+'[2]CMFothers-CURRENT'!EM566</f>
        <v>273054653.04999995</v>
      </c>
      <c r="AE57" s="72"/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2"/>
      <c r="AE58" s="72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3">
        <f>'[2]sum-co'!Q29+'[2]CMFothers-CURRENT'!EO566</f>
        <v>0</v>
      </c>
      <c r="AE59" s="72"/>
    </row>
    <row r="60" spans="1:32" s="40" customFormat="1" ht="18" hidden="1" customHeight="1" x14ac:dyDescent="0.25">
      <c r="A60" s="44" t="s">
        <v>41</v>
      </c>
      <c r="B60" s="45">
        <f>SUM(B56:B59)</f>
        <v>1000000000</v>
      </c>
      <c r="C60" s="45">
        <f t="shared" ref="C60:Y60" si="12">SUM(C56:C59)</f>
        <v>386211666</v>
      </c>
      <c r="D60" s="45">
        <f t="shared" si="12"/>
        <v>-613788334</v>
      </c>
      <c r="E60" s="45">
        <f t="shared" si="12"/>
        <v>74016697.25</v>
      </c>
      <c r="F60" s="45">
        <f t="shared" si="12"/>
        <v>46009915.11999999</v>
      </c>
      <c r="G60" s="45">
        <f t="shared" si="12"/>
        <v>153028040.68000001</v>
      </c>
      <c r="H60" s="45">
        <f t="shared" si="12"/>
        <v>0</v>
      </c>
      <c r="I60" s="45">
        <f t="shared" si="12"/>
        <v>63308989.030000001</v>
      </c>
      <c r="J60" s="45">
        <f t="shared" si="12"/>
        <v>45936546.629999995</v>
      </c>
      <c r="K60" s="45">
        <f t="shared" si="12"/>
        <v>133199048.51000001</v>
      </c>
      <c r="L60" s="45">
        <f t="shared" si="12"/>
        <v>0</v>
      </c>
      <c r="M60" s="45">
        <f t="shared" si="12"/>
        <v>242444584.17000002</v>
      </c>
      <c r="N60" s="45">
        <f t="shared" si="12"/>
        <v>967014</v>
      </c>
      <c r="O60" s="45">
        <f t="shared" si="12"/>
        <v>9809168.379999999</v>
      </c>
      <c r="P60" s="45">
        <f t="shared" si="12"/>
        <v>-68474.16</v>
      </c>
      <c r="Q60" s="45">
        <f t="shared" si="12"/>
        <v>71568.489999999991</v>
      </c>
      <c r="R60" s="45">
        <f t="shared" si="12"/>
        <v>0</v>
      </c>
      <c r="S60" s="45">
        <f t="shared" si="12"/>
        <v>1800</v>
      </c>
      <c r="T60" s="45">
        <f t="shared" si="12"/>
        <v>19828992.170000002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273054653.05000001</v>
      </c>
      <c r="AA60" s="45">
        <f>SUM(AA56:AA59)</f>
        <v>726945346.95000005</v>
      </c>
      <c r="AB60" s="46">
        <f>Z60/B60</f>
        <v>0.27305465304999998</v>
      </c>
      <c r="AC60" s="39"/>
      <c r="AD60" s="72"/>
      <c r="AE60" s="72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2"/>
      <c r="AE61" s="72"/>
    </row>
    <row r="62" spans="1:32" s="40" customFormat="1" ht="18" hidden="1" customHeight="1" x14ac:dyDescent="0.25">
      <c r="A62" s="44" t="s">
        <v>43</v>
      </c>
      <c r="B62" s="45">
        <f>B61+B60</f>
        <v>1000000000</v>
      </c>
      <c r="C62" s="45">
        <f t="shared" ref="C62:Y62" si="13">C61+C60</f>
        <v>386211666</v>
      </c>
      <c r="D62" s="45">
        <f t="shared" si="13"/>
        <v>-613788334</v>
      </c>
      <c r="E62" s="45">
        <f t="shared" si="13"/>
        <v>74016697.25</v>
      </c>
      <c r="F62" s="45">
        <f t="shared" si="13"/>
        <v>46009915.11999999</v>
      </c>
      <c r="G62" s="45">
        <f t="shared" si="13"/>
        <v>153028040.68000001</v>
      </c>
      <c r="H62" s="45">
        <f t="shared" si="13"/>
        <v>0</v>
      </c>
      <c r="I62" s="45">
        <f t="shared" si="13"/>
        <v>63308989.030000001</v>
      </c>
      <c r="J62" s="45">
        <f t="shared" si="13"/>
        <v>45936546.629999995</v>
      </c>
      <c r="K62" s="45">
        <f t="shared" si="13"/>
        <v>133199048.51000001</v>
      </c>
      <c r="L62" s="45">
        <f t="shared" si="13"/>
        <v>0</v>
      </c>
      <c r="M62" s="45">
        <f t="shared" si="13"/>
        <v>242444584.17000002</v>
      </c>
      <c r="N62" s="45">
        <f t="shared" si="13"/>
        <v>967014</v>
      </c>
      <c r="O62" s="45">
        <f t="shared" si="13"/>
        <v>9809168.379999999</v>
      </c>
      <c r="P62" s="45">
        <f t="shared" si="13"/>
        <v>-68474.16</v>
      </c>
      <c r="Q62" s="45">
        <f t="shared" si="13"/>
        <v>71568.489999999991</v>
      </c>
      <c r="R62" s="45">
        <f t="shared" si="13"/>
        <v>0</v>
      </c>
      <c r="S62" s="45">
        <f t="shared" si="13"/>
        <v>1800</v>
      </c>
      <c r="T62" s="45">
        <f t="shared" si="13"/>
        <v>19828992.170000002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273054653.05000001</v>
      </c>
      <c r="AA62" s="45">
        <f>AA61+AA60</f>
        <v>726945346.95000005</v>
      </c>
      <c r="AB62" s="46">
        <f>Z62/B62</f>
        <v>0.27305465304999998</v>
      </c>
      <c r="AC62" s="48"/>
      <c r="AD62" s="72"/>
      <c r="AE62" s="72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74">
        <f>'[2]sum-co'!Q32+'[2]CMFothers-CURRENT'!ER566</f>
        <v>273054653.04999995</v>
      </c>
      <c r="AE63" s="72"/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2"/>
      <c r="AE64" s="72"/>
    </row>
    <row r="65" spans="1:31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2"/>
      <c r="AE65" s="72"/>
    </row>
    <row r="66" spans="1:31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72"/>
      <c r="AE66" s="72"/>
    </row>
    <row r="67" spans="1:31" s="40" customFormat="1" ht="18" customHeight="1" x14ac:dyDescent="0.2">
      <c r="A67" s="42" t="s">
        <v>38</v>
      </c>
      <c r="B67" s="38">
        <f>[1]consoCURRENT!E1452</f>
        <v>1000000000</v>
      </c>
      <c r="C67" s="38">
        <f>[1]consoCURRENT!H1452</f>
        <v>386211666</v>
      </c>
      <c r="D67" s="38">
        <f>[1]consoCURRENT!I1452</f>
        <v>-613788334</v>
      </c>
      <c r="E67" s="38">
        <f>[1]consoCURRENT!J1452</f>
        <v>74016697.25</v>
      </c>
      <c r="F67" s="38">
        <f>[1]consoCURRENT!K1452</f>
        <v>46009915.11999999</v>
      </c>
      <c r="G67" s="38">
        <f>[1]consoCURRENT!L1452</f>
        <v>153028040.68000001</v>
      </c>
      <c r="H67" s="38">
        <f>[1]consoCURRENT!M1452</f>
        <v>0</v>
      </c>
      <c r="I67" s="38">
        <f>[1]consoCURRENT!N1452</f>
        <v>63308989.030000001</v>
      </c>
      <c r="J67" s="38">
        <f>[1]consoCURRENT!O1452</f>
        <v>45936546.629999995</v>
      </c>
      <c r="K67" s="38">
        <f>[1]consoCURRENT!P1452</f>
        <v>133199048.51000001</v>
      </c>
      <c r="L67" s="38">
        <f>[1]consoCURRENT!Q1452</f>
        <v>0</v>
      </c>
      <c r="M67" s="38">
        <f>[1]consoCURRENT!R1452</f>
        <v>242444584.17000002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1800</v>
      </c>
      <c r="T67" s="38">
        <f>[1]consoCURRENT!Y1452</f>
        <v>19828992.170000002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273054653.05000001</v>
      </c>
      <c r="AA67" s="38">
        <f>B67-Z67</f>
        <v>726945346.95000005</v>
      </c>
      <c r="AB67" s="43">
        <f>Z67/B67</f>
        <v>0.27305465304999998</v>
      </c>
      <c r="AC67" s="39"/>
      <c r="AD67" s="72"/>
      <c r="AE67" s="72"/>
    </row>
    <row r="68" spans="1:31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2"/>
      <c r="AE68" s="72"/>
    </row>
    <row r="69" spans="1:31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72"/>
      <c r="AE69" s="72"/>
    </row>
    <row r="70" spans="1:31" s="40" customFormat="1" ht="18" customHeight="1" x14ac:dyDescent="0.25">
      <c r="A70" s="44" t="s">
        <v>41</v>
      </c>
      <c r="B70" s="45">
        <f>SUM(B66:B69)</f>
        <v>1000000000</v>
      </c>
      <c r="C70" s="45">
        <f t="shared" ref="C70:Y70" si="14">SUM(C66:C69)</f>
        <v>386211666</v>
      </c>
      <c r="D70" s="45">
        <f t="shared" si="14"/>
        <v>-613788334</v>
      </c>
      <c r="E70" s="45">
        <f t="shared" si="14"/>
        <v>74016697.25</v>
      </c>
      <c r="F70" s="45">
        <f t="shared" si="14"/>
        <v>46009915.11999999</v>
      </c>
      <c r="G70" s="45">
        <f t="shared" si="14"/>
        <v>153028040.68000001</v>
      </c>
      <c r="H70" s="45">
        <f t="shared" si="14"/>
        <v>0</v>
      </c>
      <c r="I70" s="45">
        <f t="shared" si="14"/>
        <v>63308989.030000001</v>
      </c>
      <c r="J70" s="45">
        <f t="shared" si="14"/>
        <v>45936546.629999995</v>
      </c>
      <c r="K70" s="45">
        <f t="shared" si="14"/>
        <v>133199048.51000001</v>
      </c>
      <c r="L70" s="45">
        <f t="shared" si="14"/>
        <v>0</v>
      </c>
      <c r="M70" s="45">
        <f t="shared" si="14"/>
        <v>242444584.17000002</v>
      </c>
      <c r="N70" s="45">
        <f t="shared" si="14"/>
        <v>967014</v>
      </c>
      <c r="O70" s="45">
        <f t="shared" si="14"/>
        <v>9809168.379999999</v>
      </c>
      <c r="P70" s="45">
        <f t="shared" si="14"/>
        <v>-68474.16</v>
      </c>
      <c r="Q70" s="45">
        <f t="shared" si="14"/>
        <v>71568.489999999991</v>
      </c>
      <c r="R70" s="45">
        <f t="shared" si="14"/>
        <v>0</v>
      </c>
      <c r="S70" s="45">
        <f t="shared" si="14"/>
        <v>1800</v>
      </c>
      <c r="T70" s="45">
        <f t="shared" si="14"/>
        <v>19828992.170000002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273054653.05000001</v>
      </c>
      <c r="AA70" s="45">
        <f>SUM(AA66:AA69)</f>
        <v>726945346.95000005</v>
      </c>
      <c r="AB70" s="46">
        <f>Z70/B70</f>
        <v>0.27305465304999998</v>
      </c>
      <c r="AC70" s="39"/>
      <c r="AD70" s="72"/>
      <c r="AE70" s="72"/>
    </row>
    <row r="71" spans="1:31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  <c r="AD71" s="72"/>
      <c r="AE71" s="72"/>
    </row>
    <row r="72" spans="1:31" s="40" customFormat="1" ht="18" customHeight="1" x14ac:dyDescent="0.25">
      <c r="A72" s="44" t="s">
        <v>43</v>
      </c>
      <c r="B72" s="45">
        <f>B71+B70</f>
        <v>1000000000</v>
      </c>
      <c r="C72" s="45">
        <f t="shared" ref="C72:Y72" si="15">C71+C70</f>
        <v>386211666</v>
      </c>
      <c r="D72" s="45">
        <f t="shared" si="15"/>
        <v>-613788334</v>
      </c>
      <c r="E72" s="45">
        <f t="shared" si="15"/>
        <v>74016697.25</v>
      </c>
      <c r="F72" s="45">
        <f t="shared" si="15"/>
        <v>46009915.11999999</v>
      </c>
      <c r="G72" s="45">
        <f t="shared" si="15"/>
        <v>153028040.68000001</v>
      </c>
      <c r="H72" s="45">
        <f t="shared" si="15"/>
        <v>0</v>
      </c>
      <c r="I72" s="45">
        <f t="shared" si="15"/>
        <v>63308989.030000001</v>
      </c>
      <c r="J72" s="45">
        <f t="shared" si="15"/>
        <v>45936546.629999995</v>
      </c>
      <c r="K72" s="45">
        <f t="shared" si="15"/>
        <v>133199048.51000001</v>
      </c>
      <c r="L72" s="45">
        <f t="shared" si="15"/>
        <v>0</v>
      </c>
      <c r="M72" s="45">
        <f t="shared" si="15"/>
        <v>242444584.17000002</v>
      </c>
      <c r="N72" s="45">
        <f t="shared" si="15"/>
        <v>967014</v>
      </c>
      <c r="O72" s="45">
        <f t="shared" si="15"/>
        <v>9809168.379999999</v>
      </c>
      <c r="P72" s="45">
        <f t="shared" si="15"/>
        <v>-68474.16</v>
      </c>
      <c r="Q72" s="45">
        <f t="shared" si="15"/>
        <v>71568.489999999991</v>
      </c>
      <c r="R72" s="45">
        <f t="shared" si="15"/>
        <v>0</v>
      </c>
      <c r="S72" s="45">
        <f t="shared" si="15"/>
        <v>1800</v>
      </c>
      <c r="T72" s="45">
        <f t="shared" si="15"/>
        <v>19828992.170000002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273054653.05000001</v>
      </c>
      <c r="AA72" s="45">
        <f>AA71+AA70</f>
        <v>726945346.95000005</v>
      </c>
      <c r="AB72" s="46">
        <f>Z72/B72</f>
        <v>0.27305465304999998</v>
      </c>
      <c r="AC72" s="48"/>
      <c r="AD72" s="72"/>
      <c r="AE72" s="72"/>
    </row>
    <row r="73" spans="1:31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2"/>
      <c r="AE73" s="72"/>
    </row>
    <row r="74" spans="1:31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2"/>
      <c r="AE74" s="72"/>
    </row>
    <row r="75" spans="1:31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2"/>
      <c r="AE75" s="72"/>
    </row>
    <row r="76" spans="1:31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3">
        <f>Z77+Z87+Z67</f>
        <v>273054653.05000001</v>
      </c>
      <c r="AE76" s="72"/>
    </row>
    <row r="77" spans="1:31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  <c r="AD77" s="72"/>
      <c r="AE77" s="72"/>
    </row>
    <row r="78" spans="1:31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2"/>
      <c r="AE78" s="72"/>
    </row>
    <row r="79" spans="1:31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72"/>
      <c r="AE79" s="72"/>
    </row>
    <row r="80" spans="1:31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  <c r="AD80" s="72"/>
      <c r="AE80" s="72"/>
    </row>
    <row r="81" spans="1:31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72"/>
      <c r="AE81" s="72"/>
    </row>
    <row r="82" spans="1:31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  <c r="AD82" s="72"/>
      <c r="AE82" s="72"/>
    </row>
    <row r="83" spans="1:31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2"/>
      <c r="AE83" s="72"/>
    </row>
    <row r="84" spans="1:31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2"/>
      <c r="AE84" s="72"/>
    </row>
    <row r="85" spans="1:31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2"/>
      <c r="AE85" s="72"/>
    </row>
    <row r="86" spans="1:31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72"/>
      <c r="AE86" s="72"/>
    </row>
    <row r="87" spans="1:31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2"/>
      <c r="AE87" s="72"/>
    </row>
    <row r="88" spans="1:31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2"/>
      <c r="AE88" s="72"/>
    </row>
    <row r="89" spans="1:31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72"/>
      <c r="AE89" s="72"/>
    </row>
    <row r="90" spans="1:31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2"/>
      <c r="AE90" s="72"/>
    </row>
    <row r="91" spans="1:31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72"/>
      <c r="AE91" s="72"/>
    </row>
    <row r="92" spans="1:31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2"/>
      <c r="AE92" s="72"/>
    </row>
    <row r="93" spans="1:31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2"/>
      <c r="AE93" s="72"/>
    </row>
    <row r="94" spans="1:31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2"/>
      <c r="AE94" s="72"/>
    </row>
    <row r="95" spans="1:31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2"/>
      <c r="AE95" s="72"/>
    </row>
    <row r="96" spans="1:31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2"/>
      <c r="AE96" s="72"/>
    </row>
    <row r="97" spans="1:31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72"/>
      <c r="AE97" s="72"/>
    </row>
    <row r="98" spans="1:31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2"/>
      <c r="AE98" s="72"/>
    </row>
    <row r="99" spans="1:31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72"/>
      <c r="AE99" s="72"/>
    </row>
    <row r="100" spans="1:31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2"/>
      <c r="AE100" s="72"/>
    </row>
    <row r="101" spans="1:31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2"/>
      <c r="AE101" s="72"/>
    </row>
    <row r="102" spans="1:31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2"/>
      <c r="AE102" s="72"/>
    </row>
    <row r="103" spans="1:31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2"/>
      <c r="AE103" s="72"/>
    </row>
    <row r="104" spans="1:31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2"/>
      <c r="AE104" s="72"/>
    </row>
    <row r="105" spans="1:31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2"/>
      <c r="AE105" s="72"/>
    </row>
    <row r="106" spans="1:31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2"/>
      <c r="AE106" s="72"/>
    </row>
    <row r="107" spans="1:31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2"/>
      <c r="AE107" s="72"/>
    </row>
    <row r="108" spans="1:31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2"/>
      <c r="AE108" s="72"/>
    </row>
    <row r="109" spans="1:31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72"/>
      <c r="AE109" s="72"/>
    </row>
    <row r="110" spans="1:31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2"/>
      <c r="AE110" s="72"/>
    </row>
    <row r="111" spans="1:31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2"/>
      <c r="AE111" s="72"/>
    </row>
    <row r="112" spans="1:31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2"/>
      <c r="AE112" s="72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2"/>
      <c r="AE113" s="72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2"/>
      <c r="AE114" s="72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2"/>
      <c r="AE115" s="72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2"/>
      <c r="AE116" s="72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1000000000</v>
      </c>
      <c r="C117" s="38">
        <f t="shared" si="24"/>
        <v>386211666</v>
      </c>
      <c r="D117" s="38">
        <f t="shared" si="24"/>
        <v>-613788334</v>
      </c>
      <c r="E117" s="38">
        <f t="shared" si="24"/>
        <v>74016697.25</v>
      </c>
      <c r="F117" s="38">
        <f t="shared" si="24"/>
        <v>46009915.11999999</v>
      </c>
      <c r="G117" s="38">
        <f t="shared" si="24"/>
        <v>153028040.68000001</v>
      </c>
      <c r="H117" s="38">
        <f t="shared" si="24"/>
        <v>0</v>
      </c>
      <c r="I117" s="38">
        <f t="shared" si="24"/>
        <v>63308989.030000001</v>
      </c>
      <c r="J117" s="38">
        <f t="shared" si="24"/>
        <v>45936546.629999995</v>
      </c>
      <c r="K117" s="38">
        <f t="shared" si="24"/>
        <v>133199048.51000001</v>
      </c>
      <c r="L117" s="38">
        <f t="shared" si="24"/>
        <v>0</v>
      </c>
      <c r="M117" s="38">
        <f t="shared" si="24"/>
        <v>242444584.17000002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1800</v>
      </c>
      <c r="T117" s="38">
        <f t="shared" si="24"/>
        <v>19828992.170000002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273054653.05000001</v>
      </c>
      <c r="AA117" s="38">
        <f>B117-Z117</f>
        <v>726945346.95000005</v>
      </c>
      <c r="AB117" s="43">
        <f>Z117/B117</f>
        <v>0.27305465304999998</v>
      </c>
      <c r="AC117" s="39"/>
      <c r="AD117" s="72"/>
      <c r="AE117" s="72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2"/>
      <c r="AE118" s="72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72"/>
      <c r="AE119" s="72"/>
    </row>
    <row r="120" spans="1:34" s="40" customFormat="1" ht="18" customHeight="1" x14ac:dyDescent="0.25">
      <c r="A120" s="44" t="s">
        <v>41</v>
      </c>
      <c r="B120" s="45">
        <f>SUM(B116:B119)</f>
        <v>1000000000</v>
      </c>
      <c r="C120" s="45">
        <f t="shared" ref="C120:Y120" si="25">SUM(C116:C119)</f>
        <v>386211666</v>
      </c>
      <c r="D120" s="45">
        <f t="shared" si="25"/>
        <v>-613788334</v>
      </c>
      <c r="E120" s="45">
        <f t="shared" si="25"/>
        <v>74016697.25</v>
      </c>
      <c r="F120" s="45">
        <f t="shared" si="25"/>
        <v>46009915.11999999</v>
      </c>
      <c r="G120" s="45">
        <f t="shared" si="25"/>
        <v>153028040.68000001</v>
      </c>
      <c r="H120" s="45">
        <f t="shared" si="25"/>
        <v>0</v>
      </c>
      <c r="I120" s="45">
        <f t="shared" si="25"/>
        <v>63308989.030000001</v>
      </c>
      <c r="J120" s="45">
        <f t="shared" si="25"/>
        <v>45936546.629999995</v>
      </c>
      <c r="K120" s="45">
        <f t="shared" si="25"/>
        <v>133199048.51000001</v>
      </c>
      <c r="L120" s="45">
        <f t="shared" si="25"/>
        <v>0</v>
      </c>
      <c r="M120" s="45">
        <f>SUM(M116:M119)</f>
        <v>242444584.17000002</v>
      </c>
      <c r="N120" s="45">
        <f t="shared" si="25"/>
        <v>967014</v>
      </c>
      <c r="O120" s="45">
        <f t="shared" si="25"/>
        <v>9809168.379999999</v>
      </c>
      <c r="P120" s="45">
        <f t="shared" si="25"/>
        <v>-68474.16</v>
      </c>
      <c r="Q120" s="45">
        <f t="shared" si="25"/>
        <v>71568.489999999991</v>
      </c>
      <c r="R120" s="45">
        <f t="shared" si="25"/>
        <v>0</v>
      </c>
      <c r="S120" s="45">
        <f t="shared" si="25"/>
        <v>1800</v>
      </c>
      <c r="T120" s="45">
        <f t="shared" si="25"/>
        <v>19828992.170000002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273054653.05000001</v>
      </c>
      <c r="AA120" s="45">
        <f>SUM(AA116:AA119)</f>
        <v>726945346.95000005</v>
      </c>
      <c r="AB120" s="46">
        <f>Z120/B120</f>
        <v>0.27305465304999998</v>
      </c>
      <c r="AC120" s="39"/>
      <c r="AD120" s="72"/>
      <c r="AE120" s="72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  <c r="AD121" s="72"/>
      <c r="AE121" s="72"/>
    </row>
    <row r="122" spans="1:34" s="40" customFormat="1" ht="18" customHeight="1" x14ac:dyDescent="0.25">
      <c r="A122" s="44" t="s">
        <v>43</v>
      </c>
      <c r="B122" s="45">
        <f>B121+B120</f>
        <v>1000000000</v>
      </c>
      <c r="C122" s="45">
        <f t="shared" ref="C122:Y122" si="26">C121+C120</f>
        <v>386211666</v>
      </c>
      <c r="D122" s="45">
        <f t="shared" si="26"/>
        <v>-613788334</v>
      </c>
      <c r="E122" s="45">
        <f t="shared" si="26"/>
        <v>74016697.25</v>
      </c>
      <c r="F122" s="45">
        <f t="shared" si="26"/>
        <v>46009915.11999999</v>
      </c>
      <c r="G122" s="45">
        <f t="shared" si="26"/>
        <v>153028040.68000001</v>
      </c>
      <c r="H122" s="45">
        <f t="shared" si="26"/>
        <v>0</v>
      </c>
      <c r="I122" s="45">
        <f t="shared" si="26"/>
        <v>63308989.030000001</v>
      </c>
      <c r="J122" s="45">
        <f t="shared" si="26"/>
        <v>45936546.629999995</v>
      </c>
      <c r="K122" s="45">
        <f t="shared" si="26"/>
        <v>133199048.51000001</v>
      </c>
      <c r="L122" s="45">
        <f t="shared" si="26"/>
        <v>0</v>
      </c>
      <c r="M122" s="45">
        <f>M121+M120</f>
        <v>242444584.17000002</v>
      </c>
      <c r="N122" s="45">
        <f t="shared" si="26"/>
        <v>967014</v>
      </c>
      <c r="O122" s="45">
        <f t="shared" si="26"/>
        <v>9809168.379999999</v>
      </c>
      <c r="P122" s="45">
        <f t="shared" si="26"/>
        <v>-68474.16</v>
      </c>
      <c r="Q122" s="45">
        <f t="shared" si="26"/>
        <v>71568.489999999991</v>
      </c>
      <c r="R122" s="45">
        <f t="shared" si="26"/>
        <v>0</v>
      </c>
      <c r="S122" s="45">
        <f t="shared" si="26"/>
        <v>1800</v>
      </c>
      <c r="T122" s="45">
        <f t="shared" si="26"/>
        <v>19828992.170000002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273054653.05000001</v>
      </c>
      <c r="AA122" s="45">
        <f>AA121+AA120</f>
        <v>726945346.95000005</v>
      </c>
      <c r="AB122" s="46">
        <f>Z122/B122</f>
        <v>0.27305465304999998</v>
      </c>
      <c r="AC122" s="48"/>
      <c r="AD122" s="73">
        <f>'[2]sum-co'!Q73+'[2]CMFothers-CURRENT'!ER566</f>
        <v>273054653.04999995</v>
      </c>
      <c r="AE122" s="72"/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2"/>
      <c r="AE123" s="72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2"/>
      <c r="AE124" s="72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2"/>
      <c r="AE125" s="72"/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2"/>
      <c r="AE126" s="72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2"/>
      <c r="AE127" s="72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2"/>
      <c r="AE128" s="72"/>
    </row>
    <row r="129" spans="1:31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2"/>
      <c r="AE129" s="72"/>
    </row>
    <row r="130" spans="1:31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2"/>
      <c r="AE130" s="72"/>
    </row>
    <row r="131" spans="1:31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2"/>
      <c r="AE131" s="72"/>
    </row>
    <row r="132" spans="1:31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2"/>
      <c r="AE132" s="72"/>
    </row>
    <row r="133" spans="1:31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2"/>
      <c r="AE133" s="72"/>
    </row>
    <row r="134" spans="1:31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2"/>
      <c r="AE134" s="72"/>
    </row>
    <row r="135" spans="1:31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2"/>
      <c r="AE135" s="72"/>
    </row>
    <row r="136" spans="1:31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2"/>
      <c r="AE136" s="72"/>
    </row>
    <row r="137" spans="1:31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2"/>
      <c r="AE137" s="72"/>
    </row>
    <row r="138" spans="1:31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2"/>
      <c r="AE138" s="72"/>
    </row>
    <row r="139" spans="1:31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2"/>
      <c r="AE139" s="72"/>
    </row>
    <row r="140" spans="1:31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2"/>
      <c r="AE140" s="72"/>
    </row>
    <row r="141" spans="1:31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  <c r="AD141" s="72"/>
      <c r="AE141" s="72"/>
    </row>
    <row r="142" spans="1:31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2"/>
      <c r="AE142" s="72"/>
    </row>
    <row r="143" spans="1:31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2"/>
      <c r="AE143" s="72"/>
    </row>
    <row r="144" spans="1:31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2"/>
      <c r="AE144" s="72"/>
    </row>
    <row r="145" spans="1:31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2"/>
      <c r="AE145" s="72"/>
    </row>
    <row r="146" spans="1:31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2"/>
      <c r="AE146" s="72"/>
    </row>
    <row r="147" spans="1:31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2"/>
      <c r="AE147" s="72"/>
    </row>
    <row r="148" spans="1:31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2"/>
      <c r="AE148" s="72"/>
    </row>
    <row r="149" spans="1:31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2"/>
      <c r="AE149" s="72"/>
    </row>
    <row r="150" spans="1:31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2"/>
      <c r="AE150" s="72"/>
    </row>
    <row r="151" spans="1:31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  <c r="AD151" s="72"/>
      <c r="AE151" s="72"/>
    </row>
    <row r="152" spans="1:31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2"/>
      <c r="AE152" s="72"/>
    </row>
    <row r="153" spans="1:31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2"/>
      <c r="AE153" s="72"/>
    </row>
    <row r="154" spans="1:31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2"/>
      <c r="AE154" s="72"/>
    </row>
    <row r="155" spans="1:31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2"/>
      <c r="AE155" s="72"/>
    </row>
    <row r="156" spans="1:31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2"/>
      <c r="AE156" s="72"/>
    </row>
    <row r="157" spans="1:31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2"/>
      <c r="AE157" s="72"/>
    </row>
    <row r="158" spans="1:31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2"/>
      <c r="AE158" s="72"/>
    </row>
    <row r="159" spans="1:31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2"/>
      <c r="AE159" s="72"/>
    </row>
    <row r="160" spans="1:31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2"/>
      <c r="AE160" s="72"/>
    </row>
    <row r="161" spans="1:31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  <c r="AD161" s="72"/>
      <c r="AE161" s="72"/>
    </row>
    <row r="162" spans="1:31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2"/>
      <c r="AE162" s="72"/>
    </row>
    <row r="163" spans="1:31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2"/>
      <c r="AE163" s="72"/>
    </row>
    <row r="164" spans="1:31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2"/>
      <c r="AE164" s="72"/>
    </row>
    <row r="165" spans="1:31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2"/>
      <c r="AE165" s="72"/>
    </row>
    <row r="166" spans="1:31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2"/>
      <c r="AE166" s="72"/>
    </row>
    <row r="167" spans="1:31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2"/>
      <c r="AE167" s="72"/>
    </row>
    <row r="168" spans="1:31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1" t="e">
        <f>Z168/B168</f>
        <v>#DIV/0!</v>
      </c>
      <c r="AC168" s="39"/>
      <c r="AD168" s="72"/>
      <c r="AE168" s="72"/>
    </row>
    <row r="169" spans="1:31" s="40" customFormat="1" ht="18" customHeight="1" x14ac:dyDescent="0.2">
      <c r="A169" s="42" t="s">
        <v>38</v>
      </c>
      <c r="B169" s="38">
        <f t="shared" ref="B169:Y171" si="38">B179+B189+B199+B209+B219</f>
        <v>673214750</v>
      </c>
      <c r="C169" s="38">
        <f t="shared" si="38"/>
        <v>444782085</v>
      </c>
      <c r="D169" s="38">
        <f t="shared" si="38"/>
        <v>-228432665</v>
      </c>
      <c r="E169" s="38">
        <f t="shared" si="38"/>
        <v>0</v>
      </c>
      <c r="F169" s="38">
        <f t="shared" si="38"/>
        <v>0</v>
      </c>
      <c r="G169" s="38">
        <f t="shared" si="38"/>
        <v>135306850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135306850</v>
      </c>
      <c r="L169" s="38">
        <f t="shared" si="38"/>
        <v>0</v>
      </c>
      <c r="M169" s="38">
        <f t="shared" si="38"/>
        <v>135306850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135306850</v>
      </c>
      <c r="AA169" s="38">
        <f>B169-Z169</f>
        <v>537907900</v>
      </c>
      <c r="AB169" s="43">
        <f>Z169/B169</f>
        <v>0.20098616377612047</v>
      </c>
      <c r="AC169" s="39"/>
      <c r="AD169" s="72"/>
      <c r="AE169" s="72"/>
    </row>
    <row r="170" spans="1:31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  <c r="AD170" s="72"/>
      <c r="AE170" s="72"/>
    </row>
    <row r="171" spans="1:31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  <c r="AD171" s="72"/>
      <c r="AE171" s="72"/>
    </row>
    <row r="172" spans="1:31" s="40" customFormat="1" ht="18" customHeight="1" x14ac:dyDescent="0.25">
      <c r="A172" s="44" t="s">
        <v>41</v>
      </c>
      <c r="B172" s="45">
        <f>SUM(B168:B171)</f>
        <v>673214750</v>
      </c>
      <c r="C172" s="45">
        <f t="shared" ref="C172:AA172" si="39">SUM(C168:C171)</f>
        <v>444782085</v>
      </c>
      <c r="D172" s="45">
        <f t="shared" si="39"/>
        <v>-228432665</v>
      </c>
      <c r="E172" s="45">
        <f t="shared" si="39"/>
        <v>0</v>
      </c>
      <c r="F172" s="45">
        <f t="shared" si="39"/>
        <v>0</v>
      </c>
      <c r="G172" s="45">
        <f t="shared" si="39"/>
        <v>135306850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135306850</v>
      </c>
      <c r="L172" s="45">
        <f t="shared" si="39"/>
        <v>0</v>
      </c>
      <c r="M172" s="45">
        <f t="shared" si="39"/>
        <v>135306850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135306850</v>
      </c>
      <c r="AA172" s="45">
        <f t="shared" si="39"/>
        <v>537907900</v>
      </c>
      <c r="AB172" s="46">
        <f>Z172/B172</f>
        <v>0.20098616377612047</v>
      </c>
      <c r="AC172" s="39"/>
      <c r="AD172" s="72"/>
      <c r="AE172" s="72"/>
    </row>
    <row r="173" spans="1:31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  <c r="AD173" s="72"/>
      <c r="AE173" s="72"/>
    </row>
    <row r="174" spans="1:31" s="40" customFormat="1" ht="18" customHeight="1" x14ac:dyDescent="0.25">
      <c r="A174" s="44" t="s">
        <v>43</v>
      </c>
      <c r="B174" s="45">
        <f>B173+B172</f>
        <v>673214750</v>
      </c>
      <c r="C174" s="45">
        <f t="shared" ref="C174:AA174" si="40">C173+C172</f>
        <v>444782085</v>
      </c>
      <c r="D174" s="45">
        <f t="shared" si="40"/>
        <v>-228432665</v>
      </c>
      <c r="E174" s="45">
        <f t="shared" si="40"/>
        <v>0</v>
      </c>
      <c r="F174" s="45">
        <f t="shared" si="40"/>
        <v>0</v>
      </c>
      <c r="G174" s="45">
        <f t="shared" si="40"/>
        <v>135306850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135306850</v>
      </c>
      <c r="L174" s="45">
        <f t="shared" si="40"/>
        <v>0</v>
      </c>
      <c r="M174" s="45">
        <f t="shared" si="40"/>
        <v>135306850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135306850</v>
      </c>
      <c r="AA174" s="45">
        <f t="shared" si="40"/>
        <v>537907900</v>
      </c>
      <c r="AB174" s="46">
        <f>Z174/B174</f>
        <v>0.20098616377612047</v>
      </c>
      <c r="AC174" s="48"/>
      <c r="AD174" s="72"/>
      <c r="AE174" s="72"/>
    </row>
    <row r="175" spans="1:31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2"/>
      <c r="AE175" s="72"/>
    </row>
    <row r="176" spans="1:31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2"/>
      <c r="AE176" s="72"/>
    </row>
    <row r="177" spans="1:31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2"/>
      <c r="AE177" s="72"/>
    </row>
    <row r="178" spans="1:31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1" t="e">
        <f>Z178/B178</f>
        <v>#DIV/0!</v>
      </c>
      <c r="AC178" s="39"/>
      <c r="AD178" s="72"/>
      <c r="AE178" s="72"/>
    </row>
    <row r="179" spans="1:31" s="40" customFormat="1" ht="18" customHeight="1" x14ac:dyDescent="0.2">
      <c r="A179" s="42" t="s">
        <v>38</v>
      </c>
      <c r="B179" s="38">
        <f>[1]consoCURRENT!E5010</f>
        <v>673214750</v>
      </c>
      <c r="C179" s="38">
        <f>[1]consoCURRENT!H5010</f>
        <v>444782085</v>
      </c>
      <c r="D179" s="38">
        <f>[1]consoCURRENT!I5010</f>
        <v>-228432665</v>
      </c>
      <c r="E179" s="38">
        <f>[1]consoCURRENT!J5010</f>
        <v>0</v>
      </c>
      <c r="F179" s="38">
        <f>[1]consoCURRENT!K5010</f>
        <v>0</v>
      </c>
      <c r="G179" s="38">
        <f>[1]consoCURRENT!L5010</f>
        <v>135306850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135306850</v>
      </c>
      <c r="L179" s="38">
        <f>[1]consoCURRENT!Q5010</f>
        <v>0</v>
      </c>
      <c r="M179" s="38">
        <f>[1]consoCURRENT!R5010</f>
        <v>135306850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135306850</v>
      </c>
      <c r="AA179" s="38">
        <f>B179-Z179</f>
        <v>537907900</v>
      </c>
      <c r="AB179" s="43">
        <f>Z179/B179</f>
        <v>0.20098616377612047</v>
      </c>
      <c r="AC179" s="39"/>
      <c r="AD179" s="72"/>
      <c r="AE179" s="72"/>
    </row>
    <row r="180" spans="1:31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  <c r="AD180" s="72"/>
      <c r="AE180" s="72"/>
    </row>
    <row r="181" spans="1:31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  <c r="AD181" s="72"/>
      <c r="AE181" s="72"/>
    </row>
    <row r="182" spans="1:31" s="40" customFormat="1" ht="18" customHeight="1" x14ac:dyDescent="0.25">
      <c r="A182" s="44" t="s">
        <v>41</v>
      </c>
      <c r="B182" s="45">
        <f>SUM(B178:B181)</f>
        <v>673214750</v>
      </c>
      <c r="C182" s="45">
        <f t="shared" ref="C182:Y182" si="41">SUM(C178:C181)</f>
        <v>444782085</v>
      </c>
      <c r="D182" s="45">
        <f t="shared" si="41"/>
        <v>-228432665</v>
      </c>
      <c r="E182" s="45">
        <f t="shared" si="41"/>
        <v>0</v>
      </c>
      <c r="F182" s="45">
        <f t="shared" si="41"/>
        <v>0</v>
      </c>
      <c r="G182" s="45">
        <f t="shared" si="41"/>
        <v>135306850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135306850</v>
      </c>
      <c r="L182" s="45">
        <f t="shared" si="41"/>
        <v>0</v>
      </c>
      <c r="M182" s="45">
        <f t="shared" si="41"/>
        <v>135306850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135306850</v>
      </c>
      <c r="AA182" s="45">
        <f>SUM(AA178:AA181)</f>
        <v>537907900</v>
      </c>
      <c r="AB182" s="46">
        <f>Z182/B182</f>
        <v>0.20098616377612047</v>
      </c>
      <c r="AC182" s="39"/>
      <c r="AD182" s="72"/>
      <c r="AE182" s="72"/>
    </row>
    <row r="183" spans="1:31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  <c r="AD183" s="72"/>
      <c r="AE183" s="72"/>
    </row>
    <row r="184" spans="1:31" s="40" customFormat="1" ht="18" customHeight="1" x14ac:dyDescent="0.25">
      <c r="A184" s="44" t="s">
        <v>43</v>
      </c>
      <c r="B184" s="45">
        <f>B183+B182</f>
        <v>673214750</v>
      </c>
      <c r="C184" s="45">
        <f t="shared" ref="C184:Y184" si="42">C183+C182</f>
        <v>444782085</v>
      </c>
      <c r="D184" s="45">
        <f t="shared" si="42"/>
        <v>-228432665</v>
      </c>
      <c r="E184" s="45">
        <f t="shared" si="42"/>
        <v>0</v>
      </c>
      <c r="F184" s="45">
        <f t="shared" si="42"/>
        <v>0</v>
      </c>
      <c r="G184" s="45">
        <f t="shared" si="42"/>
        <v>135306850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135306850</v>
      </c>
      <c r="L184" s="45">
        <f t="shared" si="42"/>
        <v>0</v>
      </c>
      <c r="M184" s="45">
        <f t="shared" si="42"/>
        <v>135306850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135306850</v>
      </c>
      <c r="AA184" s="45">
        <f>AA183+AA182</f>
        <v>537907900</v>
      </c>
      <c r="AB184" s="46">
        <f>Z184/B184</f>
        <v>0.20098616377612047</v>
      </c>
      <c r="AC184" s="48"/>
      <c r="AD184" s="72"/>
      <c r="AE184" s="72"/>
    </row>
    <row r="185" spans="1:31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2"/>
      <c r="AE185" s="72"/>
    </row>
    <row r="186" spans="1:31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2"/>
      <c r="AE186" s="72"/>
    </row>
    <row r="187" spans="1:31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2"/>
      <c r="AE187" s="72"/>
    </row>
    <row r="188" spans="1:31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2"/>
      <c r="AE188" s="72"/>
    </row>
    <row r="189" spans="1:31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2"/>
      <c r="AE189" s="72"/>
    </row>
    <row r="190" spans="1:31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2"/>
      <c r="AE190" s="72"/>
    </row>
    <row r="191" spans="1:31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  <c r="AD191" s="72"/>
      <c r="AE191" s="72"/>
    </row>
    <row r="192" spans="1:31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2"/>
      <c r="AE192" s="72"/>
    </row>
    <row r="193" spans="1:31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2"/>
      <c r="AE193" s="72"/>
    </row>
    <row r="194" spans="1:31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2"/>
      <c r="AE194" s="72"/>
    </row>
    <row r="195" spans="1:31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2"/>
      <c r="AE195" s="72"/>
    </row>
    <row r="196" spans="1:31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2"/>
      <c r="AE196" s="72"/>
    </row>
    <row r="197" spans="1:31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2"/>
      <c r="AE197" s="72"/>
    </row>
    <row r="198" spans="1:31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2"/>
      <c r="AE198" s="72"/>
    </row>
    <row r="199" spans="1:31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2"/>
      <c r="AE199" s="72"/>
    </row>
    <row r="200" spans="1:31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2"/>
      <c r="AE200" s="72"/>
    </row>
    <row r="201" spans="1:31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  <c r="AD201" s="72"/>
      <c r="AE201" s="72"/>
    </row>
    <row r="202" spans="1:31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2"/>
      <c r="AE202" s="72"/>
    </row>
    <row r="203" spans="1:31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2"/>
      <c r="AE203" s="72"/>
    </row>
    <row r="204" spans="1:31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2"/>
      <c r="AE204" s="72"/>
    </row>
    <row r="205" spans="1:31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2"/>
      <c r="AE205" s="72"/>
    </row>
    <row r="206" spans="1:31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2"/>
      <c r="AE206" s="72"/>
    </row>
    <row r="207" spans="1:31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2"/>
      <c r="AE207" s="72"/>
    </row>
    <row r="208" spans="1:31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2"/>
      <c r="AE208" s="72"/>
    </row>
    <row r="209" spans="1:31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2"/>
      <c r="AE209" s="72"/>
    </row>
    <row r="210" spans="1:31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2"/>
      <c r="AE210" s="72"/>
    </row>
    <row r="211" spans="1:31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  <c r="AD211" s="72"/>
      <c r="AE211" s="72"/>
    </row>
    <row r="212" spans="1:31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2"/>
      <c r="AE212" s="72"/>
    </row>
    <row r="213" spans="1:31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2"/>
      <c r="AE213" s="72"/>
    </row>
    <row r="214" spans="1:31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2"/>
      <c r="AE214" s="72"/>
    </row>
    <row r="215" spans="1:31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2"/>
      <c r="AE215" s="72"/>
    </row>
    <row r="216" spans="1:31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2"/>
      <c r="AE216" s="72"/>
    </row>
    <row r="217" spans="1:31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2"/>
      <c r="AE217" s="72"/>
    </row>
    <row r="218" spans="1:31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2"/>
      <c r="AE218" s="72"/>
    </row>
    <row r="219" spans="1:31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2"/>
      <c r="AE219" s="72"/>
    </row>
    <row r="220" spans="1:31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2"/>
      <c r="AE220" s="72"/>
    </row>
    <row r="221" spans="1:31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  <c r="AD221" s="72"/>
      <c r="AE221" s="72"/>
    </row>
    <row r="222" spans="1:31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2"/>
      <c r="AE222" s="72"/>
    </row>
    <row r="223" spans="1:31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2"/>
      <c r="AE223" s="72"/>
    </row>
    <row r="224" spans="1:31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2"/>
      <c r="AE224" s="72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2"/>
      <c r="AE225" s="72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2"/>
      <c r="AE226" s="72"/>
    </row>
    <row r="227" spans="1:31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2"/>
      <c r="AE227" s="72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1" t="e">
        <f>Z228/B228</f>
        <v>#DIV/0!</v>
      </c>
      <c r="AC228" s="39"/>
      <c r="AD228" s="72"/>
      <c r="AE228" s="72"/>
    </row>
    <row r="229" spans="1:31" s="40" customFormat="1" ht="18" customHeight="1" x14ac:dyDescent="0.2">
      <c r="A229" s="42" t="s">
        <v>38</v>
      </c>
      <c r="B229" s="38">
        <f t="shared" ref="B229:Y231" si="52">B169+B129</f>
        <v>673214750</v>
      </c>
      <c r="C229" s="38">
        <f t="shared" si="52"/>
        <v>444782085</v>
      </c>
      <c r="D229" s="38">
        <f t="shared" si="52"/>
        <v>-228432665</v>
      </c>
      <c r="E229" s="38">
        <f t="shared" si="52"/>
        <v>0</v>
      </c>
      <c r="F229" s="38">
        <f t="shared" si="52"/>
        <v>0</v>
      </c>
      <c r="G229" s="38">
        <f>G169+G129</f>
        <v>135306850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135306850</v>
      </c>
      <c r="L229" s="38">
        <f t="shared" si="52"/>
        <v>0</v>
      </c>
      <c r="M229" s="38">
        <f>M169+M129</f>
        <v>135306850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135306850</v>
      </c>
      <c r="AA229" s="38">
        <f>B229-Z229</f>
        <v>537907900</v>
      </c>
      <c r="AB229" s="43">
        <f>Z229/B229</f>
        <v>0.20098616377612047</v>
      </c>
      <c r="AC229" s="39"/>
      <c r="AD229" s="72"/>
      <c r="AE229" s="72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2"/>
      <c r="AE230" s="72"/>
    </row>
    <row r="231" spans="1:31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2"/>
      <c r="AE231" s="72"/>
    </row>
    <row r="232" spans="1:31" s="40" customFormat="1" ht="18" customHeight="1" x14ac:dyDescent="0.25">
      <c r="A232" s="44" t="s">
        <v>41</v>
      </c>
      <c r="B232" s="45">
        <f>SUM(B228:B231)</f>
        <v>673214750</v>
      </c>
      <c r="C232" s="45">
        <f t="shared" ref="C232:AA232" si="53">SUM(C228:C231)</f>
        <v>444782085</v>
      </c>
      <c r="D232" s="45">
        <f t="shared" si="53"/>
        <v>-228432665</v>
      </c>
      <c r="E232" s="45">
        <f t="shared" si="53"/>
        <v>0</v>
      </c>
      <c r="F232" s="45">
        <f t="shared" si="53"/>
        <v>0</v>
      </c>
      <c r="G232" s="45">
        <f t="shared" si="53"/>
        <v>135306850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135306850</v>
      </c>
      <c r="L232" s="45">
        <f t="shared" si="53"/>
        <v>0</v>
      </c>
      <c r="M232" s="45">
        <f t="shared" si="53"/>
        <v>135306850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135306850</v>
      </c>
      <c r="AA232" s="45">
        <f t="shared" si="53"/>
        <v>537907900</v>
      </c>
      <c r="AB232" s="46">
        <f>Z232/B232</f>
        <v>0.20098616377612047</v>
      </c>
      <c r="AC232" s="39"/>
      <c r="AD232" s="72"/>
      <c r="AE232" s="72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2"/>
      <c r="AE233" s="72"/>
    </row>
    <row r="234" spans="1:31" s="40" customFormat="1" ht="18" customHeight="1" x14ac:dyDescent="0.25">
      <c r="A234" s="44" t="s">
        <v>43</v>
      </c>
      <c r="B234" s="45">
        <f>B233+B232</f>
        <v>673214750</v>
      </c>
      <c r="C234" s="45">
        <f t="shared" ref="C234:AA234" si="54">C233+C232</f>
        <v>444782085</v>
      </c>
      <c r="D234" s="45">
        <f t="shared" si="54"/>
        <v>-228432665</v>
      </c>
      <c r="E234" s="45">
        <f t="shared" si="54"/>
        <v>0</v>
      </c>
      <c r="F234" s="45">
        <f t="shared" si="54"/>
        <v>0</v>
      </c>
      <c r="G234" s="45">
        <f t="shared" si="54"/>
        <v>135306850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135306850</v>
      </c>
      <c r="L234" s="45">
        <f t="shared" si="54"/>
        <v>0</v>
      </c>
      <c r="M234" s="45">
        <f t="shared" si="54"/>
        <v>135306850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135306850</v>
      </c>
      <c r="AA234" s="45">
        <f t="shared" si="54"/>
        <v>537907900</v>
      </c>
      <c r="AB234" s="46">
        <f>Z234/B234</f>
        <v>0.20098616377612047</v>
      </c>
      <c r="AC234" s="48"/>
      <c r="AD234" s="73">
        <f>SUM('[2]sum-co'!Q125+'[2]CMFothers-CURRENT'!ER1310)</f>
        <v>135306850</v>
      </c>
      <c r="AE234" s="72"/>
    </row>
    <row r="235" spans="1:31" s="40" customFormat="1" ht="15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2"/>
      <c r="AE235" s="72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2"/>
      <c r="AE236" s="72"/>
    </row>
    <row r="237" spans="1:31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2"/>
      <c r="AE237" s="72"/>
    </row>
    <row r="238" spans="1:31" s="40" customFormat="1" ht="18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3">
        <f>Z244-Z249</f>
        <v>0</v>
      </c>
      <c r="AE238" s="72"/>
    </row>
    <row r="239" spans="1:31" s="40" customFormat="1" ht="18" customHeight="1" x14ac:dyDescent="0.2">
      <c r="A239" s="42" t="s">
        <v>38</v>
      </c>
      <c r="B239" s="38">
        <f>B229+B117</f>
        <v>1673214750</v>
      </c>
      <c r="C239" s="38">
        <f t="shared" si="55"/>
        <v>830993751</v>
      </c>
      <c r="D239" s="38">
        <f t="shared" si="55"/>
        <v>-842220999</v>
      </c>
      <c r="E239" s="38">
        <f t="shared" si="55"/>
        <v>74016697.25</v>
      </c>
      <c r="F239" s="38">
        <f t="shared" si="55"/>
        <v>46009915.11999999</v>
      </c>
      <c r="G239" s="38">
        <f t="shared" si="55"/>
        <v>288334890.68000001</v>
      </c>
      <c r="H239" s="38">
        <f t="shared" si="55"/>
        <v>0</v>
      </c>
      <c r="I239" s="38">
        <f t="shared" si="55"/>
        <v>63308989.030000001</v>
      </c>
      <c r="J239" s="38">
        <f t="shared" si="55"/>
        <v>45936546.629999995</v>
      </c>
      <c r="K239" s="38">
        <f t="shared" si="55"/>
        <v>268505898.50999999</v>
      </c>
      <c r="L239" s="38">
        <f t="shared" si="55"/>
        <v>0</v>
      </c>
      <c r="M239" s="38">
        <f t="shared" si="55"/>
        <v>377751434.17000002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1800</v>
      </c>
      <c r="T239" s="38">
        <f t="shared" si="55"/>
        <v>19828992.170000002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408361503.05000001</v>
      </c>
      <c r="AA239" s="38">
        <f>B239-Z239</f>
        <v>1264853246.95</v>
      </c>
      <c r="AB239" s="43">
        <f>Z239/B239</f>
        <v>0.24405803442146323</v>
      </c>
      <c r="AC239" s="39"/>
      <c r="AD239" s="72"/>
      <c r="AE239" s="72"/>
    </row>
    <row r="240" spans="1:31" s="40" customFormat="1" ht="18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2"/>
      <c r="AE240" s="72"/>
    </row>
    <row r="241" spans="1:33" s="40" customFormat="1" ht="18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72"/>
      <c r="AE241" s="72"/>
    </row>
    <row r="242" spans="1:33" s="40" customFormat="1" ht="18" customHeight="1" x14ac:dyDescent="0.25">
      <c r="A242" s="44" t="s">
        <v>41</v>
      </c>
      <c r="B242" s="45">
        <f>SUM(B238:B241)</f>
        <v>1673214750</v>
      </c>
      <c r="C242" s="45">
        <f t="shared" ref="C242:Y242" si="56">SUM(C238:C241)</f>
        <v>830993751</v>
      </c>
      <c r="D242" s="45">
        <f t="shared" si="56"/>
        <v>-842220999</v>
      </c>
      <c r="E242" s="45">
        <f t="shared" si="56"/>
        <v>74016697.25</v>
      </c>
      <c r="F242" s="45">
        <f t="shared" si="56"/>
        <v>46009915.11999999</v>
      </c>
      <c r="G242" s="45">
        <f t="shared" si="56"/>
        <v>288334890.68000001</v>
      </c>
      <c r="H242" s="45">
        <f t="shared" si="56"/>
        <v>0</v>
      </c>
      <c r="I242" s="45">
        <f t="shared" si="56"/>
        <v>63308989.030000001</v>
      </c>
      <c r="J242" s="45">
        <f t="shared" si="56"/>
        <v>45936546.629999995</v>
      </c>
      <c r="K242" s="45">
        <f t="shared" si="56"/>
        <v>268505898.50999999</v>
      </c>
      <c r="L242" s="45">
        <f t="shared" si="56"/>
        <v>0</v>
      </c>
      <c r="M242" s="45">
        <f t="shared" si="56"/>
        <v>377751434.17000002</v>
      </c>
      <c r="N242" s="45">
        <f t="shared" si="56"/>
        <v>967014</v>
      </c>
      <c r="O242" s="45">
        <f t="shared" si="56"/>
        <v>9809168.379999999</v>
      </c>
      <c r="P242" s="45">
        <f t="shared" si="56"/>
        <v>-68474.16</v>
      </c>
      <c r="Q242" s="45">
        <f t="shared" si="56"/>
        <v>71568.489999999991</v>
      </c>
      <c r="R242" s="45">
        <f t="shared" si="56"/>
        <v>0</v>
      </c>
      <c r="S242" s="45">
        <f t="shared" si="56"/>
        <v>1800</v>
      </c>
      <c r="T242" s="45">
        <f t="shared" si="56"/>
        <v>19828992.170000002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408361503.05000001</v>
      </c>
      <c r="AA242" s="45">
        <f>SUM(AA238:AA241)</f>
        <v>1264853246.95</v>
      </c>
      <c r="AB242" s="46">
        <f>Z242/B242</f>
        <v>0.24405803442146323</v>
      </c>
      <c r="AC242" s="39"/>
      <c r="AD242" s="73">
        <f>B242-Z242</f>
        <v>1264853246.95</v>
      </c>
      <c r="AE242" s="72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72"/>
      <c r="AE243" s="72"/>
    </row>
    <row r="244" spans="1:33" s="40" customFormat="1" ht="18" customHeight="1" x14ac:dyDescent="0.25">
      <c r="A244" s="44" t="s">
        <v>43</v>
      </c>
      <c r="B244" s="45">
        <f>B243+B242</f>
        <v>1673214750</v>
      </c>
      <c r="C244" s="45">
        <f t="shared" ref="C244:Y244" si="57">C243+C242</f>
        <v>830993751</v>
      </c>
      <c r="D244" s="45">
        <f t="shared" si="57"/>
        <v>-842220999</v>
      </c>
      <c r="E244" s="45">
        <f t="shared" si="57"/>
        <v>74016697.25</v>
      </c>
      <c r="F244" s="45">
        <f t="shared" si="57"/>
        <v>46009915.11999999</v>
      </c>
      <c r="G244" s="45">
        <f t="shared" si="57"/>
        <v>288334890.68000001</v>
      </c>
      <c r="H244" s="45">
        <f t="shared" si="57"/>
        <v>0</v>
      </c>
      <c r="I244" s="45">
        <f t="shared" si="57"/>
        <v>63308989.030000001</v>
      </c>
      <c r="J244" s="45">
        <f t="shared" si="57"/>
        <v>45936546.629999995</v>
      </c>
      <c r="K244" s="45">
        <f t="shared" si="57"/>
        <v>268505898.50999999</v>
      </c>
      <c r="L244" s="45">
        <f t="shared" si="57"/>
        <v>0</v>
      </c>
      <c r="M244" s="45">
        <f>M243+M242</f>
        <v>377751434.17000002</v>
      </c>
      <c r="N244" s="45">
        <f t="shared" si="57"/>
        <v>967014</v>
      </c>
      <c r="O244" s="45">
        <f t="shared" si="57"/>
        <v>9809168.379999999</v>
      </c>
      <c r="P244" s="45">
        <f t="shared" si="57"/>
        <v>-68474.16</v>
      </c>
      <c r="Q244" s="45">
        <f t="shared" si="57"/>
        <v>71568.489999999991</v>
      </c>
      <c r="R244" s="45">
        <f t="shared" si="57"/>
        <v>0</v>
      </c>
      <c r="S244" s="45">
        <f t="shared" si="57"/>
        <v>1800</v>
      </c>
      <c r="T244" s="45">
        <f t="shared" si="57"/>
        <v>19828992.170000002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408361503.05000001</v>
      </c>
      <c r="AA244" s="45">
        <f>AA243+AA242</f>
        <v>1264853246.95</v>
      </c>
      <c r="AB244" s="46">
        <f>Z244/B244</f>
        <v>0.24405803442146323</v>
      </c>
      <c r="AC244" s="48"/>
      <c r="AD244" s="73">
        <f>'[2]sum-co'!Q136+'[2]CMFothers-CURRENT'!ER2519</f>
        <v>408361503.04999995</v>
      </c>
      <c r="AE244" s="72"/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2"/>
      <c r="AE245" s="72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'[2]sum-co'!Q136+'[2]CMFothers-CURRENT'!ER2519</f>
        <v>408361503.04999995</v>
      </c>
      <c r="AA246" s="38"/>
      <c r="AB246" s="38"/>
      <c r="AC246" s="39"/>
      <c r="AD246" s="72"/>
      <c r="AE246" s="72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3"/>
      <c r="AE247" s="72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2"/>
      <c r="AE248" s="72"/>
    </row>
    <row r="249" spans="1:33" ht="15" hidden="1" customHeight="1" x14ac:dyDescent="0.2">
      <c r="B249" s="53">
        <f>[1]consoCURRENT!E5449</f>
        <v>1673214750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4"/>
      <c r="V249" s="55"/>
      <c r="W249" s="55"/>
      <c r="X249" s="55"/>
      <c r="Y249" s="55"/>
      <c r="Z249" s="56">
        <f>[1]consoCURRENT!AE5449</f>
        <v>408361503.04999995</v>
      </c>
      <c r="AA249" s="56">
        <f>[1]consoCURRENT!AF5449</f>
        <v>1264853246.95</v>
      </c>
      <c r="AB249" s="55"/>
      <c r="AC249" s="55"/>
      <c r="AF249" s="57"/>
    </row>
    <row r="250" spans="1:33" ht="15" hidden="1" customHeight="1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4"/>
      <c r="V250" s="55"/>
      <c r="W250" s="55"/>
      <c r="X250" s="55"/>
      <c r="Y250" s="55"/>
      <c r="Z250" s="56">
        <f>'[2]sum-co'!Q136+'[2]CMFothers-CURRENT'!ER2519</f>
        <v>408361503.04999995</v>
      </c>
      <c r="AA250" s="55"/>
      <c r="AB250" s="55"/>
      <c r="AC250" s="55"/>
    </row>
    <row r="251" spans="1:33" ht="15" hidden="1" customHeight="1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4"/>
      <c r="V251" s="55"/>
      <c r="W251" s="55"/>
      <c r="X251" s="55"/>
      <c r="Y251" s="55"/>
      <c r="Z251" s="56">
        <f>[1]consoCURRENT!AE5449</f>
        <v>408361503.04999995</v>
      </c>
      <c r="AA251" s="55"/>
      <c r="AB251" s="55"/>
      <c r="AC251" s="55"/>
    </row>
    <row r="252" spans="1:33" ht="15" customHeight="1" x14ac:dyDescent="0.2">
      <c r="Z252" s="57">
        <f>Z244-Z122-Z234</f>
        <v>0</v>
      </c>
      <c r="AA252" s="57">
        <f>[1]consoCURRENT!AF5449</f>
        <v>1264853246.95</v>
      </c>
    </row>
    <row r="253" spans="1:33" ht="15" customHeight="1" x14ac:dyDescent="0.25">
      <c r="AD253" s="53">
        <v>74016697.25</v>
      </c>
      <c r="AE253" s="77" t="s">
        <v>55</v>
      </c>
    </row>
    <row r="254" spans="1:33" ht="15" customHeight="1" x14ac:dyDescent="0.2">
      <c r="AD254" s="56">
        <f>AD244-AD253</f>
        <v>334344805.79999995</v>
      </c>
    </row>
    <row r="255" spans="1:33" ht="15" customHeight="1" x14ac:dyDescent="0.25">
      <c r="A255" s="58" t="s">
        <v>56</v>
      </c>
      <c r="B255" s="59" t="s">
        <v>57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58</v>
      </c>
      <c r="AB255" s="62"/>
      <c r="AD255" s="56"/>
    </row>
    <row r="256" spans="1:33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  <c r="AD256" s="75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59</v>
      </c>
      <c r="B258" s="67" t="s">
        <v>60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61</v>
      </c>
      <c r="AB258" s="68"/>
    </row>
    <row r="259" spans="1:29" ht="15" customHeight="1" x14ac:dyDescent="0.2">
      <c r="A259" s="63" t="s">
        <v>62</v>
      </c>
      <c r="B259" s="69" t="s">
        <v>63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64</v>
      </c>
      <c r="AB259" s="70"/>
      <c r="AC259" s="70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2020-09-06T23:49:32Z</dcterms:created>
  <dcterms:modified xsi:type="dcterms:W3CDTF">2020-09-06T23:50:19Z</dcterms:modified>
</cp:coreProperties>
</file>