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SWD\SAOB 2020\MARCH 2019\Others-November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1" l="1"/>
  <c r="Z2779" i="1"/>
  <c r="AJ2768" i="1"/>
  <c r="AJ2767" i="1"/>
  <c r="AJ2766" i="1"/>
  <c r="AJ2779" i="1" s="1"/>
  <c r="AL2758" i="1"/>
  <c r="AK2758" i="1"/>
  <c r="AJ2758" i="1"/>
  <c r="AI2758" i="1"/>
  <c r="C2754" i="1"/>
  <c r="Z2751" i="1"/>
  <c r="Z2754" i="1" s="1"/>
  <c r="AI2750" i="1"/>
  <c r="AK2749" i="1"/>
  <c r="AK2717" i="1" s="1"/>
  <c r="AJ2749" i="1"/>
  <c r="AL2749" i="1" s="1"/>
  <c r="AL2717" i="1" s="1"/>
  <c r="Z2749" i="1"/>
  <c r="C2749" i="1"/>
  <c r="AL2748" i="1"/>
  <c r="AK2748" i="1"/>
  <c r="AJ2748" i="1"/>
  <c r="AK2747" i="1"/>
  <c r="AK2750" i="1" s="1"/>
  <c r="AJ2747" i="1"/>
  <c r="AK2746" i="1"/>
  <c r="AJ2746" i="1"/>
  <c r="AI2743" i="1"/>
  <c r="AI2752" i="1" s="1"/>
  <c r="AK2742" i="1"/>
  <c r="AJ2742" i="1"/>
  <c r="AL2742" i="1" s="1"/>
  <c r="AL2741" i="1"/>
  <c r="AK2741" i="1"/>
  <c r="AJ2741" i="1"/>
  <c r="AK2740" i="1"/>
  <c r="AJ2740" i="1"/>
  <c r="AK2739" i="1"/>
  <c r="AJ2739" i="1"/>
  <c r="AL2739" i="1" s="1"/>
  <c r="AK2738" i="1"/>
  <c r="AJ2738" i="1"/>
  <c r="AL2738" i="1" s="1"/>
  <c r="AL2737" i="1"/>
  <c r="AK2737" i="1"/>
  <c r="AJ2737" i="1"/>
  <c r="AK2736" i="1"/>
  <c r="AJ2736" i="1"/>
  <c r="AL2736" i="1" s="1"/>
  <c r="AK2735" i="1"/>
  <c r="AJ2735" i="1"/>
  <c r="AL2735" i="1" s="1"/>
  <c r="Z2735" i="1"/>
  <c r="C2735" i="1"/>
  <c r="AK2734" i="1"/>
  <c r="AK2743" i="1" s="1"/>
  <c r="AJ2734" i="1"/>
  <c r="AJ2743" i="1" s="1"/>
  <c r="Z2725" i="1"/>
  <c r="AJ2717" i="1"/>
  <c r="AL2715" i="1"/>
  <c r="AK2715" i="1"/>
  <c r="AJ2715" i="1"/>
  <c r="AK2714" i="1"/>
  <c r="AK2716" i="1" s="1"/>
  <c r="AK2718" i="1" s="1"/>
  <c r="AJ2714" i="1"/>
  <c r="AJ2716" i="1" s="1"/>
  <c r="D2706" i="1"/>
  <c r="C2706" i="1"/>
  <c r="B2706" i="1"/>
  <c r="D2692" i="1"/>
  <c r="B2692" i="1"/>
  <c r="B2690" i="1"/>
  <c r="Z2680" i="1"/>
  <c r="AA2677" i="1"/>
  <c r="D2677" i="1"/>
  <c r="D2676" i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U2633" i="1"/>
  <c r="T2633" i="1"/>
  <c r="Q2633" i="1"/>
  <c r="P2633" i="1"/>
  <c r="N2633" i="1"/>
  <c r="M2633" i="1"/>
  <c r="L2633" i="1"/>
  <c r="I2633" i="1"/>
  <c r="E2633" i="1"/>
  <c r="D2633" i="1"/>
  <c r="AB2632" i="1"/>
  <c r="AA2632" i="1"/>
  <c r="Z2632" i="1"/>
  <c r="Y2631" i="1"/>
  <c r="X2631" i="1"/>
  <c r="X2633" i="1" s="1"/>
  <c r="W2631" i="1"/>
  <c r="W2633" i="1" s="1"/>
  <c r="V2631" i="1"/>
  <c r="V2633" i="1" s="1"/>
  <c r="U2631" i="1"/>
  <c r="T2631" i="1"/>
  <c r="S2631" i="1"/>
  <c r="S2633" i="1" s="1"/>
  <c r="R2631" i="1"/>
  <c r="R2633" i="1" s="1"/>
  <c r="Q2631" i="1"/>
  <c r="P2631" i="1"/>
  <c r="O2631" i="1"/>
  <c r="O2633" i="1" s="1"/>
  <c r="N2631" i="1"/>
  <c r="M2631" i="1"/>
  <c r="L2631" i="1"/>
  <c r="K2631" i="1"/>
  <c r="K2633" i="1" s="1"/>
  <c r="J2631" i="1"/>
  <c r="J2633" i="1" s="1"/>
  <c r="I2631" i="1"/>
  <c r="H2631" i="1"/>
  <c r="H2633" i="1" s="1"/>
  <c r="G2631" i="1"/>
  <c r="G2633" i="1" s="1"/>
  <c r="F2631" i="1"/>
  <c r="F2633" i="1" s="1"/>
  <c r="E2631" i="1"/>
  <c r="D2631" i="1"/>
  <c r="C2631" i="1"/>
  <c r="C2633" i="1" s="1"/>
  <c r="B2631" i="1"/>
  <c r="B2633" i="1" s="1"/>
  <c r="AA2630" i="1"/>
  <c r="Z2630" i="1"/>
  <c r="AB2630" i="1" s="1"/>
  <c r="AA2629" i="1"/>
  <c r="Z2629" i="1"/>
  <c r="AB2629" i="1" s="1"/>
  <c r="Z2628" i="1"/>
  <c r="AB2627" i="1"/>
  <c r="Z2627" i="1"/>
  <c r="AA2627" i="1" s="1"/>
  <c r="X2623" i="1"/>
  <c r="W2623" i="1"/>
  <c r="T2623" i="1"/>
  <c r="S2623" i="1"/>
  <c r="P2623" i="1"/>
  <c r="O2623" i="1"/>
  <c r="L2623" i="1"/>
  <c r="K2623" i="1"/>
  <c r="H2623" i="1"/>
  <c r="G2623" i="1"/>
  <c r="D2623" i="1"/>
  <c r="C2623" i="1"/>
  <c r="AA2622" i="1"/>
  <c r="Z2622" i="1"/>
  <c r="Y2621" i="1"/>
  <c r="Y2623" i="1" s="1"/>
  <c r="X2621" i="1"/>
  <c r="W2621" i="1"/>
  <c r="V2621" i="1"/>
  <c r="V2623" i="1" s="1"/>
  <c r="U2621" i="1"/>
  <c r="U2623" i="1" s="1"/>
  <c r="T2621" i="1"/>
  <c r="S2621" i="1"/>
  <c r="R2621" i="1"/>
  <c r="R2623" i="1" s="1"/>
  <c r="Q2621" i="1"/>
  <c r="Q2623" i="1" s="1"/>
  <c r="P2621" i="1"/>
  <c r="O2621" i="1"/>
  <c r="N2621" i="1"/>
  <c r="N2623" i="1" s="1"/>
  <c r="M2621" i="1"/>
  <c r="M2623" i="1" s="1"/>
  <c r="L2621" i="1"/>
  <c r="K2621" i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C2621" i="1"/>
  <c r="B2621" i="1"/>
  <c r="B2623" i="1" s="1"/>
  <c r="AB2620" i="1"/>
  <c r="Z2620" i="1"/>
  <c r="AA2620" i="1" s="1"/>
  <c r="AB2619" i="1"/>
  <c r="AA2619" i="1"/>
  <c r="Z2619" i="1"/>
  <c r="AA2618" i="1"/>
  <c r="Z2618" i="1"/>
  <c r="AB2618" i="1" s="1"/>
  <c r="Z2617" i="1"/>
  <c r="Y2613" i="1"/>
  <c r="U2613" i="1"/>
  <c r="Q2613" i="1"/>
  <c r="M2613" i="1"/>
  <c r="I2613" i="1"/>
  <c r="E2613" i="1"/>
  <c r="AB2612" i="1"/>
  <c r="AA2612" i="1"/>
  <c r="Z2612" i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AB2610" i="1" s="1"/>
  <c r="AB2609" i="1"/>
  <c r="Z2609" i="1"/>
  <c r="AA2609" i="1" s="1"/>
  <c r="AB2608" i="1"/>
  <c r="AA2608" i="1"/>
  <c r="Z2608" i="1"/>
  <c r="Z2607" i="1"/>
  <c r="AA2607" i="1" s="1"/>
  <c r="W2603" i="1"/>
  <c r="V2603" i="1"/>
  <c r="O2603" i="1"/>
  <c r="K2603" i="1"/>
  <c r="H2603" i="1"/>
  <c r="G2603" i="1"/>
  <c r="D2603" i="1"/>
  <c r="C2603" i="1"/>
  <c r="Z2602" i="1"/>
  <c r="Y2601" i="1"/>
  <c r="Y2603" i="1" s="1"/>
  <c r="X2601" i="1"/>
  <c r="X2603" i="1" s="1"/>
  <c r="W2601" i="1"/>
  <c r="V2601" i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N2601" i="1"/>
  <c r="N2603" i="1" s="1"/>
  <c r="M2601" i="1"/>
  <c r="M2603" i="1" s="1"/>
  <c r="L2601" i="1"/>
  <c r="L2603" i="1" s="1"/>
  <c r="K2601" i="1"/>
  <c r="J2601" i="1"/>
  <c r="J2603" i="1" s="1"/>
  <c r="I2601" i="1"/>
  <c r="I2603" i="1" s="1"/>
  <c r="H2601" i="1"/>
  <c r="G2601" i="1"/>
  <c r="F2601" i="1"/>
  <c r="F2603" i="1" s="1"/>
  <c r="E2601" i="1"/>
  <c r="E2603" i="1" s="1"/>
  <c r="D2601" i="1"/>
  <c r="C2601" i="1"/>
  <c r="B2601" i="1"/>
  <c r="B2603" i="1" s="1"/>
  <c r="AB2600" i="1"/>
  <c r="AA2600" i="1"/>
  <c r="Z2600" i="1"/>
  <c r="AB2599" i="1"/>
  <c r="AA2599" i="1"/>
  <c r="Z2599" i="1"/>
  <c r="Z2598" i="1"/>
  <c r="Z2597" i="1"/>
  <c r="AA2597" i="1" s="1"/>
  <c r="Y2593" i="1"/>
  <c r="X2593" i="1"/>
  <c r="U2593" i="1"/>
  <c r="T2593" i="1"/>
  <c r="Q2593" i="1"/>
  <c r="P2593" i="1"/>
  <c r="M2593" i="1"/>
  <c r="L2593" i="1"/>
  <c r="I2593" i="1"/>
  <c r="H2593" i="1"/>
  <c r="E2593" i="1"/>
  <c r="D2593" i="1"/>
  <c r="AB2592" i="1"/>
  <c r="AA2592" i="1"/>
  <c r="Z2592" i="1"/>
  <c r="Y2591" i="1"/>
  <c r="X2591" i="1"/>
  <c r="W2591" i="1"/>
  <c r="W2593" i="1" s="1"/>
  <c r="V2591" i="1"/>
  <c r="V2593" i="1" s="1"/>
  <c r="U2591" i="1"/>
  <c r="T2591" i="1"/>
  <c r="S2591" i="1"/>
  <c r="S2593" i="1" s="1"/>
  <c r="R2591" i="1"/>
  <c r="R2593" i="1" s="1"/>
  <c r="Q2591" i="1"/>
  <c r="P2591" i="1"/>
  <c r="O2591" i="1"/>
  <c r="O2593" i="1" s="1"/>
  <c r="N2591" i="1"/>
  <c r="N2593" i="1" s="1"/>
  <c r="M2591" i="1"/>
  <c r="L2591" i="1"/>
  <c r="K2591" i="1"/>
  <c r="K2593" i="1" s="1"/>
  <c r="J2591" i="1"/>
  <c r="J2593" i="1" s="1"/>
  <c r="I2591" i="1"/>
  <c r="H2591" i="1"/>
  <c r="G2591" i="1"/>
  <c r="G2593" i="1" s="1"/>
  <c r="F2591" i="1"/>
  <c r="F2593" i="1" s="1"/>
  <c r="E2591" i="1"/>
  <c r="D2591" i="1"/>
  <c r="C2591" i="1"/>
  <c r="C2593" i="1" s="1"/>
  <c r="B2591" i="1"/>
  <c r="B2593" i="1" s="1"/>
  <c r="Z2590" i="1"/>
  <c r="AA2590" i="1" s="1"/>
  <c r="AB2589" i="1"/>
  <c r="AA2589" i="1"/>
  <c r="Z2589" i="1"/>
  <c r="AB2588" i="1"/>
  <c r="AA2588" i="1"/>
  <c r="Z2588" i="1"/>
  <c r="Z2587" i="1"/>
  <c r="Y2583" i="1"/>
  <c r="V2583" i="1"/>
  <c r="U2583" i="1"/>
  <c r="R2583" i="1"/>
  <c r="Q2583" i="1"/>
  <c r="N2583" i="1"/>
  <c r="M2583" i="1"/>
  <c r="J2583" i="1"/>
  <c r="I2583" i="1"/>
  <c r="F2583" i="1"/>
  <c r="E2583" i="1"/>
  <c r="B2583" i="1"/>
  <c r="AB2582" i="1"/>
  <c r="Z2582" i="1"/>
  <c r="Y2581" i="1"/>
  <c r="X2581" i="1"/>
  <c r="X2583" i="1" s="1"/>
  <c r="W2581" i="1"/>
  <c r="W2583" i="1" s="1"/>
  <c r="V2581" i="1"/>
  <c r="U2581" i="1"/>
  <c r="T2581" i="1"/>
  <c r="T2583" i="1" s="1"/>
  <c r="S2581" i="1"/>
  <c r="S2583" i="1" s="1"/>
  <c r="R2581" i="1"/>
  <c r="Q2581" i="1"/>
  <c r="P2581" i="1"/>
  <c r="P2583" i="1" s="1"/>
  <c r="O2581" i="1"/>
  <c r="O2583" i="1" s="1"/>
  <c r="N2581" i="1"/>
  <c r="M2581" i="1"/>
  <c r="L2581" i="1"/>
  <c r="L2583" i="1" s="1"/>
  <c r="K2581" i="1"/>
  <c r="K2583" i="1" s="1"/>
  <c r="J2581" i="1"/>
  <c r="I2581" i="1"/>
  <c r="H2581" i="1"/>
  <c r="H2583" i="1" s="1"/>
  <c r="G2581" i="1"/>
  <c r="G2583" i="1" s="1"/>
  <c r="F2581" i="1"/>
  <c r="E2581" i="1"/>
  <c r="D2581" i="1"/>
  <c r="D2583" i="1" s="1"/>
  <c r="C2581" i="1"/>
  <c r="C2583" i="1" s="1"/>
  <c r="B2581" i="1"/>
  <c r="Z2580" i="1"/>
  <c r="AA2579" i="1"/>
  <c r="Z2579" i="1"/>
  <c r="AB2579" i="1" s="1"/>
  <c r="AB2578" i="1"/>
  <c r="Z2578" i="1"/>
  <c r="AA2578" i="1" s="1"/>
  <c r="AB2577" i="1"/>
  <c r="AA2577" i="1"/>
  <c r="Z2577" i="1"/>
  <c r="Z2581" i="1" s="1"/>
  <c r="AB2581" i="1" s="1"/>
  <c r="W2573" i="1"/>
  <c r="V2573" i="1"/>
  <c r="S2573" i="1"/>
  <c r="R2573" i="1"/>
  <c r="O2573" i="1"/>
  <c r="N2573" i="1"/>
  <c r="K2573" i="1"/>
  <c r="J2573" i="1"/>
  <c r="G2573" i="1"/>
  <c r="F2573" i="1"/>
  <c r="C2573" i="1"/>
  <c r="B2573" i="1"/>
  <c r="AA2572" i="1"/>
  <c r="Z2572" i="1"/>
  <c r="AB2572" i="1" s="1"/>
  <c r="Y2571" i="1"/>
  <c r="Y2573" i="1" s="1"/>
  <c r="X2571" i="1"/>
  <c r="X2573" i="1" s="1"/>
  <c r="W2571" i="1"/>
  <c r="V2571" i="1"/>
  <c r="U2571" i="1"/>
  <c r="U2573" i="1" s="1"/>
  <c r="T2571" i="1"/>
  <c r="T2573" i="1" s="1"/>
  <c r="S2571" i="1"/>
  <c r="R2571" i="1"/>
  <c r="Q2571" i="1"/>
  <c r="Q2573" i="1" s="1"/>
  <c r="P2571" i="1"/>
  <c r="P2573" i="1" s="1"/>
  <c r="O2571" i="1"/>
  <c r="N2571" i="1"/>
  <c r="M2571" i="1"/>
  <c r="M2573" i="1" s="1"/>
  <c r="L2571" i="1"/>
  <c r="L2573" i="1" s="1"/>
  <c r="K2571" i="1"/>
  <c r="J2571" i="1"/>
  <c r="I2571" i="1"/>
  <c r="I2573" i="1" s="1"/>
  <c r="H2571" i="1"/>
  <c r="H2573" i="1" s="1"/>
  <c r="G2571" i="1"/>
  <c r="F2571" i="1"/>
  <c r="E2571" i="1"/>
  <c r="E2573" i="1" s="1"/>
  <c r="D2571" i="1"/>
  <c r="D2573" i="1" s="1"/>
  <c r="C2571" i="1"/>
  <c r="B2571" i="1"/>
  <c r="AB2570" i="1"/>
  <c r="AA2570" i="1"/>
  <c r="Z2570" i="1"/>
  <c r="Z2569" i="1"/>
  <c r="AA2568" i="1"/>
  <c r="Z2568" i="1"/>
  <c r="AB2568" i="1" s="1"/>
  <c r="AB2567" i="1"/>
  <c r="Z2567" i="1"/>
  <c r="Z2571" i="1" s="1"/>
  <c r="Z2573" i="1" s="1"/>
  <c r="AB2573" i="1" s="1"/>
  <c r="X2563" i="1"/>
  <c r="W2563" i="1"/>
  <c r="T2563" i="1"/>
  <c r="S2563" i="1"/>
  <c r="P2563" i="1"/>
  <c r="O2563" i="1"/>
  <c r="L2563" i="1"/>
  <c r="K2563" i="1"/>
  <c r="H2563" i="1"/>
  <c r="G2563" i="1"/>
  <c r="D2563" i="1"/>
  <c r="C2563" i="1"/>
  <c r="Z2562" i="1"/>
  <c r="Y2561" i="1"/>
  <c r="Y2563" i="1" s="1"/>
  <c r="X2561" i="1"/>
  <c r="W2561" i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N2561" i="1"/>
  <c r="N2563" i="1" s="1"/>
  <c r="M2561" i="1"/>
  <c r="M2563" i="1" s="1"/>
  <c r="L2561" i="1"/>
  <c r="K2561" i="1"/>
  <c r="J2561" i="1"/>
  <c r="J2563" i="1" s="1"/>
  <c r="I2561" i="1"/>
  <c r="I2563" i="1" s="1"/>
  <c r="H2561" i="1"/>
  <c r="G2561" i="1"/>
  <c r="F2561" i="1"/>
  <c r="F2563" i="1" s="1"/>
  <c r="E2561" i="1"/>
  <c r="E2563" i="1" s="1"/>
  <c r="D2561" i="1"/>
  <c r="C2561" i="1"/>
  <c r="B2561" i="1"/>
  <c r="B2563" i="1" s="1"/>
  <c r="AB2560" i="1"/>
  <c r="Z2560" i="1"/>
  <c r="AA2560" i="1" s="1"/>
  <c r="AB2559" i="1"/>
  <c r="AA2559" i="1"/>
  <c r="Z2559" i="1"/>
  <c r="Z2558" i="1"/>
  <c r="AA2557" i="1"/>
  <c r="Z2557" i="1"/>
  <c r="Y2553" i="1"/>
  <c r="X2553" i="1"/>
  <c r="U2553" i="1"/>
  <c r="T2553" i="1"/>
  <c r="Q2553" i="1"/>
  <c r="P2553" i="1"/>
  <c r="M2553" i="1"/>
  <c r="L2553" i="1"/>
  <c r="I2553" i="1"/>
  <c r="H2553" i="1"/>
  <c r="E2553" i="1"/>
  <c r="D2553" i="1"/>
  <c r="AB2552" i="1"/>
  <c r="AA2552" i="1"/>
  <c r="Z2552" i="1"/>
  <c r="Y2551" i="1"/>
  <c r="X2551" i="1"/>
  <c r="W2551" i="1"/>
  <c r="W2553" i="1" s="1"/>
  <c r="V2551" i="1"/>
  <c r="V2553" i="1" s="1"/>
  <c r="U2551" i="1"/>
  <c r="T2551" i="1"/>
  <c r="S2551" i="1"/>
  <c r="S2553" i="1" s="1"/>
  <c r="R2551" i="1"/>
  <c r="R2553" i="1" s="1"/>
  <c r="Q2551" i="1"/>
  <c r="P2551" i="1"/>
  <c r="O2551" i="1"/>
  <c r="O2553" i="1" s="1"/>
  <c r="N2551" i="1"/>
  <c r="N2553" i="1" s="1"/>
  <c r="M2551" i="1"/>
  <c r="L2551" i="1"/>
  <c r="K2551" i="1"/>
  <c r="K2553" i="1" s="1"/>
  <c r="J2551" i="1"/>
  <c r="J2553" i="1" s="1"/>
  <c r="I2551" i="1"/>
  <c r="H2551" i="1"/>
  <c r="G2551" i="1"/>
  <c r="G2553" i="1" s="1"/>
  <c r="F2551" i="1"/>
  <c r="F2553" i="1" s="1"/>
  <c r="E2551" i="1"/>
  <c r="D2551" i="1"/>
  <c r="C2551" i="1"/>
  <c r="C2553" i="1" s="1"/>
  <c r="B2551" i="1"/>
  <c r="B2553" i="1" s="1"/>
  <c r="AA2550" i="1"/>
  <c r="Z2550" i="1"/>
  <c r="AB2550" i="1" s="1"/>
  <c r="AB2549" i="1"/>
  <c r="Z2549" i="1"/>
  <c r="AA2549" i="1" s="1"/>
  <c r="AB2548" i="1"/>
  <c r="AA2548" i="1"/>
  <c r="Z2548" i="1"/>
  <c r="Z2547" i="1"/>
  <c r="Y2543" i="1"/>
  <c r="V2543" i="1"/>
  <c r="U2543" i="1"/>
  <c r="R2543" i="1"/>
  <c r="Q2543" i="1"/>
  <c r="N2543" i="1"/>
  <c r="M2543" i="1"/>
  <c r="J2543" i="1"/>
  <c r="I2543" i="1"/>
  <c r="F2543" i="1"/>
  <c r="E2543" i="1"/>
  <c r="B2543" i="1"/>
  <c r="AB2542" i="1"/>
  <c r="Z2542" i="1"/>
  <c r="Y2541" i="1"/>
  <c r="X2541" i="1"/>
  <c r="X2543" i="1" s="1"/>
  <c r="W2541" i="1"/>
  <c r="W2543" i="1" s="1"/>
  <c r="V2541" i="1"/>
  <c r="U2541" i="1"/>
  <c r="T2541" i="1"/>
  <c r="T2543" i="1" s="1"/>
  <c r="S2541" i="1"/>
  <c r="S2543" i="1" s="1"/>
  <c r="R2541" i="1"/>
  <c r="Q2541" i="1"/>
  <c r="P2541" i="1"/>
  <c r="P2543" i="1" s="1"/>
  <c r="O2541" i="1"/>
  <c r="O2543" i="1" s="1"/>
  <c r="N2541" i="1"/>
  <c r="M2541" i="1"/>
  <c r="L2541" i="1"/>
  <c r="L2543" i="1" s="1"/>
  <c r="K2541" i="1"/>
  <c r="K2543" i="1" s="1"/>
  <c r="J2541" i="1"/>
  <c r="I2541" i="1"/>
  <c r="H2541" i="1"/>
  <c r="H2543" i="1" s="1"/>
  <c r="G2541" i="1"/>
  <c r="G2543" i="1" s="1"/>
  <c r="F2541" i="1"/>
  <c r="E2541" i="1"/>
  <c r="D2541" i="1"/>
  <c r="D2543" i="1" s="1"/>
  <c r="C2541" i="1"/>
  <c r="C2543" i="1" s="1"/>
  <c r="B2541" i="1"/>
  <c r="Z2540" i="1"/>
  <c r="AA2539" i="1"/>
  <c r="Z2539" i="1"/>
  <c r="AB2539" i="1" s="1"/>
  <c r="AB2538" i="1"/>
  <c r="Z2538" i="1"/>
  <c r="AA2538" i="1" s="1"/>
  <c r="AB2537" i="1"/>
  <c r="AA2537" i="1"/>
  <c r="Z2537" i="1"/>
  <c r="Z2541" i="1" s="1"/>
  <c r="AB2541" i="1" s="1"/>
  <c r="W2533" i="1"/>
  <c r="V2533" i="1"/>
  <c r="S2533" i="1"/>
  <c r="R2533" i="1"/>
  <c r="O2533" i="1"/>
  <c r="N2533" i="1"/>
  <c r="K2533" i="1"/>
  <c r="J2533" i="1"/>
  <c r="G2533" i="1"/>
  <c r="F2533" i="1"/>
  <c r="C2533" i="1"/>
  <c r="B2533" i="1"/>
  <c r="AA2532" i="1"/>
  <c r="Z2532" i="1"/>
  <c r="AB2532" i="1" s="1"/>
  <c r="Y2531" i="1"/>
  <c r="Y2533" i="1" s="1"/>
  <c r="X2531" i="1"/>
  <c r="X2533" i="1" s="1"/>
  <c r="W2531" i="1"/>
  <c r="V2531" i="1"/>
  <c r="U2531" i="1"/>
  <c r="U2533" i="1" s="1"/>
  <c r="T2531" i="1"/>
  <c r="T2533" i="1" s="1"/>
  <c r="S2531" i="1"/>
  <c r="R2531" i="1"/>
  <c r="Q2531" i="1"/>
  <c r="Q2533" i="1" s="1"/>
  <c r="P2531" i="1"/>
  <c r="P2533" i="1" s="1"/>
  <c r="O2531" i="1"/>
  <c r="N2531" i="1"/>
  <c r="M2531" i="1"/>
  <c r="M2533" i="1" s="1"/>
  <c r="L2531" i="1"/>
  <c r="L2533" i="1" s="1"/>
  <c r="K2531" i="1"/>
  <c r="J2531" i="1"/>
  <c r="I2531" i="1"/>
  <c r="I2533" i="1" s="1"/>
  <c r="H2531" i="1"/>
  <c r="H2533" i="1" s="1"/>
  <c r="G2531" i="1"/>
  <c r="F2531" i="1"/>
  <c r="E2531" i="1"/>
  <c r="E2533" i="1" s="1"/>
  <c r="D2531" i="1"/>
  <c r="D2533" i="1" s="1"/>
  <c r="C2531" i="1"/>
  <c r="B2531" i="1"/>
  <c r="AB2530" i="1"/>
  <c r="AA2530" i="1"/>
  <c r="Z2530" i="1"/>
  <c r="Z2529" i="1"/>
  <c r="AA2528" i="1"/>
  <c r="Z2528" i="1"/>
  <c r="AB2528" i="1" s="1"/>
  <c r="AB2527" i="1"/>
  <c r="Z2527" i="1"/>
  <c r="Z2531" i="1" s="1"/>
  <c r="AB2531" i="1" s="1"/>
  <c r="W2523" i="1"/>
  <c r="S2523" i="1"/>
  <c r="O2523" i="1"/>
  <c r="K2523" i="1"/>
  <c r="G2523" i="1"/>
  <c r="C2523" i="1"/>
  <c r="B2523" i="1"/>
  <c r="Z2522" i="1"/>
  <c r="Y2521" i="1"/>
  <c r="Y2523" i="1" s="1"/>
  <c r="X2521" i="1"/>
  <c r="X2523" i="1" s="1"/>
  <c r="W2521" i="1"/>
  <c r="V2521" i="1"/>
  <c r="V2523" i="1" s="1"/>
  <c r="U2521" i="1"/>
  <c r="U2523" i="1" s="1"/>
  <c r="T2521" i="1"/>
  <c r="T2523" i="1" s="1"/>
  <c r="S2521" i="1"/>
  <c r="R2521" i="1"/>
  <c r="R2523" i="1" s="1"/>
  <c r="Q2521" i="1"/>
  <c r="Q2523" i="1" s="1"/>
  <c r="P2521" i="1"/>
  <c r="P2523" i="1" s="1"/>
  <c r="O2521" i="1"/>
  <c r="N2521" i="1"/>
  <c r="N2523" i="1" s="1"/>
  <c r="M2521" i="1"/>
  <c r="M2523" i="1" s="1"/>
  <c r="L2521" i="1"/>
  <c r="L2523" i="1" s="1"/>
  <c r="K2521" i="1"/>
  <c r="J2521" i="1"/>
  <c r="J2523" i="1" s="1"/>
  <c r="I2521" i="1"/>
  <c r="I2523" i="1" s="1"/>
  <c r="H2521" i="1"/>
  <c r="H2523" i="1" s="1"/>
  <c r="G2521" i="1"/>
  <c r="F2521" i="1"/>
  <c r="F2523" i="1" s="1"/>
  <c r="E2521" i="1"/>
  <c r="E2523" i="1" s="1"/>
  <c r="D2521" i="1"/>
  <c r="D2523" i="1" s="1"/>
  <c r="C2521" i="1"/>
  <c r="B2521" i="1"/>
  <c r="AB2520" i="1"/>
  <c r="Z2520" i="1"/>
  <c r="AA2520" i="1" s="1"/>
  <c r="AA2519" i="1"/>
  <c r="Z2519" i="1"/>
  <c r="AB2519" i="1" s="1"/>
  <c r="Z2518" i="1"/>
  <c r="AB2517" i="1"/>
  <c r="AA2517" i="1"/>
  <c r="Z2517" i="1"/>
  <c r="L2513" i="1"/>
  <c r="Z2512" i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Z2508" i="1" s="1"/>
  <c r="AB2508" i="1" s="1"/>
  <c r="M2508" i="1"/>
  <c r="L2508" i="1"/>
  <c r="L2511" i="1" s="1"/>
  <c r="K2508" i="1"/>
  <c r="J2508" i="1"/>
  <c r="J2511" i="1" s="1"/>
  <c r="J2513" i="1" s="1"/>
  <c r="I2508" i="1"/>
  <c r="H2508" i="1"/>
  <c r="H2511" i="1" s="1"/>
  <c r="H2513" i="1" s="1"/>
  <c r="G2508" i="1"/>
  <c r="F2508" i="1"/>
  <c r="F2511" i="1" s="1"/>
  <c r="F2513" i="1" s="1"/>
  <c r="E2508" i="1"/>
  <c r="D2508" i="1"/>
  <c r="D2478" i="1" s="1"/>
  <c r="C2508" i="1"/>
  <c r="B2508" i="1"/>
  <c r="B2511" i="1" s="1"/>
  <c r="B2513" i="1" s="1"/>
  <c r="Z2507" i="1"/>
  <c r="Y2503" i="1"/>
  <c r="U2503" i="1"/>
  <c r="Q2503" i="1"/>
  <c r="I2503" i="1"/>
  <c r="E2503" i="1"/>
  <c r="AA2502" i="1"/>
  <c r="Z2502" i="1"/>
  <c r="X2501" i="1"/>
  <c r="X2503" i="1" s="1"/>
  <c r="V2501" i="1"/>
  <c r="V2503" i="1" s="1"/>
  <c r="T2501" i="1"/>
  <c r="T2503" i="1" s="1"/>
  <c r="R2501" i="1"/>
  <c r="R2503" i="1" s="1"/>
  <c r="P2501" i="1"/>
  <c r="P2503" i="1" s="1"/>
  <c r="N2501" i="1"/>
  <c r="N2503" i="1" s="1"/>
  <c r="L2501" i="1"/>
  <c r="L2503" i="1" s="1"/>
  <c r="J2501" i="1"/>
  <c r="J2503" i="1" s="1"/>
  <c r="H2501" i="1"/>
  <c r="H2503" i="1" s="1"/>
  <c r="F2501" i="1"/>
  <c r="F2503" i="1" s="1"/>
  <c r="D2501" i="1"/>
  <c r="D2503" i="1" s="1"/>
  <c r="B2501" i="1"/>
  <c r="B2503" i="1" s="1"/>
  <c r="Z2500" i="1"/>
  <c r="AA2500" i="1" s="1"/>
  <c r="Z2499" i="1"/>
  <c r="AA2499" i="1" s="1"/>
  <c r="Y2498" i="1"/>
  <c r="Y2501" i="1" s="1"/>
  <c r="X2498" i="1"/>
  <c r="W2498" i="1"/>
  <c r="W2501" i="1" s="1"/>
  <c r="W2503" i="1" s="1"/>
  <c r="V2498" i="1"/>
  <c r="U2498" i="1"/>
  <c r="U2501" i="1" s="1"/>
  <c r="T2498" i="1"/>
  <c r="S2498" i="1"/>
  <c r="S2501" i="1" s="1"/>
  <c r="S2503" i="1" s="1"/>
  <c r="R2498" i="1"/>
  <c r="Q2498" i="1"/>
  <c r="Q2501" i="1" s="1"/>
  <c r="P2498" i="1"/>
  <c r="O2498" i="1"/>
  <c r="O2501" i="1" s="1"/>
  <c r="O2503" i="1" s="1"/>
  <c r="N2498" i="1"/>
  <c r="M2498" i="1"/>
  <c r="L2498" i="1"/>
  <c r="K2498" i="1"/>
  <c r="K2501" i="1" s="1"/>
  <c r="K2503" i="1" s="1"/>
  <c r="J2498" i="1"/>
  <c r="I2498" i="1"/>
  <c r="I2501" i="1" s="1"/>
  <c r="H2498" i="1"/>
  <c r="G2498" i="1"/>
  <c r="G2501" i="1" s="1"/>
  <c r="G2503" i="1" s="1"/>
  <c r="F2498" i="1"/>
  <c r="E2498" i="1"/>
  <c r="E2501" i="1" s="1"/>
  <c r="D2498" i="1"/>
  <c r="C2498" i="1"/>
  <c r="C2501" i="1" s="1"/>
  <c r="C2503" i="1" s="1"/>
  <c r="B2498" i="1"/>
  <c r="AA2497" i="1"/>
  <c r="Z2497" i="1"/>
  <c r="Z2492" i="1"/>
  <c r="AA2492" i="1" s="1"/>
  <c r="W2491" i="1"/>
  <c r="W2493" i="1" s="1"/>
  <c r="S2491" i="1"/>
  <c r="S2493" i="1" s="1"/>
  <c r="O2491" i="1"/>
  <c r="O2493" i="1" s="1"/>
  <c r="K2491" i="1"/>
  <c r="K2493" i="1" s="1"/>
  <c r="G2491" i="1"/>
  <c r="G2493" i="1" s="1"/>
  <c r="C2491" i="1"/>
  <c r="C2493" i="1" s="1"/>
  <c r="Y2490" i="1"/>
  <c r="X2490" i="1"/>
  <c r="W2490" i="1"/>
  <c r="V2490" i="1"/>
  <c r="U2490" i="1"/>
  <c r="U2491" i="1" s="1"/>
  <c r="U2493" i="1" s="1"/>
  <c r="T2490" i="1"/>
  <c r="S2490" i="1"/>
  <c r="R2490" i="1"/>
  <c r="Q2490" i="1"/>
  <c r="Q2491" i="1" s="1"/>
  <c r="Q2493" i="1" s="1"/>
  <c r="P2490" i="1"/>
  <c r="O2490" i="1"/>
  <c r="N2490" i="1"/>
  <c r="M2490" i="1"/>
  <c r="M2480" i="1" s="1"/>
  <c r="L2490" i="1"/>
  <c r="K2490" i="1"/>
  <c r="J2490" i="1"/>
  <c r="I2490" i="1"/>
  <c r="I2491" i="1" s="1"/>
  <c r="I2493" i="1" s="1"/>
  <c r="H2490" i="1"/>
  <c r="G2490" i="1"/>
  <c r="F2490" i="1"/>
  <c r="E2490" i="1"/>
  <c r="E2491" i="1" s="1"/>
  <c r="E2493" i="1" s="1"/>
  <c r="D2490" i="1"/>
  <c r="C2490" i="1"/>
  <c r="B2490" i="1"/>
  <c r="AA2489" i="1"/>
  <c r="Z2489" i="1"/>
  <c r="Y2488" i="1"/>
  <c r="X2488" i="1"/>
  <c r="X2491" i="1" s="1"/>
  <c r="X2493" i="1" s="1"/>
  <c r="W2488" i="1"/>
  <c r="V2488" i="1"/>
  <c r="U2488" i="1"/>
  <c r="T2488" i="1"/>
  <c r="T2491" i="1" s="1"/>
  <c r="T2493" i="1" s="1"/>
  <c r="S2488" i="1"/>
  <c r="R2488" i="1"/>
  <c r="Q2488" i="1"/>
  <c r="P2488" i="1"/>
  <c r="P2491" i="1" s="1"/>
  <c r="P2493" i="1" s="1"/>
  <c r="O2488" i="1"/>
  <c r="N2488" i="1"/>
  <c r="M2488" i="1"/>
  <c r="L2488" i="1"/>
  <c r="L2491" i="1" s="1"/>
  <c r="L2493" i="1" s="1"/>
  <c r="K2488" i="1"/>
  <c r="J2488" i="1"/>
  <c r="I2488" i="1"/>
  <c r="H2488" i="1"/>
  <c r="H2491" i="1" s="1"/>
  <c r="H2493" i="1" s="1"/>
  <c r="G2488" i="1"/>
  <c r="F2488" i="1"/>
  <c r="E2488" i="1"/>
  <c r="D2488" i="1"/>
  <c r="D2491" i="1" s="1"/>
  <c r="D2493" i="1" s="1"/>
  <c r="C2488" i="1"/>
  <c r="B2488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X2480" i="1"/>
  <c r="W2480" i="1"/>
  <c r="V2480" i="1"/>
  <c r="T2480" i="1"/>
  <c r="S2480" i="1"/>
  <c r="R2480" i="1"/>
  <c r="P2480" i="1"/>
  <c r="O2480" i="1"/>
  <c r="N2480" i="1"/>
  <c r="L2480" i="1"/>
  <c r="K2480" i="1"/>
  <c r="J2480" i="1"/>
  <c r="H2480" i="1"/>
  <c r="G2480" i="1"/>
  <c r="F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W2478" i="1"/>
  <c r="U2478" i="1"/>
  <c r="S2478" i="1"/>
  <c r="Q2478" i="1"/>
  <c r="O2478" i="1"/>
  <c r="M2478" i="1"/>
  <c r="K2478" i="1"/>
  <c r="I2478" i="1"/>
  <c r="G2478" i="1"/>
  <c r="E2478" i="1"/>
  <c r="C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Z2477" i="1" s="1"/>
  <c r="L2477" i="1"/>
  <c r="K2477" i="1"/>
  <c r="J2477" i="1"/>
  <c r="I2477" i="1"/>
  <c r="H2477" i="1"/>
  <c r="G2477" i="1"/>
  <c r="F2477" i="1"/>
  <c r="E2477" i="1"/>
  <c r="D2477" i="1"/>
  <c r="D2481" i="1" s="1"/>
  <c r="C2477" i="1"/>
  <c r="B2477" i="1"/>
  <c r="Y2473" i="1"/>
  <c r="U2473" i="1"/>
  <c r="Q2473" i="1"/>
  <c r="M2473" i="1"/>
  <c r="L2473" i="1"/>
  <c r="I2473" i="1"/>
  <c r="E2473" i="1"/>
  <c r="AB2472" i="1"/>
  <c r="AA2472" i="1"/>
  <c r="Z2472" i="1"/>
  <c r="Z2471" i="1"/>
  <c r="Y2471" i="1"/>
  <c r="X2471" i="1"/>
  <c r="X2473" i="1" s="1"/>
  <c r="W2471" i="1"/>
  <c r="W2473" i="1" s="1"/>
  <c r="V2471" i="1"/>
  <c r="V2473" i="1" s="1"/>
  <c r="U2471" i="1"/>
  <c r="T2471" i="1"/>
  <c r="T2473" i="1" s="1"/>
  <c r="S2471" i="1"/>
  <c r="S2473" i="1" s="1"/>
  <c r="R2471" i="1"/>
  <c r="R2473" i="1" s="1"/>
  <c r="Q2471" i="1"/>
  <c r="P2471" i="1"/>
  <c r="P2473" i="1" s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H2473" i="1" s="1"/>
  <c r="G2471" i="1"/>
  <c r="G2473" i="1" s="1"/>
  <c r="F2471" i="1"/>
  <c r="F2473" i="1" s="1"/>
  <c r="E2471" i="1"/>
  <c r="D2471" i="1"/>
  <c r="D2473" i="1" s="1"/>
  <c r="C2471" i="1"/>
  <c r="C2473" i="1" s="1"/>
  <c r="B2471" i="1"/>
  <c r="B2473" i="1" s="1"/>
  <c r="AA2470" i="1"/>
  <c r="Z2470" i="1"/>
  <c r="AB2470" i="1" s="1"/>
  <c r="Z2469" i="1"/>
  <c r="AB2468" i="1"/>
  <c r="AA2468" i="1"/>
  <c r="Z2468" i="1"/>
  <c r="AB2467" i="1"/>
  <c r="Z2467" i="1"/>
  <c r="AA2467" i="1" s="1"/>
  <c r="W2463" i="1"/>
  <c r="V2463" i="1"/>
  <c r="R2463" i="1"/>
  <c r="N2463" i="1"/>
  <c r="J2463" i="1"/>
  <c r="G2463" i="1"/>
  <c r="F2463" i="1"/>
  <c r="B2463" i="1"/>
  <c r="Z2462" i="1"/>
  <c r="Y2461" i="1"/>
  <c r="Y2463" i="1" s="1"/>
  <c r="X2461" i="1"/>
  <c r="X2463" i="1" s="1"/>
  <c r="W2461" i="1"/>
  <c r="V2461" i="1"/>
  <c r="U2461" i="1"/>
  <c r="U2463" i="1" s="1"/>
  <c r="T2461" i="1"/>
  <c r="T2463" i="1" s="1"/>
  <c r="S2461" i="1"/>
  <c r="S2463" i="1" s="1"/>
  <c r="R2461" i="1"/>
  <c r="Q2461" i="1"/>
  <c r="Q2463" i="1" s="1"/>
  <c r="P2461" i="1"/>
  <c r="P2463" i="1" s="1"/>
  <c r="O2461" i="1"/>
  <c r="O2463" i="1" s="1"/>
  <c r="N2461" i="1"/>
  <c r="M2461" i="1"/>
  <c r="M2463" i="1" s="1"/>
  <c r="L2461" i="1"/>
  <c r="L2463" i="1" s="1"/>
  <c r="K2461" i="1"/>
  <c r="K2463" i="1" s="1"/>
  <c r="J2461" i="1"/>
  <c r="I2461" i="1"/>
  <c r="I2463" i="1" s="1"/>
  <c r="H2461" i="1"/>
  <c r="H2463" i="1" s="1"/>
  <c r="G2461" i="1"/>
  <c r="F2461" i="1"/>
  <c r="E2461" i="1"/>
  <c r="E2463" i="1" s="1"/>
  <c r="D2461" i="1"/>
  <c r="D2463" i="1" s="1"/>
  <c r="C2461" i="1"/>
  <c r="C2463" i="1" s="1"/>
  <c r="B2461" i="1"/>
  <c r="AB2460" i="1"/>
  <c r="Z2460" i="1"/>
  <c r="AA2460" i="1" s="1"/>
  <c r="AA2459" i="1"/>
  <c r="Z2459" i="1"/>
  <c r="AB2459" i="1" s="1"/>
  <c r="AB2458" i="1"/>
  <c r="Z2458" i="1"/>
  <c r="AA2458" i="1" s="1"/>
  <c r="AB2457" i="1"/>
  <c r="AA2457" i="1"/>
  <c r="AA2461" i="1" s="1"/>
  <c r="Z2457" i="1"/>
  <c r="Z2461" i="1" s="1"/>
  <c r="AB2461" i="1" s="1"/>
  <c r="W2453" i="1"/>
  <c r="S2453" i="1"/>
  <c r="O2453" i="1"/>
  <c r="L2453" i="1"/>
  <c r="K2453" i="1"/>
  <c r="G2453" i="1"/>
  <c r="C2453" i="1"/>
  <c r="B2453" i="1"/>
  <c r="AA2452" i="1"/>
  <c r="Z2452" i="1"/>
  <c r="AB2452" i="1" s="1"/>
  <c r="Z2451" i="1"/>
  <c r="Y2451" i="1"/>
  <c r="Y2453" i="1" s="1"/>
  <c r="X2451" i="1"/>
  <c r="X2453" i="1" s="1"/>
  <c r="W2451" i="1"/>
  <c r="V2451" i="1"/>
  <c r="V2453" i="1" s="1"/>
  <c r="U2451" i="1"/>
  <c r="U2453" i="1" s="1"/>
  <c r="T2451" i="1"/>
  <c r="T2453" i="1" s="1"/>
  <c r="S2451" i="1"/>
  <c r="R2451" i="1"/>
  <c r="R2453" i="1" s="1"/>
  <c r="Q2451" i="1"/>
  <c r="Q2453" i="1" s="1"/>
  <c r="P2451" i="1"/>
  <c r="P2453" i="1" s="1"/>
  <c r="O2451" i="1"/>
  <c r="N2451" i="1"/>
  <c r="N2453" i="1" s="1"/>
  <c r="M2451" i="1"/>
  <c r="M2453" i="1" s="1"/>
  <c r="L2451" i="1"/>
  <c r="K2451" i="1"/>
  <c r="J2451" i="1"/>
  <c r="J2453" i="1" s="1"/>
  <c r="I2451" i="1"/>
  <c r="I2453" i="1" s="1"/>
  <c r="H2451" i="1"/>
  <c r="H2453" i="1" s="1"/>
  <c r="G2451" i="1"/>
  <c r="F2451" i="1"/>
  <c r="F2453" i="1" s="1"/>
  <c r="E2451" i="1"/>
  <c r="E2453" i="1" s="1"/>
  <c r="D2451" i="1"/>
  <c r="D2453" i="1" s="1"/>
  <c r="C2451" i="1"/>
  <c r="B2451" i="1"/>
  <c r="AB2450" i="1"/>
  <c r="AA2450" i="1"/>
  <c r="Z2450" i="1"/>
  <c r="AB2449" i="1"/>
  <c r="Z2449" i="1"/>
  <c r="AA2449" i="1" s="1"/>
  <c r="AA2448" i="1"/>
  <c r="Z2448" i="1"/>
  <c r="AB2448" i="1" s="1"/>
  <c r="AB2447" i="1"/>
  <c r="Z2447" i="1"/>
  <c r="AA2447" i="1" s="1"/>
  <c r="X2443" i="1"/>
  <c r="T2443" i="1"/>
  <c r="S2443" i="1"/>
  <c r="P2443" i="1"/>
  <c r="L2443" i="1"/>
  <c r="H2443" i="1"/>
  <c r="D2443" i="1"/>
  <c r="C2443" i="1"/>
  <c r="Z2442" i="1"/>
  <c r="Y2441" i="1"/>
  <c r="Y2443" i="1" s="1"/>
  <c r="X2441" i="1"/>
  <c r="W2441" i="1"/>
  <c r="W2443" i="1" s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O2443" i="1" s="1"/>
  <c r="N2441" i="1"/>
  <c r="N2443" i="1" s="1"/>
  <c r="M2441" i="1"/>
  <c r="M2443" i="1" s="1"/>
  <c r="L2441" i="1"/>
  <c r="K2441" i="1"/>
  <c r="K2443" i="1" s="1"/>
  <c r="J2441" i="1"/>
  <c r="J2443" i="1" s="1"/>
  <c r="I2441" i="1"/>
  <c r="I2443" i="1" s="1"/>
  <c r="H2441" i="1"/>
  <c r="G2441" i="1"/>
  <c r="G2443" i="1" s="1"/>
  <c r="F2441" i="1"/>
  <c r="F2443" i="1" s="1"/>
  <c r="E2441" i="1"/>
  <c r="E2443" i="1" s="1"/>
  <c r="D2441" i="1"/>
  <c r="C2441" i="1"/>
  <c r="B2441" i="1"/>
  <c r="B2443" i="1" s="1"/>
  <c r="AB2440" i="1"/>
  <c r="Z2440" i="1"/>
  <c r="AA2440" i="1" s="1"/>
  <c r="AB2439" i="1"/>
  <c r="AA2439" i="1"/>
  <c r="Z2439" i="1"/>
  <c r="Z2438" i="1"/>
  <c r="AA2438" i="1" s="1"/>
  <c r="AA2437" i="1"/>
  <c r="AA2441" i="1" s="1"/>
  <c r="Z2437" i="1"/>
  <c r="AB2437" i="1" s="1"/>
  <c r="Y2433" i="1"/>
  <c r="X2433" i="1"/>
  <c r="U2433" i="1"/>
  <c r="R2433" i="1"/>
  <c r="Q2433" i="1"/>
  <c r="P2433" i="1"/>
  <c r="M2433" i="1"/>
  <c r="L2433" i="1"/>
  <c r="J2433" i="1"/>
  <c r="I2433" i="1"/>
  <c r="H2433" i="1"/>
  <c r="E2433" i="1"/>
  <c r="B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T2433" i="1" s="1"/>
  <c r="S2431" i="1"/>
  <c r="S2433" i="1" s="1"/>
  <c r="R2431" i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I2431" i="1"/>
  <c r="H2431" i="1"/>
  <c r="G2431" i="1"/>
  <c r="G2433" i="1" s="1"/>
  <c r="F2431" i="1"/>
  <c r="F2433" i="1" s="1"/>
  <c r="E2431" i="1"/>
  <c r="D2431" i="1"/>
  <c r="D2433" i="1" s="1"/>
  <c r="C2431" i="1"/>
  <c r="C2433" i="1" s="1"/>
  <c r="B2431" i="1"/>
  <c r="AA2430" i="1"/>
  <c r="Z2430" i="1"/>
  <c r="AB2430" i="1" s="1"/>
  <c r="AB2429" i="1"/>
  <c r="Z2429" i="1"/>
  <c r="AA2429" i="1" s="1"/>
  <c r="AB2428" i="1"/>
  <c r="AA2428" i="1"/>
  <c r="Z2428" i="1"/>
  <c r="Z2427" i="1"/>
  <c r="AA2427" i="1" s="1"/>
  <c r="AA2431" i="1" s="1"/>
  <c r="Y2423" i="1"/>
  <c r="W2423" i="1"/>
  <c r="V2423" i="1"/>
  <c r="S2423" i="1"/>
  <c r="R2423" i="1"/>
  <c r="Q2423" i="1"/>
  <c r="N2423" i="1"/>
  <c r="K2423" i="1"/>
  <c r="J2423" i="1"/>
  <c r="I2423" i="1"/>
  <c r="G2423" i="1"/>
  <c r="F2423" i="1"/>
  <c r="C2423" i="1"/>
  <c r="B2423" i="1"/>
  <c r="AB2422" i="1"/>
  <c r="Z2422" i="1"/>
  <c r="AA2421" i="1"/>
  <c r="Y2421" i="1"/>
  <c r="X2421" i="1"/>
  <c r="X2423" i="1" s="1"/>
  <c r="W2421" i="1"/>
  <c r="V2421" i="1"/>
  <c r="U2421" i="1"/>
  <c r="U2423" i="1" s="1"/>
  <c r="T2421" i="1"/>
  <c r="T2423" i="1" s="1"/>
  <c r="S2421" i="1"/>
  <c r="R2421" i="1"/>
  <c r="Q2421" i="1"/>
  <c r="P2421" i="1"/>
  <c r="P2423" i="1" s="1"/>
  <c r="O2421" i="1"/>
  <c r="O2423" i="1" s="1"/>
  <c r="N2421" i="1"/>
  <c r="M2421" i="1"/>
  <c r="M2423" i="1" s="1"/>
  <c r="L2421" i="1"/>
  <c r="L2423" i="1" s="1"/>
  <c r="K2421" i="1"/>
  <c r="J2421" i="1"/>
  <c r="I2421" i="1"/>
  <c r="H2421" i="1"/>
  <c r="H2423" i="1" s="1"/>
  <c r="G2421" i="1"/>
  <c r="F2421" i="1"/>
  <c r="E2421" i="1"/>
  <c r="E2423" i="1" s="1"/>
  <c r="D2421" i="1"/>
  <c r="D2423" i="1" s="1"/>
  <c r="C2421" i="1"/>
  <c r="B2421" i="1"/>
  <c r="Z2420" i="1"/>
  <c r="AA2420" i="1" s="1"/>
  <c r="AA2419" i="1"/>
  <c r="Z2419" i="1"/>
  <c r="AB2419" i="1" s="1"/>
  <c r="Z2418" i="1"/>
  <c r="AA2418" i="1" s="1"/>
  <c r="AB2417" i="1"/>
  <c r="AA2417" i="1"/>
  <c r="Z2417" i="1"/>
  <c r="X2413" i="1"/>
  <c r="W2413" i="1"/>
  <c r="V2413" i="1"/>
  <c r="S2413" i="1"/>
  <c r="P2413" i="1"/>
  <c r="O2413" i="1"/>
  <c r="N2413" i="1"/>
  <c r="L2413" i="1"/>
  <c r="K2413" i="1"/>
  <c r="H2413" i="1"/>
  <c r="G2413" i="1"/>
  <c r="F2413" i="1"/>
  <c r="C2413" i="1"/>
  <c r="AA2412" i="1"/>
  <c r="Z2412" i="1"/>
  <c r="AB2412" i="1" s="1"/>
  <c r="Y2411" i="1"/>
  <c r="Y2413" i="1" s="1"/>
  <c r="X2411" i="1"/>
  <c r="W2411" i="1"/>
  <c r="V2411" i="1"/>
  <c r="U2411" i="1"/>
  <c r="U2413" i="1" s="1"/>
  <c r="T2411" i="1"/>
  <c r="T2413" i="1" s="1"/>
  <c r="S2411" i="1"/>
  <c r="R2411" i="1"/>
  <c r="R2413" i="1" s="1"/>
  <c r="Q2411" i="1"/>
  <c r="Q2413" i="1" s="1"/>
  <c r="P2411" i="1"/>
  <c r="O2411" i="1"/>
  <c r="N2411" i="1"/>
  <c r="M2411" i="1"/>
  <c r="M2413" i="1" s="1"/>
  <c r="L2411" i="1"/>
  <c r="K2411" i="1"/>
  <c r="J2411" i="1"/>
  <c r="J2413" i="1" s="1"/>
  <c r="I2411" i="1"/>
  <c r="I2413" i="1" s="1"/>
  <c r="H2411" i="1"/>
  <c r="G2411" i="1"/>
  <c r="F2411" i="1"/>
  <c r="E2411" i="1"/>
  <c r="E2413" i="1" s="1"/>
  <c r="D2411" i="1"/>
  <c r="D2413" i="1" s="1"/>
  <c r="C2411" i="1"/>
  <c r="B2411" i="1"/>
  <c r="B2413" i="1" s="1"/>
  <c r="AB2410" i="1"/>
  <c r="AA2410" i="1"/>
  <c r="Z2410" i="1"/>
  <c r="Z2409" i="1"/>
  <c r="AA2409" i="1" s="1"/>
  <c r="AA2408" i="1"/>
  <c r="Z2408" i="1"/>
  <c r="AB2408" i="1" s="1"/>
  <c r="Z2407" i="1"/>
  <c r="AA2407" i="1" s="1"/>
  <c r="AA2411" i="1" s="1"/>
  <c r="Y2403" i="1"/>
  <c r="X2403" i="1"/>
  <c r="W2403" i="1"/>
  <c r="T2403" i="1"/>
  <c r="S2403" i="1"/>
  <c r="Q2403" i="1"/>
  <c r="P2403" i="1"/>
  <c r="O2403" i="1"/>
  <c r="L2403" i="1"/>
  <c r="I2403" i="1"/>
  <c r="H2403" i="1"/>
  <c r="G2403" i="1"/>
  <c r="D2403" i="1"/>
  <c r="C2403" i="1"/>
  <c r="AB2402" i="1"/>
  <c r="Z2402" i="1"/>
  <c r="AA2401" i="1"/>
  <c r="Y2401" i="1"/>
  <c r="X2401" i="1"/>
  <c r="W2401" i="1"/>
  <c r="V2401" i="1"/>
  <c r="V2403" i="1" s="1"/>
  <c r="U2401" i="1"/>
  <c r="U2403" i="1" s="1"/>
  <c r="T2401" i="1"/>
  <c r="S2401" i="1"/>
  <c r="R2401" i="1"/>
  <c r="R2403" i="1" s="1"/>
  <c r="Q2401" i="1"/>
  <c r="P2401" i="1"/>
  <c r="O2401" i="1"/>
  <c r="N2401" i="1"/>
  <c r="N2403" i="1" s="1"/>
  <c r="M2401" i="1"/>
  <c r="M2403" i="1" s="1"/>
  <c r="L2401" i="1"/>
  <c r="K2401" i="1"/>
  <c r="K2403" i="1" s="1"/>
  <c r="J2401" i="1"/>
  <c r="J2403" i="1" s="1"/>
  <c r="I2401" i="1"/>
  <c r="H2401" i="1"/>
  <c r="G2401" i="1"/>
  <c r="F2401" i="1"/>
  <c r="F2403" i="1" s="1"/>
  <c r="E2401" i="1"/>
  <c r="E2403" i="1" s="1"/>
  <c r="D2401" i="1"/>
  <c r="C2401" i="1"/>
  <c r="B2401" i="1"/>
  <c r="B2403" i="1" s="1"/>
  <c r="Z2400" i="1"/>
  <c r="AA2400" i="1" s="1"/>
  <c r="AB2399" i="1"/>
  <c r="AA2399" i="1"/>
  <c r="Z2399" i="1"/>
  <c r="AB2398" i="1"/>
  <c r="Z2398" i="1"/>
  <c r="AA2398" i="1" s="1"/>
  <c r="AA2397" i="1"/>
  <c r="Z2397" i="1"/>
  <c r="AB2397" i="1" s="1"/>
  <c r="X2393" i="1"/>
  <c r="T2393" i="1"/>
  <c r="P2393" i="1"/>
  <c r="L2393" i="1"/>
  <c r="H2393" i="1"/>
  <c r="D2393" i="1"/>
  <c r="AB2392" i="1"/>
  <c r="AA2392" i="1"/>
  <c r="Z2392" i="1"/>
  <c r="X2391" i="1"/>
  <c r="V2391" i="1"/>
  <c r="V2393" i="1" s="1"/>
  <c r="T2391" i="1"/>
  <c r="R2391" i="1"/>
  <c r="R2393" i="1" s="1"/>
  <c r="P2391" i="1"/>
  <c r="N2391" i="1"/>
  <c r="N2393" i="1" s="1"/>
  <c r="L2391" i="1"/>
  <c r="J2391" i="1"/>
  <c r="J2393" i="1" s="1"/>
  <c r="H2391" i="1"/>
  <c r="F2391" i="1"/>
  <c r="F2393" i="1" s="1"/>
  <c r="D2391" i="1"/>
  <c r="B2391" i="1"/>
  <c r="B2393" i="1" s="1"/>
  <c r="AA2390" i="1"/>
  <c r="Z2390" i="1"/>
  <c r="AB2390" i="1" s="1"/>
  <c r="Z2389" i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AB2387" i="1"/>
  <c r="Z2387" i="1"/>
  <c r="AA2387" i="1" s="1"/>
  <c r="W2383" i="1"/>
  <c r="S2383" i="1"/>
  <c r="O2383" i="1"/>
  <c r="C2383" i="1"/>
  <c r="Z2382" i="1"/>
  <c r="Y2381" i="1"/>
  <c r="Y2383" i="1" s="1"/>
  <c r="W2381" i="1"/>
  <c r="U2381" i="1"/>
  <c r="U2383" i="1" s="1"/>
  <c r="S2381" i="1"/>
  <c r="Q2381" i="1"/>
  <c r="Q2383" i="1" s="1"/>
  <c r="O2381" i="1"/>
  <c r="M2381" i="1"/>
  <c r="M2383" i="1" s="1"/>
  <c r="I2381" i="1"/>
  <c r="I2383" i="1" s="1"/>
  <c r="E2381" i="1"/>
  <c r="E2383" i="1" s="1"/>
  <c r="AA2380" i="1"/>
  <c r="Z2380" i="1"/>
  <c r="AA2379" i="1"/>
  <c r="Z2379" i="1"/>
  <c r="AB2378" i="1"/>
  <c r="Z2378" i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P2378" i="1"/>
  <c r="P2381" i="1" s="1"/>
  <c r="P2383" i="1" s="1"/>
  <c r="O2378" i="1"/>
  <c r="N2378" i="1"/>
  <c r="N2381" i="1" s="1"/>
  <c r="N2383" i="1" s="1"/>
  <c r="M2378" i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D2378" i="1"/>
  <c r="C2378" i="1"/>
  <c r="C2381" i="1" s="1"/>
  <c r="B2378" i="1"/>
  <c r="B2381" i="1" s="1"/>
  <c r="B2383" i="1" s="1"/>
  <c r="Z2377" i="1"/>
  <c r="P2373" i="1"/>
  <c r="Z2372" i="1"/>
  <c r="X2371" i="1"/>
  <c r="X2373" i="1" s="1"/>
  <c r="S2371" i="1"/>
  <c r="S2373" i="1" s="1"/>
  <c r="O2371" i="1"/>
  <c r="O2373" i="1" s="1"/>
  <c r="K2371" i="1"/>
  <c r="K2373" i="1" s="1"/>
  <c r="G2371" i="1"/>
  <c r="G2373" i="1" s="1"/>
  <c r="C2371" i="1"/>
  <c r="C2373" i="1" s="1"/>
  <c r="AA2370" i="1"/>
  <c r="Z2370" i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R2368" i="1"/>
  <c r="R2371" i="1" s="1"/>
  <c r="R2373" i="1" s="1"/>
  <c r="Q2368" i="1"/>
  <c r="Q2371" i="1" s="1"/>
  <c r="Q2373" i="1" s="1"/>
  <c r="P2368" i="1"/>
  <c r="P2371" i="1" s="1"/>
  <c r="O2368" i="1"/>
  <c r="N2368" i="1"/>
  <c r="N2371" i="1" s="1"/>
  <c r="N2373" i="1" s="1"/>
  <c r="M2368" i="1"/>
  <c r="M2371" i="1" s="1"/>
  <c r="M2373" i="1" s="1"/>
  <c r="L2368" i="1"/>
  <c r="L2371" i="1" s="1"/>
  <c r="L2373" i="1" s="1"/>
  <c r="K2368" i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B2368" i="1"/>
  <c r="B2371" i="1" s="1"/>
  <c r="B2373" i="1" s="1"/>
  <c r="AA2367" i="1"/>
  <c r="Z2367" i="1"/>
  <c r="AA2362" i="1"/>
  <c r="Z2362" i="1"/>
  <c r="X2361" i="1"/>
  <c r="X2363" i="1" s="1"/>
  <c r="T2361" i="1"/>
  <c r="T2363" i="1" s="1"/>
  <c r="P2361" i="1"/>
  <c r="P2363" i="1" s="1"/>
  <c r="L2361" i="1"/>
  <c r="L2363" i="1" s="1"/>
  <c r="H2361" i="1"/>
  <c r="H2363" i="1" s="1"/>
  <c r="D2361" i="1"/>
  <c r="D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AA2359" i="1"/>
  <c r="Z2359" i="1"/>
  <c r="Y2358" i="1"/>
  <c r="Y2361" i="1" s="1"/>
  <c r="Y2363" i="1" s="1"/>
  <c r="X2358" i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B2361" i="1" s="1"/>
  <c r="B2363" i="1" s="1"/>
  <c r="AA2357" i="1"/>
  <c r="Z2357" i="1"/>
  <c r="Z2352" i="1"/>
  <c r="Y2351" i="1"/>
  <c r="Y2353" i="1" s="1"/>
  <c r="U2351" i="1"/>
  <c r="U2353" i="1" s="1"/>
  <c r="Q2351" i="1"/>
  <c r="Q2353" i="1" s="1"/>
  <c r="M2351" i="1"/>
  <c r="M2353" i="1" s="1"/>
  <c r="I2351" i="1"/>
  <c r="I2353" i="1" s="1"/>
  <c r="E2351" i="1"/>
  <c r="E2353" i="1" s="1"/>
  <c r="AA2350" i="1"/>
  <c r="Z2350" i="1"/>
  <c r="AA2349" i="1"/>
  <c r="Z2349" i="1"/>
  <c r="Y2348" i="1"/>
  <c r="X2348" i="1"/>
  <c r="X2351" i="1" s="1"/>
  <c r="X2353" i="1" s="1"/>
  <c r="W2348" i="1"/>
  <c r="V2348" i="1"/>
  <c r="V2351" i="1" s="1"/>
  <c r="V2353" i="1" s="1"/>
  <c r="U2348" i="1"/>
  <c r="T2348" i="1"/>
  <c r="T2351" i="1" s="1"/>
  <c r="T2353" i="1" s="1"/>
  <c r="S2348" i="1"/>
  <c r="R2348" i="1"/>
  <c r="R2351" i="1" s="1"/>
  <c r="R2353" i="1" s="1"/>
  <c r="Q2348" i="1"/>
  <c r="P2348" i="1"/>
  <c r="P2351" i="1" s="1"/>
  <c r="P2353" i="1" s="1"/>
  <c r="O2348" i="1"/>
  <c r="N2348" i="1"/>
  <c r="N2351" i="1" s="1"/>
  <c r="N2353" i="1" s="1"/>
  <c r="M2348" i="1"/>
  <c r="L2348" i="1"/>
  <c r="L2351" i="1" s="1"/>
  <c r="L2353" i="1" s="1"/>
  <c r="K2348" i="1"/>
  <c r="J2348" i="1"/>
  <c r="J2351" i="1" s="1"/>
  <c r="J2353" i="1" s="1"/>
  <c r="I2348" i="1"/>
  <c r="H2348" i="1"/>
  <c r="H2351" i="1" s="1"/>
  <c r="H2353" i="1" s="1"/>
  <c r="G2348" i="1"/>
  <c r="F2348" i="1"/>
  <c r="F2351" i="1" s="1"/>
  <c r="F2353" i="1" s="1"/>
  <c r="E2348" i="1"/>
  <c r="D2348" i="1"/>
  <c r="D2351" i="1" s="1"/>
  <c r="D2353" i="1" s="1"/>
  <c r="C2348" i="1"/>
  <c r="B2348" i="1"/>
  <c r="B2351" i="1" s="1"/>
  <c r="B2353" i="1" s="1"/>
  <c r="Z2347" i="1"/>
  <c r="Y2343" i="1"/>
  <c r="T2343" i="1"/>
  <c r="L2343" i="1"/>
  <c r="AB2342" i="1"/>
  <c r="AA2342" i="1"/>
  <c r="Z2342" i="1"/>
  <c r="W2341" i="1"/>
  <c r="W2343" i="1" s="1"/>
  <c r="S2341" i="1"/>
  <c r="S2343" i="1" s="1"/>
  <c r="R2341" i="1"/>
  <c r="R2343" i="1" s="1"/>
  <c r="O2341" i="1"/>
  <c r="O2343" i="1" s="1"/>
  <c r="K2341" i="1"/>
  <c r="K2343" i="1" s="1"/>
  <c r="J2341" i="1"/>
  <c r="J2343" i="1" s="1"/>
  <c r="G2341" i="1"/>
  <c r="G2343" i="1" s="1"/>
  <c r="C2341" i="1"/>
  <c r="C2343" i="1" s="1"/>
  <c r="B2341" i="1"/>
  <c r="B2343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Z2340" i="1" s="1"/>
  <c r="AB2340" i="1" s="1"/>
  <c r="M2340" i="1"/>
  <c r="L2340" i="1"/>
  <c r="K2340" i="1"/>
  <c r="J2340" i="1"/>
  <c r="I2340" i="1"/>
  <c r="I2320" i="1" s="1"/>
  <c r="H2340" i="1"/>
  <c r="G2340" i="1"/>
  <c r="F2340" i="1"/>
  <c r="E2340" i="1"/>
  <c r="E2320" i="1" s="1"/>
  <c r="D2340" i="1"/>
  <c r="B2340" i="1"/>
  <c r="Z2339" i="1"/>
  <c r="AA2339" i="1" s="1"/>
  <c r="Y2338" i="1"/>
  <c r="Y2341" i="1" s="1"/>
  <c r="X2338" i="1"/>
  <c r="X2341" i="1" s="1"/>
  <c r="X2343" i="1" s="1"/>
  <c r="W2338" i="1"/>
  <c r="V2338" i="1"/>
  <c r="V2341" i="1" s="1"/>
  <c r="V2343" i="1" s="1"/>
  <c r="U2338" i="1"/>
  <c r="U2341" i="1" s="1"/>
  <c r="U2343" i="1" s="1"/>
  <c r="T2338" i="1"/>
  <c r="T2341" i="1" s="1"/>
  <c r="S2338" i="1"/>
  <c r="R2338" i="1"/>
  <c r="Q2338" i="1"/>
  <c r="Q2341" i="1" s="1"/>
  <c r="Q2343" i="1" s="1"/>
  <c r="P2338" i="1"/>
  <c r="P2341" i="1" s="1"/>
  <c r="P2343" i="1" s="1"/>
  <c r="O2338" i="1"/>
  <c r="N2338" i="1"/>
  <c r="N2341" i="1" s="1"/>
  <c r="N2343" i="1" s="1"/>
  <c r="M2338" i="1"/>
  <c r="L2338" i="1"/>
  <c r="L2341" i="1" s="1"/>
  <c r="K2338" i="1"/>
  <c r="J2338" i="1"/>
  <c r="I2338" i="1"/>
  <c r="I2341" i="1" s="1"/>
  <c r="I2343" i="1" s="1"/>
  <c r="H2338" i="1"/>
  <c r="H2341" i="1" s="1"/>
  <c r="H2343" i="1" s="1"/>
  <c r="G2338" i="1"/>
  <c r="F2338" i="1"/>
  <c r="F2341" i="1" s="1"/>
  <c r="F2343" i="1" s="1"/>
  <c r="E2338" i="1"/>
  <c r="E2341" i="1" s="1"/>
  <c r="E2343" i="1" s="1"/>
  <c r="D2338" i="1"/>
  <c r="C2338" i="1"/>
  <c r="B2338" i="1"/>
  <c r="AA2337" i="1"/>
  <c r="Z2337" i="1"/>
  <c r="Y2333" i="1"/>
  <c r="U2333" i="1"/>
  <c r="S2333" i="1"/>
  <c r="N2333" i="1"/>
  <c r="I2333" i="1"/>
  <c r="E2333" i="1"/>
  <c r="C2333" i="1"/>
  <c r="AB2332" i="1"/>
  <c r="Z2332" i="1"/>
  <c r="AA2332" i="1" s="1"/>
  <c r="Y2331" i="1"/>
  <c r="W2331" i="1"/>
  <c r="W2333" i="1" s="1"/>
  <c r="U2331" i="1"/>
  <c r="S2331" i="1"/>
  <c r="Q2331" i="1"/>
  <c r="Q2333" i="1" s="1"/>
  <c r="O2331" i="1"/>
  <c r="O2333" i="1" s="1"/>
  <c r="M2331" i="1"/>
  <c r="M2333" i="1" s="1"/>
  <c r="I2331" i="1"/>
  <c r="G2331" i="1"/>
  <c r="G2333" i="1" s="1"/>
  <c r="E2331" i="1"/>
  <c r="C2331" i="1"/>
  <c r="AA2330" i="1"/>
  <c r="Z2330" i="1"/>
  <c r="AA2329" i="1"/>
  <c r="Z2329" i="1"/>
  <c r="Y2328" i="1"/>
  <c r="X2328" i="1"/>
  <c r="W2328" i="1"/>
  <c r="V2328" i="1"/>
  <c r="V2331" i="1" s="1"/>
  <c r="V2333" i="1" s="1"/>
  <c r="U2328" i="1"/>
  <c r="T2328" i="1"/>
  <c r="S2328" i="1"/>
  <c r="R2328" i="1"/>
  <c r="R2331" i="1" s="1"/>
  <c r="R2333" i="1" s="1"/>
  <c r="Q2328" i="1"/>
  <c r="P2328" i="1"/>
  <c r="O2328" i="1"/>
  <c r="N2328" i="1"/>
  <c r="N2331" i="1" s="1"/>
  <c r="M2328" i="1"/>
  <c r="L2328" i="1"/>
  <c r="L2318" i="1" s="1"/>
  <c r="K2328" i="1"/>
  <c r="K2331" i="1" s="1"/>
  <c r="K2333" i="1" s="1"/>
  <c r="J2328" i="1"/>
  <c r="J2331" i="1" s="1"/>
  <c r="J2333" i="1" s="1"/>
  <c r="I2328" i="1"/>
  <c r="H2328" i="1"/>
  <c r="G2328" i="1"/>
  <c r="F2328" i="1"/>
  <c r="F2331" i="1" s="1"/>
  <c r="F2333" i="1" s="1"/>
  <c r="E2328" i="1"/>
  <c r="D2328" i="1"/>
  <c r="C2328" i="1"/>
  <c r="B2328" i="1"/>
  <c r="B2331" i="1" s="1"/>
  <c r="B2333" i="1" s="1"/>
  <c r="Z2327" i="1"/>
  <c r="L2323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U2321" i="1"/>
  <c r="E2321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Z2320" i="1" s="1"/>
  <c r="AB2320" i="1" s="1"/>
  <c r="M2320" i="1"/>
  <c r="L2320" i="1"/>
  <c r="K2320" i="1"/>
  <c r="J2320" i="1"/>
  <c r="H2320" i="1"/>
  <c r="G2320" i="1"/>
  <c r="F2320" i="1"/>
  <c r="D2320" i="1"/>
  <c r="AA2320" i="1" s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Y2321" i="1" s="1"/>
  <c r="V2318" i="1"/>
  <c r="U2318" i="1"/>
  <c r="R2318" i="1"/>
  <c r="Q2318" i="1"/>
  <c r="Q2321" i="1" s="1"/>
  <c r="Q2323" i="1" s="1"/>
  <c r="N2318" i="1"/>
  <c r="M2318" i="1"/>
  <c r="M2321" i="1" s="1"/>
  <c r="J2318" i="1"/>
  <c r="I2318" i="1"/>
  <c r="I2321" i="1" s="1"/>
  <c r="F2318" i="1"/>
  <c r="E2318" i="1"/>
  <c r="B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L2321" i="1" s="1"/>
  <c r="K2317" i="1"/>
  <c r="J2317" i="1"/>
  <c r="I2317" i="1"/>
  <c r="H2317" i="1"/>
  <c r="G2317" i="1"/>
  <c r="F2317" i="1"/>
  <c r="E2317" i="1"/>
  <c r="D2317" i="1"/>
  <c r="C2317" i="1"/>
  <c r="B2317" i="1"/>
  <c r="R2313" i="1"/>
  <c r="B2313" i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X2308" i="1"/>
  <c r="W2308" i="1"/>
  <c r="V2308" i="1"/>
  <c r="V2311" i="1" s="1"/>
  <c r="V2313" i="1" s="1"/>
  <c r="U2308" i="1"/>
  <c r="T2308" i="1"/>
  <c r="S2308" i="1"/>
  <c r="R2308" i="1"/>
  <c r="R2311" i="1" s="1"/>
  <c r="Q2308" i="1"/>
  <c r="P2308" i="1"/>
  <c r="O2308" i="1"/>
  <c r="N2308" i="1"/>
  <c r="Z2308" i="1" s="1"/>
  <c r="Z2311" i="1" s="1"/>
  <c r="Z2313" i="1" s="1"/>
  <c r="M2308" i="1"/>
  <c r="L2308" i="1"/>
  <c r="K2308" i="1"/>
  <c r="J2308" i="1"/>
  <c r="J2311" i="1" s="1"/>
  <c r="J2313" i="1" s="1"/>
  <c r="I2308" i="1"/>
  <c r="H2308" i="1"/>
  <c r="G2308" i="1"/>
  <c r="F2308" i="1"/>
  <c r="F2311" i="1" s="1"/>
  <c r="F2313" i="1" s="1"/>
  <c r="E2308" i="1"/>
  <c r="D2308" i="1"/>
  <c r="C2308" i="1"/>
  <c r="B2308" i="1"/>
  <c r="B2311" i="1" s="1"/>
  <c r="X2301" i="1"/>
  <c r="X2303" i="1" s="1"/>
  <c r="V2301" i="1"/>
  <c r="V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X2298" i="1"/>
  <c r="W2298" i="1"/>
  <c r="W2301" i="1" s="1"/>
  <c r="W2303" i="1" s="1"/>
  <c r="V2298" i="1"/>
  <c r="U2298" i="1"/>
  <c r="T2298" i="1"/>
  <c r="S2298" i="1"/>
  <c r="S2301" i="1" s="1"/>
  <c r="S2303" i="1" s="1"/>
  <c r="R2298" i="1"/>
  <c r="Q2298" i="1"/>
  <c r="P2298" i="1"/>
  <c r="O2298" i="1"/>
  <c r="O2301" i="1" s="1"/>
  <c r="O2303" i="1" s="1"/>
  <c r="N2298" i="1"/>
  <c r="M2298" i="1"/>
  <c r="L2298" i="1"/>
  <c r="K2298" i="1"/>
  <c r="K2301" i="1" s="1"/>
  <c r="K2303" i="1" s="1"/>
  <c r="J2298" i="1"/>
  <c r="I2298" i="1"/>
  <c r="H2298" i="1"/>
  <c r="G2298" i="1"/>
  <c r="G2301" i="1" s="1"/>
  <c r="G2303" i="1" s="1"/>
  <c r="F2298" i="1"/>
  <c r="E2298" i="1"/>
  <c r="D2298" i="1"/>
  <c r="C2298" i="1"/>
  <c r="C2301" i="1" s="1"/>
  <c r="C2303" i="1" s="1"/>
  <c r="B2298" i="1"/>
  <c r="T2293" i="1"/>
  <c r="D2293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S2288" i="1"/>
  <c r="R2288" i="1"/>
  <c r="R2291" i="1" s="1"/>
  <c r="R2293" i="1" s="1"/>
  <c r="Q2288" i="1"/>
  <c r="P2288" i="1"/>
  <c r="P2291" i="1" s="1"/>
  <c r="P2293" i="1" s="1"/>
  <c r="O2288" i="1"/>
  <c r="N2288" i="1"/>
  <c r="N2291" i="1" s="1"/>
  <c r="N2293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C2288" i="1"/>
  <c r="B2288" i="1"/>
  <c r="B2291" i="1" s="1"/>
  <c r="B2293" i="1" s="1"/>
  <c r="U2283" i="1"/>
  <c r="Q2283" i="1"/>
  <c r="E2283" i="1"/>
  <c r="X2281" i="1"/>
  <c r="X2283" i="1" s="1"/>
  <c r="V2281" i="1"/>
  <c r="V2283" i="1" s="1"/>
  <c r="T2281" i="1"/>
  <c r="T2283" i="1" s="1"/>
  <c r="R2281" i="1"/>
  <c r="R2283" i="1" s="1"/>
  <c r="P2281" i="1"/>
  <c r="P2283" i="1" s="1"/>
  <c r="N2281" i="1"/>
  <c r="N2283" i="1" s="1"/>
  <c r="L2281" i="1"/>
  <c r="L2283" i="1" s="1"/>
  <c r="J2281" i="1"/>
  <c r="J2283" i="1" s="1"/>
  <c r="H2281" i="1"/>
  <c r="H2283" i="1" s="1"/>
  <c r="F2281" i="1"/>
  <c r="F2283" i="1" s="1"/>
  <c r="D2281" i="1"/>
  <c r="D2283" i="1" s="1"/>
  <c r="B2281" i="1"/>
  <c r="B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T2278" i="1"/>
  <c r="S2278" i="1"/>
  <c r="S2281" i="1" s="1"/>
  <c r="S2283" i="1" s="1"/>
  <c r="R2278" i="1"/>
  <c r="Q2278" i="1"/>
  <c r="Q2281" i="1" s="1"/>
  <c r="P2278" i="1"/>
  <c r="O2278" i="1"/>
  <c r="O2281" i="1" s="1"/>
  <c r="O2283" i="1" s="1"/>
  <c r="N2278" i="1"/>
  <c r="M2278" i="1"/>
  <c r="M2281" i="1" s="1"/>
  <c r="M2283" i="1" s="1"/>
  <c r="L2278" i="1"/>
  <c r="K2278" i="1"/>
  <c r="K2281" i="1" s="1"/>
  <c r="K2283" i="1" s="1"/>
  <c r="J2278" i="1"/>
  <c r="I2278" i="1"/>
  <c r="I2281" i="1" s="1"/>
  <c r="I2283" i="1" s="1"/>
  <c r="H2278" i="1"/>
  <c r="G2278" i="1"/>
  <c r="G2281" i="1" s="1"/>
  <c r="G2283" i="1" s="1"/>
  <c r="F2278" i="1"/>
  <c r="E2278" i="1"/>
  <c r="E2281" i="1" s="1"/>
  <c r="D2278" i="1"/>
  <c r="C2278" i="1"/>
  <c r="C2281" i="1" s="1"/>
  <c r="C2283" i="1" s="1"/>
  <c r="B2278" i="1"/>
  <c r="V2273" i="1"/>
  <c r="F2273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W2271" i="1"/>
  <c r="G2271" i="1"/>
  <c r="Y2270" i="1"/>
  <c r="Y2260" i="1" s="1"/>
  <c r="X2270" i="1"/>
  <c r="W2270" i="1"/>
  <c r="V2270" i="1"/>
  <c r="U2270" i="1"/>
  <c r="U2260" i="1" s="1"/>
  <c r="T2270" i="1"/>
  <c r="S2270" i="1"/>
  <c r="R2270" i="1"/>
  <c r="Q2270" i="1"/>
  <c r="Q2260" i="1" s="1"/>
  <c r="P2270" i="1"/>
  <c r="O2270" i="1"/>
  <c r="N2270" i="1"/>
  <c r="M2270" i="1"/>
  <c r="L2270" i="1"/>
  <c r="K2270" i="1"/>
  <c r="J2270" i="1"/>
  <c r="I2270" i="1"/>
  <c r="I2260" i="1" s="1"/>
  <c r="H2270" i="1"/>
  <c r="G2270" i="1"/>
  <c r="F2270" i="1"/>
  <c r="E2270" i="1"/>
  <c r="E2260" i="1" s="1"/>
  <c r="D2270" i="1"/>
  <c r="C2270" i="1"/>
  <c r="B2270" i="1"/>
  <c r="Y2269" i="1"/>
  <c r="X2269" i="1"/>
  <c r="W2269" i="1"/>
  <c r="W2259" i="1" s="1"/>
  <c r="V2269" i="1"/>
  <c r="U2269" i="1"/>
  <c r="T2269" i="1"/>
  <c r="S2269" i="1"/>
  <c r="S2259" i="1" s="1"/>
  <c r="R2269" i="1"/>
  <c r="Q2269" i="1"/>
  <c r="P2269" i="1"/>
  <c r="O2269" i="1"/>
  <c r="O2259" i="1" s="1"/>
  <c r="N2269" i="1"/>
  <c r="M2269" i="1"/>
  <c r="L2269" i="1"/>
  <c r="K2269" i="1"/>
  <c r="K2259" i="1" s="1"/>
  <c r="J2269" i="1"/>
  <c r="I2269" i="1"/>
  <c r="H2269" i="1"/>
  <c r="G2269" i="1"/>
  <c r="G2259" i="1" s="1"/>
  <c r="F2269" i="1"/>
  <c r="E2269" i="1"/>
  <c r="D2269" i="1"/>
  <c r="C2269" i="1"/>
  <c r="C2259" i="1" s="1"/>
  <c r="B2269" i="1"/>
  <c r="Y2268" i="1"/>
  <c r="X2268" i="1"/>
  <c r="W2268" i="1"/>
  <c r="V2268" i="1"/>
  <c r="V2258" i="1" s="1"/>
  <c r="U2268" i="1"/>
  <c r="T2268" i="1"/>
  <c r="S2268" i="1"/>
  <c r="R2268" i="1"/>
  <c r="R2258" i="1" s="1"/>
  <c r="Q2268" i="1"/>
  <c r="P2268" i="1"/>
  <c r="O2268" i="1"/>
  <c r="N2268" i="1"/>
  <c r="N2258" i="1" s="1"/>
  <c r="M2268" i="1"/>
  <c r="L2268" i="1"/>
  <c r="K2268" i="1"/>
  <c r="J2268" i="1"/>
  <c r="J2258" i="1" s="1"/>
  <c r="I2268" i="1"/>
  <c r="H2268" i="1"/>
  <c r="G2268" i="1"/>
  <c r="F2268" i="1"/>
  <c r="F2258" i="1" s="1"/>
  <c r="E2268" i="1"/>
  <c r="D2268" i="1"/>
  <c r="C2268" i="1"/>
  <c r="B2268" i="1"/>
  <c r="B2258" i="1" s="1"/>
  <c r="Y2267" i="1"/>
  <c r="Y2271" i="1" s="1"/>
  <c r="X2267" i="1"/>
  <c r="W2267" i="1"/>
  <c r="V2267" i="1"/>
  <c r="V2271" i="1" s="1"/>
  <c r="U2267" i="1"/>
  <c r="U2271" i="1" s="1"/>
  <c r="T2267" i="1"/>
  <c r="S2267" i="1"/>
  <c r="R2267" i="1"/>
  <c r="R2271" i="1" s="1"/>
  <c r="R2273" i="1" s="1"/>
  <c r="Q2267" i="1"/>
  <c r="Q2271" i="1" s="1"/>
  <c r="P2267" i="1"/>
  <c r="O2267" i="1"/>
  <c r="N2267" i="1"/>
  <c r="M2267" i="1"/>
  <c r="M2271" i="1" s="1"/>
  <c r="L2267" i="1"/>
  <c r="K2267" i="1"/>
  <c r="J2267" i="1"/>
  <c r="J2271" i="1" s="1"/>
  <c r="J2273" i="1" s="1"/>
  <c r="I2267" i="1"/>
  <c r="I2271" i="1" s="1"/>
  <c r="H2267" i="1"/>
  <c r="G2267" i="1"/>
  <c r="F2267" i="1"/>
  <c r="F2271" i="1" s="1"/>
  <c r="E2267" i="1"/>
  <c r="E2271" i="1" s="1"/>
  <c r="D2267" i="1"/>
  <c r="C2267" i="1"/>
  <c r="B2267" i="1"/>
  <c r="B2271" i="1" s="1"/>
  <c r="B2273" i="1" s="1"/>
  <c r="Z2262" i="1"/>
  <c r="Y2262" i="1"/>
  <c r="W2262" i="1"/>
  <c r="V2262" i="1"/>
  <c r="U2262" i="1"/>
  <c r="S2262" i="1"/>
  <c r="R2262" i="1"/>
  <c r="Q2262" i="1"/>
  <c r="O2262" i="1"/>
  <c r="N2262" i="1"/>
  <c r="N2263" i="1" s="1"/>
  <c r="M2262" i="1"/>
  <c r="K2262" i="1"/>
  <c r="J2262" i="1"/>
  <c r="I2262" i="1"/>
  <c r="G2262" i="1"/>
  <c r="F2262" i="1"/>
  <c r="E2262" i="1"/>
  <c r="C2262" i="1"/>
  <c r="B2262" i="1"/>
  <c r="X2260" i="1"/>
  <c r="W2260" i="1"/>
  <c r="V2260" i="1"/>
  <c r="T2260" i="1"/>
  <c r="S2260" i="1"/>
  <c r="R2260" i="1"/>
  <c r="P2260" i="1"/>
  <c r="O2260" i="1"/>
  <c r="N2260" i="1"/>
  <c r="L2260" i="1"/>
  <c r="K2260" i="1"/>
  <c r="J2260" i="1"/>
  <c r="H2260" i="1"/>
  <c r="G2260" i="1"/>
  <c r="F2260" i="1"/>
  <c r="D2260" i="1"/>
  <c r="C2260" i="1"/>
  <c r="B2260" i="1"/>
  <c r="Y2259" i="1"/>
  <c r="X2259" i="1"/>
  <c r="V2259" i="1"/>
  <c r="U2259" i="1"/>
  <c r="T2259" i="1"/>
  <c r="R2259" i="1"/>
  <c r="Q2259" i="1"/>
  <c r="P2259" i="1"/>
  <c r="N2259" i="1"/>
  <c r="M2259" i="1"/>
  <c r="L2259" i="1"/>
  <c r="J2259" i="1"/>
  <c r="I2259" i="1"/>
  <c r="H2259" i="1"/>
  <c r="F2259" i="1"/>
  <c r="E2259" i="1"/>
  <c r="D2259" i="1"/>
  <c r="B2259" i="1"/>
  <c r="W2258" i="1"/>
  <c r="S2258" i="1"/>
  <c r="O2258" i="1"/>
  <c r="G2258" i="1"/>
  <c r="C2258" i="1"/>
  <c r="Y2257" i="1"/>
  <c r="W2257" i="1"/>
  <c r="V2257" i="1"/>
  <c r="U2257" i="1"/>
  <c r="S2257" i="1"/>
  <c r="R2257" i="1"/>
  <c r="Q2257" i="1"/>
  <c r="O2257" i="1"/>
  <c r="O2261" i="1" s="1"/>
  <c r="O2263" i="1" s="1"/>
  <c r="N2257" i="1"/>
  <c r="N2261" i="1" s="1"/>
  <c r="M2257" i="1"/>
  <c r="K2257" i="1"/>
  <c r="J2257" i="1"/>
  <c r="J2261" i="1" s="1"/>
  <c r="I2257" i="1"/>
  <c r="G2257" i="1"/>
  <c r="F2257" i="1"/>
  <c r="E2257" i="1"/>
  <c r="C2257" i="1"/>
  <c r="B2257" i="1"/>
  <c r="X2253" i="1"/>
  <c r="T2253" i="1"/>
  <c r="P2253" i="1"/>
  <c r="L2253" i="1"/>
  <c r="H2253" i="1"/>
  <c r="D2253" i="1"/>
  <c r="AB2252" i="1"/>
  <c r="AA2252" i="1"/>
  <c r="Z2252" i="1"/>
  <c r="X2251" i="1"/>
  <c r="V2251" i="1"/>
  <c r="V2253" i="1" s="1"/>
  <c r="T2251" i="1"/>
  <c r="R2251" i="1"/>
  <c r="R2253" i="1" s="1"/>
  <c r="P2251" i="1"/>
  <c r="N2251" i="1"/>
  <c r="N2253" i="1" s="1"/>
  <c r="L2251" i="1"/>
  <c r="J2251" i="1"/>
  <c r="J2253" i="1" s="1"/>
  <c r="H2251" i="1"/>
  <c r="F2251" i="1"/>
  <c r="F2253" i="1" s="1"/>
  <c r="D2251" i="1"/>
  <c r="B2251" i="1"/>
  <c r="B2253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W2247" i="1"/>
  <c r="W2251" i="1" s="1"/>
  <c r="W2253" i="1" s="1"/>
  <c r="V2247" i="1"/>
  <c r="U2247" i="1"/>
  <c r="U2251" i="1" s="1"/>
  <c r="U2253" i="1" s="1"/>
  <c r="T2247" i="1"/>
  <c r="S2247" i="1"/>
  <c r="S2251" i="1" s="1"/>
  <c r="S2253" i="1" s="1"/>
  <c r="R2247" i="1"/>
  <c r="Q2247" i="1"/>
  <c r="Q2251" i="1" s="1"/>
  <c r="Q2253" i="1" s="1"/>
  <c r="P2247" i="1"/>
  <c r="O2247" i="1"/>
  <c r="O2251" i="1" s="1"/>
  <c r="O2253" i="1" s="1"/>
  <c r="N2247" i="1"/>
  <c r="M2247" i="1"/>
  <c r="M2251" i="1" s="1"/>
  <c r="M2253" i="1" s="1"/>
  <c r="L2247" i="1"/>
  <c r="K2247" i="1"/>
  <c r="K2251" i="1" s="1"/>
  <c r="K2253" i="1" s="1"/>
  <c r="J2247" i="1"/>
  <c r="I2247" i="1"/>
  <c r="I2251" i="1" s="1"/>
  <c r="I2253" i="1" s="1"/>
  <c r="H2247" i="1"/>
  <c r="G2247" i="1"/>
  <c r="G2251" i="1" s="1"/>
  <c r="G2253" i="1" s="1"/>
  <c r="F2247" i="1"/>
  <c r="E2247" i="1"/>
  <c r="E2251" i="1" s="1"/>
  <c r="E2253" i="1" s="1"/>
  <c r="D2247" i="1"/>
  <c r="C2247" i="1"/>
  <c r="C2251" i="1" s="1"/>
  <c r="C2253" i="1" s="1"/>
  <c r="B2247" i="1"/>
  <c r="W2241" i="1"/>
  <c r="V2241" i="1"/>
  <c r="S2241" i="1"/>
  <c r="R2241" i="1"/>
  <c r="O2241" i="1"/>
  <c r="N2241" i="1"/>
  <c r="K2241" i="1"/>
  <c r="J2241" i="1"/>
  <c r="G2241" i="1"/>
  <c r="F2241" i="1"/>
  <c r="C2241" i="1"/>
  <c r="B2241" i="1"/>
  <c r="AA2240" i="1"/>
  <c r="Z2240" i="1"/>
  <c r="AB2240" i="1" s="1"/>
  <c r="Y2239" i="1"/>
  <c r="Y2241" i="1" s="1"/>
  <c r="X2239" i="1"/>
  <c r="X2241" i="1" s="1"/>
  <c r="W2239" i="1"/>
  <c r="V2239" i="1"/>
  <c r="U2239" i="1"/>
  <c r="U2241" i="1" s="1"/>
  <c r="T2239" i="1"/>
  <c r="T2241" i="1" s="1"/>
  <c r="S2239" i="1"/>
  <c r="R2239" i="1"/>
  <c r="Q2239" i="1"/>
  <c r="Q2241" i="1" s="1"/>
  <c r="P2239" i="1"/>
  <c r="P2241" i="1" s="1"/>
  <c r="O2239" i="1"/>
  <c r="N2239" i="1"/>
  <c r="M2239" i="1"/>
  <c r="M2241" i="1" s="1"/>
  <c r="L2239" i="1"/>
  <c r="L2241" i="1" s="1"/>
  <c r="K2239" i="1"/>
  <c r="J2239" i="1"/>
  <c r="I2239" i="1"/>
  <c r="I2241" i="1" s="1"/>
  <c r="H2239" i="1"/>
  <c r="H2241" i="1" s="1"/>
  <c r="G2239" i="1"/>
  <c r="F2239" i="1"/>
  <c r="E2239" i="1"/>
  <c r="E2241" i="1" s="1"/>
  <c r="D2239" i="1"/>
  <c r="D2241" i="1" s="1"/>
  <c r="C2239" i="1"/>
  <c r="B2239" i="1"/>
  <c r="AB2238" i="1"/>
  <c r="AA2238" i="1"/>
  <c r="Z2238" i="1"/>
  <c r="Z2237" i="1"/>
  <c r="AA2236" i="1"/>
  <c r="Z2236" i="1"/>
  <c r="AB2236" i="1" s="1"/>
  <c r="AB2235" i="1"/>
  <c r="Z2235" i="1"/>
  <c r="Z2239" i="1" s="1"/>
  <c r="AB2239" i="1" s="1"/>
  <c r="X2231" i="1"/>
  <c r="W2231" i="1"/>
  <c r="T2231" i="1"/>
  <c r="S2231" i="1"/>
  <c r="P2231" i="1"/>
  <c r="O2231" i="1"/>
  <c r="L2231" i="1"/>
  <c r="K2231" i="1"/>
  <c r="H2231" i="1"/>
  <c r="G2231" i="1"/>
  <c r="D2231" i="1"/>
  <c r="C2231" i="1"/>
  <c r="Z2230" i="1"/>
  <c r="Y2229" i="1"/>
  <c r="Y2231" i="1" s="1"/>
  <c r="X2229" i="1"/>
  <c r="W2229" i="1"/>
  <c r="V2229" i="1"/>
  <c r="V2231" i="1" s="1"/>
  <c r="U2229" i="1"/>
  <c r="U2231" i="1" s="1"/>
  <c r="T2229" i="1"/>
  <c r="S2229" i="1"/>
  <c r="R2229" i="1"/>
  <c r="R2231" i="1" s="1"/>
  <c r="Q2229" i="1"/>
  <c r="Q2231" i="1" s="1"/>
  <c r="P2229" i="1"/>
  <c r="O2229" i="1"/>
  <c r="N2229" i="1"/>
  <c r="N2231" i="1" s="1"/>
  <c r="M2229" i="1"/>
  <c r="M2231" i="1" s="1"/>
  <c r="L2229" i="1"/>
  <c r="K2229" i="1"/>
  <c r="J2229" i="1"/>
  <c r="J2231" i="1" s="1"/>
  <c r="I2229" i="1"/>
  <c r="I2231" i="1" s="1"/>
  <c r="H2229" i="1"/>
  <c r="G2229" i="1"/>
  <c r="F2229" i="1"/>
  <c r="F2231" i="1" s="1"/>
  <c r="E2229" i="1"/>
  <c r="E2231" i="1" s="1"/>
  <c r="D2229" i="1"/>
  <c r="C2229" i="1"/>
  <c r="B2229" i="1"/>
  <c r="B2231" i="1" s="1"/>
  <c r="AB2228" i="1"/>
  <c r="Z2228" i="1"/>
  <c r="AA2228" i="1" s="1"/>
  <c r="AB2227" i="1"/>
  <c r="AA2227" i="1"/>
  <c r="Z2227" i="1"/>
  <c r="Z2226" i="1"/>
  <c r="AA2225" i="1"/>
  <c r="Z2225" i="1"/>
  <c r="Z2229" i="1" s="1"/>
  <c r="AB2229" i="1" s="1"/>
  <c r="Y2221" i="1"/>
  <c r="X2221" i="1"/>
  <c r="U2221" i="1"/>
  <c r="T2221" i="1"/>
  <c r="Q2221" i="1"/>
  <c r="P2221" i="1"/>
  <c r="M2221" i="1"/>
  <c r="L2221" i="1"/>
  <c r="I2221" i="1"/>
  <c r="H2221" i="1"/>
  <c r="E2221" i="1"/>
  <c r="D2221" i="1"/>
  <c r="AB2220" i="1"/>
  <c r="AA2220" i="1"/>
  <c r="Z2220" i="1"/>
  <c r="Y2219" i="1"/>
  <c r="X2219" i="1"/>
  <c r="W2219" i="1"/>
  <c r="W2221" i="1" s="1"/>
  <c r="V2219" i="1"/>
  <c r="V2221" i="1" s="1"/>
  <c r="U2219" i="1"/>
  <c r="T2219" i="1"/>
  <c r="S2219" i="1"/>
  <c r="S2221" i="1" s="1"/>
  <c r="R2219" i="1"/>
  <c r="R2221" i="1" s="1"/>
  <c r="Q2219" i="1"/>
  <c r="P2219" i="1"/>
  <c r="O2219" i="1"/>
  <c r="O2221" i="1" s="1"/>
  <c r="N2219" i="1"/>
  <c r="N2221" i="1" s="1"/>
  <c r="M2219" i="1"/>
  <c r="L2219" i="1"/>
  <c r="K2219" i="1"/>
  <c r="K2221" i="1" s="1"/>
  <c r="J2219" i="1"/>
  <c r="J2221" i="1" s="1"/>
  <c r="I2219" i="1"/>
  <c r="H2219" i="1"/>
  <c r="G2219" i="1"/>
  <c r="G2221" i="1" s="1"/>
  <c r="F2219" i="1"/>
  <c r="F2221" i="1" s="1"/>
  <c r="E2219" i="1"/>
  <c r="D2219" i="1"/>
  <c r="C2219" i="1"/>
  <c r="C2221" i="1" s="1"/>
  <c r="B2219" i="1"/>
  <c r="B2221" i="1" s="1"/>
  <c r="AA2218" i="1"/>
  <c r="Z2218" i="1"/>
  <c r="AB2218" i="1" s="1"/>
  <c r="AB2217" i="1"/>
  <c r="Z2217" i="1"/>
  <c r="AA2217" i="1" s="1"/>
  <c r="AB2216" i="1"/>
  <c r="AA2216" i="1"/>
  <c r="Z2216" i="1"/>
  <c r="Z2215" i="1"/>
  <c r="Y2211" i="1"/>
  <c r="V2211" i="1"/>
  <c r="U2211" i="1"/>
  <c r="R2211" i="1"/>
  <c r="Q2211" i="1"/>
  <c r="N2211" i="1"/>
  <c r="M2211" i="1"/>
  <c r="J2211" i="1"/>
  <c r="I2211" i="1"/>
  <c r="F2211" i="1"/>
  <c r="E2211" i="1"/>
  <c r="B2211" i="1"/>
  <c r="AB2210" i="1"/>
  <c r="Z2210" i="1"/>
  <c r="Y2209" i="1"/>
  <c r="X2209" i="1"/>
  <c r="X2211" i="1" s="1"/>
  <c r="W2209" i="1"/>
  <c r="W2211" i="1" s="1"/>
  <c r="V2209" i="1"/>
  <c r="U2209" i="1"/>
  <c r="T2209" i="1"/>
  <c r="T2211" i="1" s="1"/>
  <c r="S2209" i="1"/>
  <c r="S2211" i="1" s="1"/>
  <c r="R2209" i="1"/>
  <c r="Q2209" i="1"/>
  <c r="P2209" i="1"/>
  <c r="P2211" i="1" s="1"/>
  <c r="O2209" i="1"/>
  <c r="O2211" i="1" s="1"/>
  <c r="N2209" i="1"/>
  <c r="M2209" i="1"/>
  <c r="L2209" i="1"/>
  <c r="L2211" i="1" s="1"/>
  <c r="K2209" i="1"/>
  <c r="K2211" i="1" s="1"/>
  <c r="J2209" i="1"/>
  <c r="I2209" i="1"/>
  <c r="H2209" i="1"/>
  <c r="H2211" i="1" s="1"/>
  <c r="G2209" i="1"/>
  <c r="G2211" i="1" s="1"/>
  <c r="F2209" i="1"/>
  <c r="E2209" i="1"/>
  <c r="D2209" i="1"/>
  <c r="D2211" i="1" s="1"/>
  <c r="C2209" i="1"/>
  <c r="C2211" i="1" s="1"/>
  <c r="B2209" i="1"/>
  <c r="Z2208" i="1"/>
  <c r="AA2207" i="1"/>
  <c r="Z2207" i="1"/>
  <c r="AB2207" i="1" s="1"/>
  <c r="AB2206" i="1"/>
  <c r="Z2206" i="1"/>
  <c r="AA2206" i="1" s="1"/>
  <c r="AB2205" i="1"/>
  <c r="AA2205" i="1"/>
  <c r="Z2205" i="1"/>
  <c r="Z2201" i="1"/>
  <c r="AA2200" i="1"/>
  <c r="Z2200" i="1"/>
  <c r="AB2200" i="1" s="1"/>
  <c r="R2199" i="1"/>
  <c r="R2201" i="1" s="1"/>
  <c r="J2199" i="1"/>
  <c r="J2201" i="1" s="1"/>
  <c r="B2199" i="1"/>
  <c r="B2201" i="1" s="1"/>
  <c r="AB2198" i="1"/>
  <c r="AA2198" i="1"/>
  <c r="Z2198" i="1"/>
  <c r="AB2197" i="1"/>
  <c r="Z2197" i="1"/>
  <c r="AA2197" i="1" s="1"/>
  <c r="AA2196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Z2195" i="1" s="1"/>
  <c r="Z2199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C2199" i="1" s="1"/>
  <c r="C2201" i="1" s="1"/>
  <c r="B2195" i="1"/>
  <c r="Z2190" i="1"/>
  <c r="U2189" i="1"/>
  <c r="U2191" i="1" s="1"/>
  <c r="M2189" i="1"/>
  <c r="M2191" i="1" s="1"/>
  <c r="E2189" i="1"/>
  <c r="E2191" i="1" s="1"/>
  <c r="Z2188" i="1"/>
  <c r="AA2188" i="1" s="1"/>
  <c r="AA2187" i="1"/>
  <c r="Z2187" i="1"/>
  <c r="AB2187" i="1" s="1"/>
  <c r="Z2186" i="1"/>
  <c r="AA2186" i="1" s="1"/>
  <c r="AA2185" i="1"/>
  <c r="AA2189" i="1" s="1"/>
  <c r="Z2185" i="1"/>
  <c r="Y2185" i="1"/>
  <c r="Y2189" i="1" s="1"/>
  <c r="Y2191" i="1" s="1"/>
  <c r="X2185" i="1"/>
  <c r="X2189" i="1" s="1"/>
  <c r="X2191" i="1" s="1"/>
  <c r="W2185" i="1"/>
  <c r="V2185" i="1"/>
  <c r="V2189" i="1" s="1"/>
  <c r="V2191" i="1" s="1"/>
  <c r="U2185" i="1"/>
  <c r="T2185" i="1"/>
  <c r="T2189" i="1" s="1"/>
  <c r="T2191" i="1" s="1"/>
  <c r="S2185" i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N2185" i="1"/>
  <c r="N2189" i="1" s="1"/>
  <c r="N2191" i="1" s="1"/>
  <c r="M2185" i="1"/>
  <c r="L2185" i="1"/>
  <c r="L2189" i="1" s="1"/>
  <c r="L2191" i="1" s="1"/>
  <c r="K2185" i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F2185" i="1"/>
  <c r="F2189" i="1" s="1"/>
  <c r="F2191" i="1" s="1"/>
  <c r="E2185" i="1"/>
  <c r="D2185" i="1"/>
  <c r="D2189" i="1" s="1"/>
  <c r="D2191" i="1" s="1"/>
  <c r="C2185" i="1"/>
  <c r="B2185" i="1"/>
  <c r="B2189" i="1" s="1"/>
  <c r="B2191" i="1" s="1"/>
  <c r="X2181" i="1"/>
  <c r="P2181" i="1"/>
  <c r="H2181" i="1"/>
  <c r="Z2180" i="1"/>
  <c r="Y2179" i="1"/>
  <c r="Y2181" i="1" s="1"/>
  <c r="W2179" i="1"/>
  <c r="W2181" i="1" s="1"/>
  <c r="U2179" i="1"/>
  <c r="U2181" i="1" s="1"/>
  <c r="S2179" i="1"/>
  <c r="S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W2175" i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G2175" i="1"/>
  <c r="F2175" i="1"/>
  <c r="F2179" i="1" s="1"/>
  <c r="F2181" i="1" s="1"/>
  <c r="E2175" i="1"/>
  <c r="D2175" i="1"/>
  <c r="C2175" i="1"/>
  <c r="B2175" i="1"/>
  <c r="B2179" i="1" s="1"/>
  <c r="B2181" i="1" s="1"/>
  <c r="W2171" i="1"/>
  <c r="O2171" i="1"/>
  <c r="G2171" i="1"/>
  <c r="AA2170" i="1"/>
  <c r="Z2170" i="1"/>
  <c r="X2169" i="1"/>
  <c r="X2171" i="1" s="1"/>
  <c r="V2169" i="1"/>
  <c r="V2171" i="1" s="1"/>
  <c r="T2169" i="1"/>
  <c r="T2171" i="1" s="1"/>
  <c r="R2169" i="1"/>
  <c r="R2171" i="1" s="1"/>
  <c r="P2169" i="1"/>
  <c r="P2171" i="1" s="1"/>
  <c r="N2169" i="1"/>
  <c r="N2171" i="1" s="1"/>
  <c r="L2169" i="1"/>
  <c r="L2171" i="1" s="1"/>
  <c r="J2169" i="1"/>
  <c r="J2171" i="1" s="1"/>
  <c r="H2169" i="1"/>
  <c r="H2171" i="1" s="1"/>
  <c r="F2169" i="1"/>
  <c r="F2171" i="1" s="1"/>
  <c r="D2169" i="1"/>
  <c r="D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Y2171" i="1" s="1"/>
  <c r="X2165" i="1"/>
  <c r="W2165" i="1"/>
  <c r="W2169" i="1" s="1"/>
  <c r="V2165" i="1"/>
  <c r="U2165" i="1"/>
  <c r="U2169" i="1" s="1"/>
  <c r="U2171" i="1" s="1"/>
  <c r="T2165" i="1"/>
  <c r="S2165" i="1"/>
  <c r="S2169" i="1" s="1"/>
  <c r="S2171" i="1" s="1"/>
  <c r="R2165" i="1"/>
  <c r="Q2165" i="1"/>
  <c r="Q2169" i="1" s="1"/>
  <c r="Q2171" i="1" s="1"/>
  <c r="P2165" i="1"/>
  <c r="O2165" i="1"/>
  <c r="O2169" i="1" s="1"/>
  <c r="N2165" i="1"/>
  <c r="M2165" i="1"/>
  <c r="L2165" i="1"/>
  <c r="K2165" i="1"/>
  <c r="K2169" i="1" s="1"/>
  <c r="K2171" i="1" s="1"/>
  <c r="J2165" i="1"/>
  <c r="I2165" i="1"/>
  <c r="I2169" i="1" s="1"/>
  <c r="I2171" i="1" s="1"/>
  <c r="H2165" i="1"/>
  <c r="G2165" i="1"/>
  <c r="G2169" i="1" s="1"/>
  <c r="F2165" i="1"/>
  <c r="E2165" i="1"/>
  <c r="E2169" i="1" s="1"/>
  <c r="E2171" i="1" s="1"/>
  <c r="D2165" i="1"/>
  <c r="C2165" i="1"/>
  <c r="C2169" i="1" s="1"/>
  <c r="C2171" i="1" s="1"/>
  <c r="B2165" i="1"/>
  <c r="R2161" i="1"/>
  <c r="J2161" i="1"/>
  <c r="B2161" i="1"/>
  <c r="Z2160" i="1"/>
  <c r="AA2160" i="1" s="1"/>
  <c r="W2159" i="1"/>
  <c r="W2161" i="1" s="1"/>
  <c r="O2159" i="1"/>
  <c r="O2161" i="1" s="1"/>
  <c r="N2159" i="1"/>
  <c r="N2161" i="1" s="1"/>
  <c r="K2159" i="1"/>
  <c r="K2161" i="1" s="1"/>
  <c r="J2159" i="1"/>
  <c r="G2159" i="1"/>
  <c r="G2161" i="1" s="1"/>
  <c r="F2159" i="1"/>
  <c r="F2161" i="1" s="1"/>
  <c r="C2159" i="1"/>
  <c r="C2161" i="1" s="1"/>
  <c r="B2159" i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Q2155" i="1"/>
  <c r="Q2159" i="1" s="1"/>
  <c r="Q2161" i="1" s="1"/>
  <c r="P2155" i="1"/>
  <c r="P2159" i="1" s="1"/>
  <c r="P2161" i="1" s="1"/>
  <c r="O2155" i="1"/>
  <c r="N2155" i="1"/>
  <c r="M2155" i="1"/>
  <c r="M2159" i="1" s="1"/>
  <c r="M2161" i="1" s="1"/>
  <c r="L2155" i="1"/>
  <c r="L2159" i="1" s="1"/>
  <c r="L2161" i="1" s="1"/>
  <c r="K2155" i="1"/>
  <c r="J2155" i="1"/>
  <c r="I2155" i="1"/>
  <c r="I2159" i="1" s="1"/>
  <c r="I2161" i="1" s="1"/>
  <c r="H2155" i="1"/>
  <c r="H2159" i="1" s="1"/>
  <c r="H2161" i="1" s="1"/>
  <c r="G2155" i="1"/>
  <c r="F2155" i="1"/>
  <c r="E2155" i="1"/>
  <c r="E2159" i="1" s="1"/>
  <c r="E2161" i="1" s="1"/>
  <c r="D2155" i="1"/>
  <c r="C2155" i="1"/>
  <c r="B2155" i="1"/>
  <c r="Z2150" i="1"/>
  <c r="X2149" i="1"/>
  <c r="X2151" i="1" s="1"/>
  <c r="T2149" i="1"/>
  <c r="T2151" i="1" s="1"/>
  <c r="P2149" i="1"/>
  <c r="P2151" i="1" s="1"/>
  <c r="L2149" i="1"/>
  <c r="L2151" i="1" s="1"/>
  <c r="H2149" i="1"/>
  <c r="H2151" i="1" s="1"/>
  <c r="D2149" i="1"/>
  <c r="D2151" i="1" s="1"/>
  <c r="Z2148" i="1"/>
  <c r="AA2148" i="1" s="1"/>
  <c r="AA2147" i="1"/>
  <c r="Z2147" i="1"/>
  <c r="Y2146" i="1"/>
  <c r="X2146" i="1"/>
  <c r="W2146" i="1"/>
  <c r="W2136" i="1" s="1"/>
  <c r="V2146" i="1"/>
  <c r="U2146" i="1"/>
  <c r="T2146" i="1"/>
  <c r="S2146" i="1"/>
  <c r="S2136" i="1" s="1"/>
  <c r="R2146" i="1"/>
  <c r="Q2146" i="1"/>
  <c r="P2146" i="1"/>
  <c r="O2146" i="1"/>
  <c r="O2136" i="1" s="1"/>
  <c r="N2146" i="1"/>
  <c r="Z2146" i="1" s="1"/>
  <c r="AB2146" i="1" s="1"/>
  <c r="M2146" i="1"/>
  <c r="L2146" i="1"/>
  <c r="K2146" i="1"/>
  <c r="K2136" i="1" s="1"/>
  <c r="J2146" i="1"/>
  <c r="I2146" i="1"/>
  <c r="H2146" i="1"/>
  <c r="G2146" i="1"/>
  <c r="G2136" i="1" s="1"/>
  <c r="F2146" i="1"/>
  <c r="E2146" i="1"/>
  <c r="D2146" i="1"/>
  <c r="C2146" i="1"/>
  <c r="C2136" i="1" s="1"/>
  <c r="B2146" i="1"/>
  <c r="Y2145" i="1"/>
  <c r="Y2149" i="1" s="1"/>
  <c r="Y2151" i="1" s="1"/>
  <c r="X2145" i="1"/>
  <c r="W2145" i="1"/>
  <c r="W2149" i="1" s="1"/>
  <c r="W2151" i="1" s="1"/>
  <c r="V2145" i="1"/>
  <c r="U2145" i="1"/>
  <c r="U2149" i="1" s="1"/>
  <c r="U2151" i="1" s="1"/>
  <c r="T2145" i="1"/>
  <c r="S2145" i="1"/>
  <c r="S2149" i="1" s="1"/>
  <c r="S2151" i="1" s="1"/>
  <c r="R2145" i="1"/>
  <c r="Q2145" i="1"/>
  <c r="Q2149" i="1" s="1"/>
  <c r="Q2151" i="1" s="1"/>
  <c r="P2145" i="1"/>
  <c r="O2145" i="1"/>
  <c r="O2149" i="1" s="1"/>
  <c r="O2151" i="1" s="1"/>
  <c r="N2145" i="1"/>
  <c r="M2145" i="1"/>
  <c r="M2149" i="1" s="1"/>
  <c r="M2151" i="1" s="1"/>
  <c r="L2145" i="1"/>
  <c r="K2145" i="1"/>
  <c r="K2149" i="1" s="1"/>
  <c r="K2151" i="1" s="1"/>
  <c r="J2145" i="1"/>
  <c r="I2145" i="1"/>
  <c r="I2149" i="1" s="1"/>
  <c r="I2151" i="1" s="1"/>
  <c r="H2145" i="1"/>
  <c r="G2145" i="1"/>
  <c r="G2149" i="1" s="1"/>
  <c r="G2151" i="1" s="1"/>
  <c r="F2145" i="1"/>
  <c r="E2145" i="1"/>
  <c r="E2149" i="1" s="1"/>
  <c r="E2151" i="1" s="1"/>
  <c r="D2145" i="1"/>
  <c r="C2145" i="1"/>
  <c r="C2149" i="1" s="1"/>
  <c r="C2151" i="1" s="1"/>
  <c r="B2145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Z2138" i="1" s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V2136" i="1"/>
  <c r="U2136" i="1"/>
  <c r="T2136" i="1"/>
  <c r="R2136" i="1"/>
  <c r="Q2136" i="1"/>
  <c r="P2136" i="1"/>
  <c r="N2136" i="1"/>
  <c r="M2136" i="1"/>
  <c r="Z2136" i="1" s="1"/>
  <c r="L2136" i="1"/>
  <c r="J2136" i="1"/>
  <c r="I2136" i="1"/>
  <c r="H2136" i="1"/>
  <c r="F2136" i="1"/>
  <c r="E2136" i="1"/>
  <c r="D2136" i="1"/>
  <c r="B2136" i="1"/>
  <c r="Y2135" i="1"/>
  <c r="Y2139" i="1" s="1"/>
  <c r="Y2141" i="1" s="1"/>
  <c r="X2135" i="1"/>
  <c r="X2139" i="1" s="1"/>
  <c r="U2135" i="1"/>
  <c r="U2139" i="1" s="1"/>
  <c r="U2141" i="1" s="1"/>
  <c r="T2135" i="1"/>
  <c r="T2139" i="1" s="1"/>
  <c r="Q2135" i="1"/>
  <c r="Q2139" i="1" s="1"/>
  <c r="Q2141" i="1" s="1"/>
  <c r="P2135" i="1"/>
  <c r="P2139" i="1" s="1"/>
  <c r="M2135" i="1"/>
  <c r="M2139" i="1" s="1"/>
  <c r="M2141" i="1" s="1"/>
  <c r="L2135" i="1"/>
  <c r="L2139" i="1" s="1"/>
  <c r="I2135" i="1"/>
  <c r="I2139" i="1" s="1"/>
  <c r="I2141" i="1" s="1"/>
  <c r="H2135" i="1"/>
  <c r="H2139" i="1" s="1"/>
  <c r="E2135" i="1"/>
  <c r="E2139" i="1" s="1"/>
  <c r="E2141" i="1" s="1"/>
  <c r="D2135" i="1"/>
  <c r="V2127" i="1"/>
  <c r="N2127" i="1"/>
  <c r="F2127" i="1"/>
  <c r="AB2117" i="1"/>
  <c r="AA2117" i="1"/>
  <c r="Y2116" i="1"/>
  <c r="Y2118" i="1" s="1"/>
  <c r="W2116" i="1"/>
  <c r="W2118" i="1" s="1"/>
  <c r="U2116" i="1"/>
  <c r="U2118" i="1" s="1"/>
  <c r="S2116" i="1"/>
  <c r="S2118" i="1" s="1"/>
  <c r="Q2116" i="1"/>
  <c r="Q2118" i="1" s="1"/>
  <c r="O2116" i="1"/>
  <c r="O2118" i="1" s="1"/>
  <c r="M2116" i="1"/>
  <c r="M2118" i="1" s="1"/>
  <c r="K2116" i="1"/>
  <c r="K2118" i="1" s="1"/>
  <c r="I2116" i="1"/>
  <c r="I2118" i="1" s="1"/>
  <c r="G2116" i="1"/>
  <c r="G2118" i="1" s="1"/>
  <c r="E2116" i="1"/>
  <c r="E2118" i="1" s="1"/>
  <c r="C2116" i="1"/>
  <c r="C2118" i="1" s="1"/>
  <c r="AA2115" i="1"/>
  <c r="AA2114" i="1"/>
  <c r="Y2113" i="1"/>
  <c r="X2113" i="1"/>
  <c r="X2123" i="1" s="1"/>
  <c r="W2113" i="1"/>
  <c r="V2113" i="1"/>
  <c r="V2123" i="1" s="1"/>
  <c r="U2113" i="1"/>
  <c r="T2113" i="1"/>
  <c r="T2123" i="1" s="1"/>
  <c r="S2113" i="1"/>
  <c r="R2113" i="1"/>
  <c r="R2116" i="1" s="1"/>
  <c r="R2118" i="1" s="1"/>
  <c r="Q2113" i="1"/>
  <c r="P2113" i="1"/>
  <c r="P2123" i="1" s="1"/>
  <c r="O2113" i="1"/>
  <c r="N2113" i="1"/>
  <c r="N2116" i="1" s="1"/>
  <c r="N2118" i="1" s="1"/>
  <c r="M2113" i="1"/>
  <c r="L2113" i="1"/>
  <c r="L2123" i="1" s="1"/>
  <c r="K2113" i="1"/>
  <c r="J2113" i="1"/>
  <c r="J2116" i="1" s="1"/>
  <c r="J2118" i="1" s="1"/>
  <c r="I2113" i="1"/>
  <c r="H2113" i="1"/>
  <c r="H2123" i="1" s="1"/>
  <c r="G2113" i="1"/>
  <c r="F2113" i="1"/>
  <c r="F2116" i="1" s="1"/>
  <c r="F2118" i="1" s="1"/>
  <c r="E2113" i="1"/>
  <c r="D2113" i="1"/>
  <c r="D2123" i="1" s="1"/>
  <c r="C2113" i="1"/>
  <c r="B2113" i="1"/>
  <c r="B2116" i="1" s="1"/>
  <c r="B2118" i="1" s="1"/>
  <c r="AA2112" i="1"/>
  <c r="X2108" i="1"/>
  <c r="V2108" i="1"/>
  <c r="T2108" i="1"/>
  <c r="R2108" i="1"/>
  <c r="P2108" i="1"/>
  <c r="N2108" i="1"/>
  <c r="L2108" i="1"/>
  <c r="J2108" i="1"/>
  <c r="H2108" i="1"/>
  <c r="F2108" i="1"/>
  <c r="D2108" i="1"/>
  <c r="B2108" i="1"/>
  <c r="AA2107" i="1"/>
  <c r="Z2107" i="1"/>
  <c r="AB2107" i="1" s="1"/>
  <c r="Y2107" i="1"/>
  <c r="Y2108" i="1" s="1"/>
  <c r="X2107" i="1"/>
  <c r="W2107" i="1"/>
  <c r="W2108" i="1" s="1"/>
  <c r="V2107" i="1"/>
  <c r="U2107" i="1"/>
  <c r="U2108" i="1" s="1"/>
  <c r="T2107" i="1"/>
  <c r="S2107" i="1"/>
  <c r="S2108" i="1" s="1"/>
  <c r="R2107" i="1"/>
  <c r="Q2107" i="1"/>
  <c r="Q2108" i="1" s="1"/>
  <c r="P2107" i="1"/>
  <c r="O2107" i="1"/>
  <c r="O2108" i="1" s="1"/>
  <c r="N2107" i="1"/>
  <c r="M2107" i="1"/>
  <c r="M2108" i="1" s="1"/>
  <c r="L2107" i="1"/>
  <c r="K2107" i="1"/>
  <c r="K2108" i="1" s="1"/>
  <c r="J2107" i="1"/>
  <c r="I2107" i="1"/>
  <c r="I2108" i="1" s="1"/>
  <c r="H2107" i="1"/>
  <c r="G2107" i="1"/>
  <c r="G2108" i="1" s="1"/>
  <c r="F2107" i="1"/>
  <c r="E2107" i="1"/>
  <c r="E2108" i="1" s="1"/>
  <c r="D2107" i="1"/>
  <c r="C2107" i="1"/>
  <c r="C2108" i="1" s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Z2108" i="1" s="1"/>
  <c r="AB2108" i="1" s="1"/>
  <c r="X2098" i="1"/>
  <c r="V2098" i="1"/>
  <c r="T2098" i="1"/>
  <c r="R2098" i="1"/>
  <c r="P2098" i="1"/>
  <c r="N2098" i="1"/>
  <c r="L2098" i="1"/>
  <c r="J2098" i="1"/>
  <c r="H2098" i="1"/>
  <c r="F2098" i="1"/>
  <c r="D2098" i="1"/>
  <c r="B2098" i="1"/>
  <c r="Y2097" i="1"/>
  <c r="Y2098" i="1" s="1"/>
  <c r="X2097" i="1"/>
  <c r="W2097" i="1"/>
  <c r="W2098" i="1" s="1"/>
  <c r="V2097" i="1"/>
  <c r="U2097" i="1"/>
  <c r="U2098" i="1" s="1"/>
  <c r="T2097" i="1"/>
  <c r="S2097" i="1"/>
  <c r="S2098" i="1" s="1"/>
  <c r="R2097" i="1"/>
  <c r="Q2097" i="1"/>
  <c r="Q2098" i="1" s="1"/>
  <c r="P2097" i="1"/>
  <c r="O2097" i="1"/>
  <c r="O2098" i="1" s="1"/>
  <c r="N2097" i="1"/>
  <c r="M2097" i="1"/>
  <c r="Z2097" i="1" s="1"/>
  <c r="L2097" i="1"/>
  <c r="K2097" i="1"/>
  <c r="K2098" i="1" s="1"/>
  <c r="J2097" i="1"/>
  <c r="I2097" i="1"/>
  <c r="I2098" i="1" s="1"/>
  <c r="H2097" i="1"/>
  <c r="G2097" i="1"/>
  <c r="G2098" i="1" s="1"/>
  <c r="F2097" i="1"/>
  <c r="E2097" i="1"/>
  <c r="E2098" i="1" s="1"/>
  <c r="D2097" i="1"/>
  <c r="C2097" i="1"/>
  <c r="C2098" i="1" s="1"/>
  <c r="B2097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Z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S2123" i="1" s="1"/>
  <c r="R2083" i="1"/>
  <c r="Q2083" i="1"/>
  <c r="Q2123" i="1" s="1"/>
  <c r="P2083" i="1"/>
  <c r="O2083" i="1"/>
  <c r="O2123" i="1" s="1"/>
  <c r="N2083" i="1"/>
  <c r="M2083" i="1"/>
  <c r="M2123" i="1" s="1"/>
  <c r="L2083" i="1"/>
  <c r="K2083" i="1"/>
  <c r="K2123" i="1" s="1"/>
  <c r="J2083" i="1"/>
  <c r="I2083" i="1"/>
  <c r="I2123" i="1" s="1"/>
  <c r="H2083" i="1"/>
  <c r="G2083" i="1"/>
  <c r="G2123" i="1" s="1"/>
  <c r="F2083" i="1"/>
  <c r="E2083" i="1"/>
  <c r="E2123" i="1" s="1"/>
  <c r="D2083" i="1"/>
  <c r="C2083" i="1"/>
  <c r="C2123" i="1" s="1"/>
  <c r="B2083" i="1"/>
  <c r="Y2082" i="1"/>
  <c r="Y2086" i="1" s="1"/>
  <c r="X2082" i="1"/>
  <c r="X2086" i="1" s="1"/>
  <c r="X2088" i="1" s="1"/>
  <c r="W2082" i="1"/>
  <c r="W2122" i="1" s="1"/>
  <c r="V2082" i="1"/>
  <c r="V2122" i="1" s="1"/>
  <c r="U2082" i="1"/>
  <c r="U2086" i="1" s="1"/>
  <c r="T2082" i="1"/>
  <c r="T2086" i="1" s="1"/>
  <c r="T2088" i="1" s="1"/>
  <c r="S2082" i="1"/>
  <c r="S2122" i="1" s="1"/>
  <c r="S2126" i="1" s="1"/>
  <c r="R2082" i="1"/>
  <c r="R2122" i="1" s="1"/>
  <c r="Q2082" i="1"/>
  <c r="Q2086" i="1" s="1"/>
  <c r="P2082" i="1"/>
  <c r="P2086" i="1" s="1"/>
  <c r="P2088" i="1" s="1"/>
  <c r="O2082" i="1"/>
  <c r="O2122" i="1" s="1"/>
  <c r="O2126" i="1" s="1"/>
  <c r="N2082" i="1"/>
  <c r="N2122" i="1" s="1"/>
  <c r="M2082" i="1"/>
  <c r="M2086" i="1" s="1"/>
  <c r="L2082" i="1"/>
  <c r="L2086" i="1" s="1"/>
  <c r="L2088" i="1" s="1"/>
  <c r="K2082" i="1"/>
  <c r="K2122" i="1" s="1"/>
  <c r="K2126" i="1" s="1"/>
  <c r="J2082" i="1"/>
  <c r="J2122" i="1" s="1"/>
  <c r="I2082" i="1"/>
  <c r="I2086" i="1" s="1"/>
  <c r="H2082" i="1"/>
  <c r="H2086" i="1" s="1"/>
  <c r="H2088" i="1" s="1"/>
  <c r="G2082" i="1"/>
  <c r="G2122" i="1" s="1"/>
  <c r="G2126" i="1" s="1"/>
  <c r="F2082" i="1"/>
  <c r="F2122" i="1" s="1"/>
  <c r="E2082" i="1"/>
  <c r="E2086" i="1" s="1"/>
  <c r="D2082" i="1"/>
  <c r="D2086" i="1" s="1"/>
  <c r="D2088" i="1" s="1"/>
  <c r="C2082" i="1"/>
  <c r="C2122" i="1" s="1"/>
  <c r="C2126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X2056" i="1"/>
  <c r="T2056" i="1"/>
  <c r="P2056" i="1"/>
  <c r="L2056" i="1"/>
  <c r="H2056" i="1"/>
  <c r="D2056" i="1"/>
  <c r="AA2055" i="1"/>
  <c r="X2054" i="1"/>
  <c r="V2054" i="1"/>
  <c r="V2056" i="1" s="1"/>
  <c r="T2054" i="1"/>
  <c r="R2054" i="1"/>
  <c r="R2056" i="1" s="1"/>
  <c r="P2054" i="1"/>
  <c r="N2054" i="1"/>
  <c r="N2056" i="1" s="1"/>
  <c r="L2054" i="1"/>
  <c r="J2054" i="1"/>
  <c r="J2056" i="1" s="1"/>
  <c r="H2054" i="1"/>
  <c r="F2054" i="1"/>
  <c r="F2056" i="1" s="1"/>
  <c r="D2054" i="1"/>
  <c r="B2054" i="1"/>
  <c r="B2056" i="1" s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L2051" i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Y2046" i="1"/>
  <c r="U2046" i="1"/>
  <c r="Q2046" i="1"/>
  <c r="I2046" i="1"/>
  <c r="E2046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X2041" i="1"/>
  <c r="W2041" i="1"/>
  <c r="W2044" i="1" s="1"/>
  <c r="W2046" i="1" s="1"/>
  <c r="V2041" i="1"/>
  <c r="U2041" i="1"/>
  <c r="U2044" i="1" s="1"/>
  <c r="T2041" i="1"/>
  <c r="S2041" i="1"/>
  <c r="S2044" i="1" s="1"/>
  <c r="S2046" i="1" s="1"/>
  <c r="R2041" i="1"/>
  <c r="Q2041" i="1"/>
  <c r="Q2044" i="1" s="1"/>
  <c r="P2041" i="1"/>
  <c r="O2041" i="1"/>
  <c r="O2044" i="1" s="1"/>
  <c r="O2046" i="1" s="1"/>
  <c r="N2041" i="1"/>
  <c r="M2041" i="1"/>
  <c r="L2041" i="1"/>
  <c r="K2041" i="1"/>
  <c r="K2044" i="1" s="1"/>
  <c r="K2046" i="1" s="1"/>
  <c r="J2041" i="1"/>
  <c r="I2041" i="1"/>
  <c r="I2044" i="1" s="1"/>
  <c r="H2041" i="1"/>
  <c r="G2041" i="1"/>
  <c r="G2044" i="1" s="1"/>
  <c r="G2046" i="1" s="1"/>
  <c r="F2041" i="1"/>
  <c r="E2041" i="1"/>
  <c r="E2044" i="1" s="1"/>
  <c r="D2041" i="1"/>
  <c r="C2041" i="1"/>
  <c r="C2044" i="1" s="1"/>
  <c r="C2046" i="1" s="1"/>
  <c r="B2041" i="1"/>
  <c r="AA2040" i="1"/>
  <c r="Z2040" i="1"/>
  <c r="Z2035" i="1"/>
  <c r="AA2035" i="1" s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N2036" i="1" s="1"/>
  <c r="M2031" i="1"/>
  <c r="L2031" i="1"/>
  <c r="L2034" i="1" s="1"/>
  <c r="L2036" i="1" s="1"/>
  <c r="K2031" i="1"/>
  <c r="J2031" i="1"/>
  <c r="J2034" i="1" s="1"/>
  <c r="J2036" i="1" s="1"/>
  <c r="I2031" i="1"/>
  <c r="H2031" i="1"/>
  <c r="H2034" i="1" s="1"/>
  <c r="H2036" i="1" s="1"/>
  <c r="G2031" i="1"/>
  <c r="F2031" i="1"/>
  <c r="F2034" i="1" s="1"/>
  <c r="F2036" i="1" s="1"/>
  <c r="E2031" i="1"/>
  <c r="D2031" i="1"/>
  <c r="C2031" i="1"/>
  <c r="B2031" i="1"/>
  <c r="B2034" i="1" s="1"/>
  <c r="B2036" i="1" s="1"/>
  <c r="Z2030" i="1"/>
  <c r="AA2025" i="1"/>
  <c r="Z2025" i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M2021" i="1"/>
  <c r="L2021" i="1"/>
  <c r="K2021" i="1"/>
  <c r="K2024" i="1" s="1"/>
  <c r="K2026" i="1" s="1"/>
  <c r="J2021" i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AB2020" i="1"/>
  <c r="Z2020" i="1"/>
  <c r="AA2020" i="1" s="1"/>
  <c r="S2016" i="1"/>
  <c r="K2016" i="1"/>
  <c r="C2016" i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K2011" i="1"/>
  <c r="K2014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B2011" i="1"/>
  <c r="AA2010" i="1"/>
  <c r="Z2010" i="1"/>
  <c r="X2006" i="1"/>
  <c r="T2006" i="1"/>
  <c r="P2006" i="1"/>
  <c r="L2006" i="1"/>
  <c r="H2006" i="1"/>
  <c r="Z2005" i="1"/>
  <c r="AA2005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AB2001" i="1"/>
  <c r="Z2001" i="1"/>
  <c r="Y2001" i="1"/>
  <c r="X2001" i="1"/>
  <c r="X2004" i="1" s="1"/>
  <c r="W2001" i="1"/>
  <c r="V2001" i="1"/>
  <c r="V2004" i="1" s="1"/>
  <c r="V2006" i="1" s="1"/>
  <c r="U2001" i="1"/>
  <c r="T2001" i="1"/>
  <c r="T2004" i="1" s="1"/>
  <c r="S2001" i="1"/>
  <c r="R2001" i="1"/>
  <c r="R2004" i="1" s="1"/>
  <c r="R2006" i="1" s="1"/>
  <c r="Q2001" i="1"/>
  <c r="P2001" i="1"/>
  <c r="P2004" i="1" s="1"/>
  <c r="O2001" i="1"/>
  <c r="N2001" i="1"/>
  <c r="N2004" i="1" s="1"/>
  <c r="N2006" i="1" s="1"/>
  <c r="M2001" i="1"/>
  <c r="L2001" i="1"/>
  <c r="L2004" i="1" s="1"/>
  <c r="K2001" i="1"/>
  <c r="J2001" i="1"/>
  <c r="J2004" i="1" s="1"/>
  <c r="J2006" i="1" s="1"/>
  <c r="I2001" i="1"/>
  <c r="H2001" i="1"/>
  <c r="H2004" i="1" s="1"/>
  <c r="G2001" i="1"/>
  <c r="F2001" i="1"/>
  <c r="F2004" i="1" s="1"/>
  <c r="F2006" i="1" s="1"/>
  <c r="E2001" i="1"/>
  <c r="D2001" i="1"/>
  <c r="C2001" i="1"/>
  <c r="B2001" i="1"/>
  <c r="B2004" i="1" s="1"/>
  <c r="B2006" i="1" s="1"/>
  <c r="Z2000" i="1"/>
  <c r="Y1996" i="1"/>
  <c r="U1996" i="1"/>
  <c r="Q1996" i="1"/>
  <c r="I1996" i="1"/>
  <c r="E1996" i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X1991" i="1"/>
  <c r="W1991" i="1"/>
  <c r="W1994" i="1" s="1"/>
  <c r="W1996" i="1" s="1"/>
  <c r="V1991" i="1"/>
  <c r="U1991" i="1"/>
  <c r="U1994" i="1" s="1"/>
  <c r="T1991" i="1"/>
  <c r="S1991" i="1"/>
  <c r="S1994" i="1" s="1"/>
  <c r="S1996" i="1" s="1"/>
  <c r="R1991" i="1"/>
  <c r="Q1991" i="1"/>
  <c r="Q1994" i="1" s="1"/>
  <c r="P1991" i="1"/>
  <c r="O1991" i="1"/>
  <c r="O1994" i="1" s="1"/>
  <c r="O1996" i="1" s="1"/>
  <c r="N1991" i="1"/>
  <c r="M1991" i="1"/>
  <c r="L1991" i="1"/>
  <c r="K1991" i="1"/>
  <c r="K1994" i="1" s="1"/>
  <c r="K1996" i="1" s="1"/>
  <c r="J1991" i="1"/>
  <c r="I1991" i="1"/>
  <c r="I1994" i="1" s="1"/>
  <c r="H1991" i="1"/>
  <c r="G1991" i="1"/>
  <c r="G1994" i="1" s="1"/>
  <c r="G1996" i="1" s="1"/>
  <c r="F1991" i="1"/>
  <c r="E1991" i="1"/>
  <c r="E1994" i="1" s="1"/>
  <c r="D1991" i="1"/>
  <c r="C1991" i="1"/>
  <c r="C1994" i="1" s="1"/>
  <c r="C1996" i="1" s="1"/>
  <c r="B1991" i="1"/>
  <c r="AA1990" i="1"/>
  <c r="Z1990" i="1"/>
  <c r="Z1985" i="1"/>
  <c r="AA1985" i="1" s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C1981" i="1"/>
  <c r="B1981" i="1"/>
  <c r="B1984" i="1" s="1"/>
  <c r="B1986" i="1" s="1"/>
  <c r="Z1980" i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A1970" i="1"/>
  <c r="Z1970" i="1"/>
  <c r="Z1965" i="1"/>
  <c r="AA1965" i="1" s="1"/>
  <c r="Y1964" i="1"/>
  <c r="Y1966" i="1" s="1"/>
  <c r="U1964" i="1"/>
  <c r="U1966" i="1" s="1"/>
  <c r="Q1964" i="1"/>
  <c r="Q1966" i="1" s="1"/>
  <c r="M1964" i="1"/>
  <c r="M1966" i="1" s="1"/>
  <c r="I1964" i="1"/>
  <c r="I1966" i="1" s="1"/>
  <c r="E1964" i="1"/>
  <c r="E1966" i="1" s="1"/>
  <c r="AA1963" i="1"/>
  <c r="Z1963" i="1"/>
  <c r="AA1962" i="1"/>
  <c r="Z1962" i="1"/>
  <c r="Z1961" i="1"/>
  <c r="Y1961" i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D1961" i="1"/>
  <c r="D1964" i="1" s="1"/>
  <c r="D1966" i="1" s="1"/>
  <c r="C1961" i="1"/>
  <c r="C1964" i="1" s="1"/>
  <c r="C1966" i="1" s="1"/>
  <c r="B1961" i="1"/>
  <c r="B1964" i="1" s="1"/>
  <c r="B1966" i="1" s="1"/>
  <c r="AA1960" i="1"/>
  <c r="Z1960" i="1"/>
  <c r="Z1955" i="1"/>
  <c r="AA1955" i="1" s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AB1951" i="1" s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B1951" i="1"/>
  <c r="B1954" i="1" s="1"/>
  <c r="B1956" i="1" s="1"/>
  <c r="AA1950" i="1"/>
  <c r="Z1950" i="1"/>
  <c r="Z1954" i="1" s="1"/>
  <c r="Z1945" i="1"/>
  <c r="Y1944" i="1"/>
  <c r="Y1946" i="1" s="1"/>
  <c r="W1944" i="1"/>
  <c r="W1946" i="1" s="1"/>
  <c r="U1944" i="1"/>
  <c r="U1946" i="1" s="1"/>
  <c r="S1944" i="1"/>
  <c r="S1946" i="1" s="1"/>
  <c r="Q1944" i="1"/>
  <c r="Q1946" i="1" s="1"/>
  <c r="O1944" i="1"/>
  <c r="O1946" i="1" s="1"/>
  <c r="M1944" i="1"/>
  <c r="M1946" i="1" s="1"/>
  <c r="K1944" i="1"/>
  <c r="K1946" i="1" s="1"/>
  <c r="I1944" i="1"/>
  <c r="I1946" i="1" s="1"/>
  <c r="G1944" i="1"/>
  <c r="G1946" i="1" s="1"/>
  <c r="E1944" i="1"/>
  <c r="E1946" i="1" s="1"/>
  <c r="C1944" i="1"/>
  <c r="C1946" i="1" s="1"/>
  <c r="AA1943" i="1"/>
  <c r="Z1943" i="1"/>
  <c r="AA1942" i="1"/>
  <c r="Z1942" i="1"/>
  <c r="AB1941" i="1"/>
  <c r="Z1941" i="1"/>
  <c r="Y1941" i="1"/>
  <c r="X1941" i="1"/>
  <c r="X1944" i="1" s="1"/>
  <c r="X1946" i="1" s="1"/>
  <c r="W1941" i="1"/>
  <c r="V1941" i="1"/>
  <c r="V1944" i="1" s="1"/>
  <c r="V1946" i="1" s="1"/>
  <c r="U1941" i="1"/>
  <c r="T1941" i="1"/>
  <c r="T1944" i="1" s="1"/>
  <c r="T1946" i="1" s="1"/>
  <c r="S1941" i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L1941" i="1"/>
  <c r="L1944" i="1" s="1"/>
  <c r="L1946" i="1" s="1"/>
  <c r="K1941" i="1"/>
  <c r="J1941" i="1"/>
  <c r="J1944" i="1" s="1"/>
  <c r="J1946" i="1" s="1"/>
  <c r="I1941" i="1"/>
  <c r="H1941" i="1"/>
  <c r="H1944" i="1" s="1"/>
  <c r="H1946" i="1" s="1"/>
  <c r="G1941" i="1"/>
  <c r="F1941" i="1"/>
  <c r="F1944" i="1" s="1"/>
  <c r="F1946" i="1" s="1"/>
  <c r="E1941" i="1"/>
  <c r="D1941" i="1"/>
  <c r="C1941" i="1"/>
  <c r="B1941" i="1"/>
  <c r="B1944" i="1" s="1"/>
  <c r="B1946" i="1" s="1"/>
  <c r="AA1940" i="1"/>
  <c r="Z1940" i="1"/>
  <c r="Z1944" i="1" s="1"/>
  <c r="Z1936" i="1"/>
  <c r="AB1936" i="1" s="1"/>
  <c r="N1936" i="1"/>
  <c r="J1936" i="1"/>
  <c r="Z1935" i="1"/>
  <c r="AA1935" i="1" s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AA1932" i="1"/>
  <c r="Z1932" i="1"/>
  <c r="Z1931" i="1"/>
  <c r="AB1931" i="1" s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M1931" i="1"/>
  <c r="L1931" i="1"/>
  <c r="L1934" i="1" s="1"/>
  <c r="L1936" i="1" s="1"/>
  <c r="K1931" i="1"/>
  <c r="J1931" i="1"/>
  <c r="J1934" i="1" s="1"/>
  <c r="I1931" i="1"/>
  <c r="H1931" i="1"/>
  <c r="H1934" i="1" s="1"/>
  <c r="H1936" i="1" s="1"/>
  <c r="G1931" i="1"/>
  <c r="F1931" i="1"/>
  <c r="F1934" i="1" s="1"/>
  <c r="F1936" i="1" s="1"/>
  <c r="E1931" i="1"/>
  <c r="D1931" i="1"/>
  <c r="D1934" i="1" s="1"/>
  <c r="D1936" i="1" s="1"/>
  <c r="C1931" i="1"/>
  <c r="B1931" i="1"/>
  <c r="B1934" i="1" s="1"/>
  <c r="B1936" i="1" s="1"/>
  <c r="AA1930" i="1"/>
  <c r="Z1930" i="1"/>
  <c r="Z1934" i="1" s="1"/>
  <c r="AB1934" i="1" s="1"/>
  <c r="L1926" i="1"/>
  <c r="Z1925" i="1"/>
  <c r="Y1924" i="1"/>
  <c r="Y1926" i="1" s="1"/>
  <c r="W1924" i="1"/>
  <c r="W1926" i="1" s="1"/>
  <c r="U1924" i="1"/>
  <c r="U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AA1923" i="1"/>
  <c r="Z1923" i="1"/>
  <c r="AA1922" i="1"/>
  <c r="Z1922" i="1"/>
  <c r="AB1921" i="1"/>
  <c r="Z1921" i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K1921" i="1"/>
  <c r="J1921" i="1"/>
  <c r="J1924" i="1" s="1"/>
  <c r="J1926" i="1" s="1"/>
  <c r="I1921" i="1"/>
  <c r="H1921" i="1"/>
  <c r="H1924" i="1" s="1"/>
  <c r="H1926" i="1" s="1"/>
  <c r="G1921" i="1"/>
  <c r="F1921" i="1"/>
  <c r="F1924" i="1" s="1"/>
  <c r="F1926" i="1" s="1"/>
  <c r="E1921" i="1"/>
  <c r="D1921" i="1"/>
  <c r="C1921" i="1"/>
  <c r="B1921" i="1"/>
  <c r="B1924" i="1" s="1"/>
  <c r="B1926" i="1" s="1"/>
  <c r="AA1920" i="1"/>
  <c r="Z1920" i="1"/>
  <c r="Z1924" i="1" s="1"/>
  <c r="Z1916" i="1"/>
  <c r="AB1916" i="1" s="1"/>
  <c r="N1916" i="1"/>
  <c r="J1916" i="1"/>
  <c r="Z1915" i="1"/>
  <c r="AA1915" i="1" s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AA1912" i="1"/>
  <c r="Z1912" i="1"/>
  <c r="Z1911" i="1"/>
  <c r="AB1911" i="1" s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M1911" i="1"/>
  <c r="L1911" i="1"/>
  <c r="L1914" i="1" s="1"/>
  <c r="L1916" i="1" s="1"/>
  <c r="K1911" i="1"/>
  <c r="J1911" i="1"/>
  <c r="J1914" i="1" s="1"/>
  <c r="I1911" i="1"/>
  <c r="H1911" i="1"/>
  <c r="H1914" i="1" s="1"/>
  <c r="H1916" i="1" s="1"/>
  <c r="G1911" i="1"/>
  <c r="F1911" i="1"/>
  <c r="F1914" i="1" s="1"/>
  <c r="F1916" i="1" s="1"/>
  <c r="E1911" i="1"/>
  <c r="D1911" i="1"/>
  <c r="D1914" i="1" s="1"/>
  <c r="D1916" i="1" s="1"/>
  <c r="C1911" i="1"/>
  <c r="B1911" i="1"/>
  <c r="B1914" i="1" s="1"/>
  <c r="B1916" i="1" s="1"/>
  <c r="AA1910" i="1"/>
  <c r="Z1910" i="1"/>
  <c r="Z1914" i="1" s="1"/>
  <c r="AB1914" i="1" s="1"/>
  <c r="L1906" i="1"/>
  <c r="Z1905" i="1"/>
  <c r="Y1904" i="1"/>
  <c r="Y1906" i="1" s="1"/>
  <c r="W1904" i="1"/>
  <c r="W1906" i="1" s="1"/>
  <c r="U1904" i="1"/>
  <c r="U1906" i="1" s="1"/>
  <c r="S1904" i="1"/>
  <c r="S1906" i="1" s="1"/>
  <c r="Q1904" i="1"/>
  <c r="Q1906" i="1" s="1"/>
  <c r="O1904" i="1"/>
  <c r="O1906" i="1" s="1"/>
  <c r="M1904" i="1"/>
  <c r="M1906" i="1" s="1"/>
  <c r="K1904" i="1"/>
  <c r="K1906" i="1" s="1"/>
  <c r="I1904" i="1"/>
  <c r="I1906" i="1" s="1"/>
  <c r="G1904" i="1"/>
  <c r="G1906" i="1" s="1"/>
  <c r="E1904" i="1"/>
  <c r="E1906" i="1" s="1"/>
  <c r="C1904" i="1"/>
  <c r="C1906" i="1" s="1"/>
  <c r="AA1903" i="1"/>
  <c r="Z1903" i="1"/>
  <c r="AA1902" i="1"/>
  <c r="Z1902" i="1"/>
  <c r="AB1901" i="1"/>
  <c r="Z1901" i="1"/>
  <c r="Y1901" i="1"/>
  <c r="X1901" i="1"/>
  <c r="X1904" i="1" s="1"/>
  <c r="X1906" i="1" s="1"/>
  <c r="W1901" i="1"/>
  <c r="V1901" i="1"/>
  <c r="V1904" i="1" s="1"/>
  <c r="V1906" i="1" s="1"/>
  <c r="U1901" i="1"/>
  <c r="T1901" i="1"/>
  <c r="T1904" i="1" s="1"/>
  <c r="T1906" i="1" s="1"/>
  <c r="S1901" i="1"/>
  <c r="R1901" i="1"/>
  <c r="R1904" i="1" s="1"/>
  <c r="R1906" i="1" s="1"/>
  <c r="Q1901" i="1"/>
  <c r="P1901" i="1"/>
  <c r="P1904" i="1" s="1"/>
  <c r="P1906" i="1" s="1"/>
  <c r="O1901" i="1"/>
  <c r="N1901" i="1"/>
  <c r="N1904" i="1" s="1"/>
  <c r="N1906" i="1" s="1"/>
  <c r="M1901" i="1"/>
  <c r="L1901" i="1"/>
  <c r="L1904" i="1" s="1"/>
  <c r="K1901" i="1"/>
  <c r="J1901" i="1"/>
  <c r="J1904" i="1" s="1"/>
  <c r="J1906" i="1" s="1"/>
  <c r="I1901" i="1"/>
  <c r="H1901" i="1"/>
  <c r="H1904" i="1" s="1"/>
  <c r="H1906" i="1" s="1"/>
  <c r="G1901" i="1"/>
  <c r="F1901" i="1"/>
  <c r="F1904" i="1" s="1"/>
  <c r="F1906" i="1" s="1"/>
  <c r="E1901" i="1"/>
  <c r="D1901" i="1"/>
  <c r="C1901" i="1"/>
  <c r="B1901" i="1"/>
  <c r="B1904" i="1" s="1"/>
  <c r="B1906" i="1" s="1"/>
  <c r="AA1900" i="1"/>
  <c r="Z1900" i="1"/>
  <c r="Z1904" i="1" s="1"/>
  <c r="N1896" i="1"/>
  <c r="J1896" i="1"/>
  <c r="Z1895" i="1"/>
  <c r="Y1895" i="1"/>
  <c r="Y1896" i="1" s="1"/>
  <c r="X1895" i="1"/>
  <c r="W1895" i="1"/>
  <c r="V1895" i="1"/>
  <c r="U1895" i="1"/>
  <c r="U1896" i="1" s="1"/>
  <c r="T1895" i="1"/>
  <c r="S1895" i="1"/>
  <c r="R1895" i="1"/>
  <c r="Q1895" i="1"/>
  <c r="Q1896" i="1" s="1"/>
  <c r="P1895" i="1"/>
  <c r="O1895" i="1"/>
  <c r="N1895" i="1"/>
  <c r="M1895" i="1"/>
  <c r="M1896" i="1" s="1"/>
  <c r="L1895" i="1"/>
  <c r="K1895" i="1"/>
  <c r="J1895" i="1"/>
  <c r="I1895" i="1"/>
  <c r="I1896" i="1" s="1"/>
  <c r="H1895" i="1"/>
  <c r="G1895" i="1"/>
  <c r="F1895" i="1"/>
  <c r="E1895" i="1"/>
  <c r="E1896" i="1" s="1"/>
  <c r="D1895" i="1"/>
  <c r="C1895" i="1"/>
  <c r="B1895" i="1"/>
  <c r="Y1894" i="1"/>
  <c r="W1894" i="1"/>
  <c r="U1894" i="1"/>
  <c r="S1894" i="1"/>
  <c r="Q1894" i="1"/>
  <c r="O1894" i="1"/>
  <c r="M1894" i="1"/>
  <c r="K1894" i="1"/>
  <c r="I1894" i="1"/>
  <c r="G1894" i="1"/>
  <c r="E1894" i="1"/>
  <c r="C1894" i="1"/>
  <c r="AA1893" i="1"/>
  <c r="Z1893" i="1"/>
  <c r="AA1892" i="1"/>
  <c r="Z1892" i="1"/>
  <c r="Z1891" i="1"/>
  <c r="AB1891" i="1" s="1"/>
  <c r="Y1891" i="1"/>
  <c r="X1891" i="1"/>
  <c r="X1894" i="1" s="1"/>
  <c r="W1891" i="1"/>
  <c r="V1891" i="1"/>
  <c r="V1894" i="1" s="1"/>
  <c r="V1896" i="1" s="1"/>
  <c r="U1891" i="1"/>
  <c r="T1891" i="1"/>
  <c r="T1894" i="1" s="1"/>
  <c r="S1891" i="1"/>
  <c r="R1891" i="1"/>
  <c r="R1894" i="1" s="1"/>
  <c r="R1896" i="1" s="1"/>
  <c r="Q1891" i="1"/>
  <c r="P1891" i="1"/>
  <c r="P1894" i="1" s="1"/>
  <c r="O1891" i="1"/>
  <c r="N1891" i="1"/>
  <c r="N1894" i="1" s="1"/>
  <c r="M1891" i="1"/>
  <c r="L1891" i="1"/>
  <c r="L1894" i="1" s="1"/>
  <c r="K1891" i="1"/>
  <c r="J1891" i="1"/>
  <c r="J1894" i="1" s="1"/>
  <c r="I1891" i="1"/>
  <c r="H1891" i="1"/>
  <c r="H1894" i="1" s="1"/>
  <c r="G1891" i="1"/>
  <c r="F1891" i="1"/>
  <c r="F1894" i="1" s="1"/>
  <c r="F1896" i="1" s="1"/>
  <c r="E1891" i="1"/>
  <c r="D1891" i="1"/>
  <c r="D1894" i="1" s="1"/>
  <c r="C1891" i="1"/>
  <c r="B1891" i="1"/>
  <c r="B1894" i="1" s="1"/>
  <c r="B1896" i="1" s="1"/>
  <c r="Z1890" i="1"/>
  <c r="AA1885" i="1"/>
  <c r="Z1885" i="1"/>
  <c r="X1884" i="1"/>
  <c r="X1886" i="1" s="1"/>
  <c r="T1884" i="1"/>
  <c r="T1886" i="1" s="1"/>
  <c r="P1884" i="1"/>
  <c r="P1886" i="1" s="1"/>
  <c r="L1884" i="1"/>
  <c r="L1886" i="1" s="1"/>
  <c r="H1884" i="1"/>
  <c r="H1886" i="1" s="1"/>
  <c r="D1884" i="1"/>
  <c r="D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Z1881" i="1"/>
  <c r="AB1881" i="1" s="1"/>
  <c r="Y1881" i="1"/>
  <c r="Y1884" i="1" s="1"/>
  <c r="Y1886" i="1" s="1"/>
  <c r="X1881" i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O1881" i="1"/>
  <c r="O1884" i="1" s="1"/>
  <c r="O1886" i="1" s="1"/>
  <c r="N1881" i="1"/>
  <c r="N1884" i="1" s="1"/>
  <c r="N1886" i="1" s="1"/>
  <c r="M1881" i="1"/>
  <c r="M1884" i="1" s="1"/>
  <c r="M1886" i="1" s="1"/>
  <c r="L1881" i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G1881" i="1"/>
  <c r="G1884" i="1" s="1"/>
  <c r="G1886" i="1" s="1"/>
  <c r="F1881" i="1"/>
  <c r="F1884" i="1" s="1"/>
  <c r="F1886" i="1" s="1"/>
  <c r="E1881" i="1"/>
  <c r="E1884" i="1" s="1"/>
  <c r="E1886" i="1" s="1"/>
  <c r="D1881" i="1"/>
  <c r="AA1881" i="1" s="1"/>
  <c r="C1881" i="1"/>
  <c r="C1884" i="1" s="1"/>
  <c r="C1886" i="1" s="1"/>
  <c r="B1881" i="1"/>
  <c r="B1884" i="1" s="1"/>
  <c r="B1886" i="1" s="1"/>
  <c r="Z1880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4" i="1"/>
  <c r="Y1876" i="1" s="1"/>
  <c r="U1874" i="1"/>
  <c r="U1876" i="1" s="1"/>
  <c r="Q1874" i="1"/>
  <c r="Q1876" i="1" s="1"/>
  <c r="I1874" i="1"/>
  <c r="I1876" i="1" s="1"/>
  <c r="E1874" i="1"/>
  <c r="E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W1870" i="1"/>
  <c r="V1870" i="1"/>
  <c r="V1874" i="1" s="1"/>
  <c r="U1870" i="1"/>
  <c r="T1870" i="1"/>
  <c r="S1870" i="1"/>
  <c r="R1870" i="1"/>
  <c r="R1874" i="1" s="1"/>
  <c r="Q1870" i="1"/>
  <c r="P1870" i="1"/>
  <c r="O1870" i="1"/>
  <c r="N1870" i="1"/>
  <c r="N1874" i="1" s="1"/>
  <c r="M1870" i="1"/>
  <c r="Z1870" i="1" s="1"/>
  <c r="L1870" i="1"/>
  <c r="K1870" i="1"/>
  <c r="J1870" i="1"/>
  <c r="J1874" i="1" s="1"/>
  <c r="I1870" i="1"/>
  <c r="H1870" i="1"/>
  <c r="G1870" i="1"/>
  <c r="F1870" i="1"/>
  <c r="F1874" i="1" s="1"/>
  <c r="E1870" i="1"/>
  <c r="D1870" i="1"/>
  <c r="C1870" i="1"/>
  <c r="B1870" i="1"/>
  <c r="B1874" i="1" s="1"/>
  <c r="Y1865" i="1"/>
  <c r="Y1866" i="1" s="1"/>
  <c r="X1865" i="1"/>
  <c r="W1865" i="1"/>
  <c r="V1865" i="1"/>
  <c r="U1865" i="1"/>
  <c r="U1866" i="1" s="1"/>
  <c r="T1865" i="1"/>
  <c r="S1865" i="1"/>
  <c r="R1865" i="1"/>
  <c r="Q1865" i="1"/>
  <c r="Q1866" i="1" s="1"/>
  <c r="P1865" i="1"/>
  <c r="O1865" i="1"/>
  <c r="N1865" i="1"/>
  <c r="M1865" i="1"/>
  <c r="L1865" i="1"/>
  <c r="K1865" i="1"/>
  <c r="J1865" i="1"/>
  <c r="I1865" i="1"/>
  <c r="I1866" i="1" s="1"/>
  <c r="H1865" i="1"/>
  <c r="G1865" i="1"/>
  <c r="F1865" i="1"/>
  <c r="E1865" i="1"/>
  <c r="E1866" i="1" s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X1864" i="1" s="1"/>
  <c r="X1866" i="1" s="1"/>
  <c r="W1862" i="1"/>
  <c r="V1862" i="1"/>
  <c r="U1862" i="1"/>
  <c r="T1862" i="1"/>
  <c r="T1864" i="1" s="1"/>
  <c r="T1866" i="1" s="1"/>
  <c r="S1862" i="1"/>
  <c r="R1862" i="1"/>
  <c r="Q1862" i="1"/>
  <c r="P1862" i="1"/>
  <c r="P1864" i="1" s="1"/>
  <c r="P1866" i="1" s="1"/>
  <c r="O1862" i="1"/>
  <c r="N1862" i="1"/>
  <c r="M1862" i="1"/>
  <c r="L1862" i="1"/>
  <c r="L1864" i="1" s="1"/>
  <c r="L1866" i="1" s="1"/>
  <c r="K1862" i="1"/>
  <c r="J1862" i="1"/>
  <c r="I1862" i="1"/>
  <c r="H1862" i="1"/>
  <c r="H1864" i="1" s="1"/>
  <c r="H1866" i="1" s="1"/>
  <c r="G1862" i="1"/>
  <c r="F1862" i="1"/>
  <c r="E1862" i="1"/>
  <c r="D1862" i="1"/>
  <c r="D1864" i="1" s="1"/>
  <c r="D1866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W1864" i="1" s="1"/>
  <c r="V1860" i="1"/>
  <c r="V1864" i="1" s="1"/>
  <c r="V1866" i="1" s="1"/>
  <c r="U1860" i="1"/>
  <c r="U1864" i="1" s="1"/>
  <c r="T1860" i="1"/>
  <c r="S1860" i="1"/>
  <c r="S1864" i="1" s="1"/>
  <c r="R1860" i="1"/>
  <c r="R1864" i="1" s="1"/>
  <c r="R1866" i="1" s="1"/>
  <c r="Q1860" i="1"/>
  <c r="Q1864" i="1" s="1"/>
  <c r="P1860" i="1"/>
  <c r="O1860" i="1"/>
  <c r="O1864" i="1" s="1"/>
  <c r="N1860" i="1"/>
  <c r="N1864" i="1" s="1"/>
  <c r="N1866" i="1" s="1"/>
  <c r="M1860" i="1"/>
  <c r="M1864" i="1" s="1"/>
  <c r="L1860" i="1"/>
  <c r="K1860" i="1"/>
  <c r="K1864" i="1" s="1"/>
  <c r="J1860" i="1"/>
  <c r="J1864" i="1" s="1"/>
  <c r="J1866" i="1" s="1"/>
  <c r="I1860" i="1"/>
  <c r="I1864" i="1" s="1"/>
  <c r="H1860" i="1"/>
  <c r="G1860" i="1"/>
  <c r="G1864" i="1" s="1"/>
  <c r="F1860" i="1"/>
  <c r="F1864" i="1" s="1"/>
  <c r="F1866" i="1" s="1"/>
  <c r="E1860" i="1"/>
  <c r="E1864" i="1" s="1"/>
  <c r="D1860" i="1"/>
  <c r="C1860" i="1"/>
  <c r="C1864" i="1" s="1"/>
  <c r="B1860" i="1"/>
  <c r="B1864" i="1" s="1"/>
  <c r="B1866" i="1" s="1"/>
  <c r="Y1855" i="1"/>
  <c r="X1855" i="1"/>
  <c r="X1856" i="1" s="1"/>
  <c r="W1855" i="1"/>
  <c r="V1855" i="1"/>
  <c r="U1855" i="1"/>
  <c r="T1855" i="1"/>
  <c r="T1856" i="1" s="1"/>
  <c r="S1855" i="1"/>
  <c r="R1855" i="1"/>
  <c r="Q1855" i="1"/>
  <c r="P1855" i="1"/>
  <c r="P1856" i="1" s="1"/>
  <c r="O1855" i="1"/>
  <c r="N1855" i="1"/>
  <c r="Z1855" i="1" s="1"/>
  <c r="M1855" i="1"/>
  <c r="L1855" i="1"/>
  <c r="L1856" i="1" s="1"/>
  <c r="K1855" i="1"/>
  <c r="J1855" i="1"/>
  <c r="I1855" i="1"/>
  <c r="H1855" i="1"/>
  <c r="H1856" i="1" s="1"/>
  <c r="G1855" i="1"/>
  <c r="F1855" i="1"/>
  <c r="E1855" i="1"/>
  <c r="D1855" i="1"/>
  <c r="C1855" i="1"/>
  <c r="B1855" i="1"/>
  <c r="W1854" i="1"/>
  <c r="W1856" i="1" s="1"/>
  <c r="O1854" i="1"/>
  <c r="O1856" i="1" s="1"/>
  <c r="K1854" i="1"/>
  <c r="K1856" i="1" s="1"/>
  <c r="G1854" i="1"/>
  <c r="G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S1854" i="1" s="1"/>
  <c r="S1856" i="1" s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C1854" i="1" s="1"/>
  <c r="C1856" i="1" s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X1854" i="1" s="1"/>
  <c r="W1850" i="1"/>
  <c r="V1850" i="1"/>
  <c r="V1854" i="1" s="1"/>
  <c r="U1850" i="1"/>
  <c r="T1850" i="1"/>
  <c r="T1854" i="1" s="1"/>
  <c r="S1850" i="1"/>
  <c r="R1850" i="1"/>
  <c r="R1854" i="1" s="1"/>
  <c r="Q1850" i="1"/>
  <c r="P1850" i="1"/>
  <c r="P1854" i="1" s="1"/>
  <c r="O1850" i="1"/>
  <c r="N1850" i="1"/>
  <c r="N1854" i="1" s="1"/>
  <c r="M1850" i="1"/>
  <c r="L1850" i="1"/>
  <c r="L1854" i="1" s="1"/>
  <c r="K1850" i="1"/>
  <c r="J1850" i="1"/>
  <c r="J1854" i="1" s="1"/>
  <c r="I1850" i="1"/>
  <c r="H1850" i="1"/>
  <c r="H1854" i="1" s="1"/>
  <c r="G1850" i="1"/>
  <c r="F1850" i="1"/>
  <c r="F1854" i="1" s="1"/>
  <c r="E1850" i="1"/>
  <c r="D1850" i="1"/>
  <c r="D1854" i="1" s="1"/>
  <c r="C1850" i="1"/>
  <c r="B1850" i="1"/>
  <c r="B1854" i="1" s="1"/>
  <c r="Y1845" i="1"/>
  <c r="X1845" i="1"/>
  <c r="W1845" i="1"/>
  <c r="W1846" i="1" s="1"/>
  <c r="V1845" i="1"/>
  <c r="U1845" i="1"/>
  <c r="T1845" i="1"/>
  <c r="S1845" i="1"/>
  <c r="S1846" i="1" s="1"/>
  <c r="R1845" i="1"/>
  <c r="Q1845" i="1"/>
  <c r="P1845" i="1"/>
  <c r="O1845" i="1"/>
  <c r="O1846" i="1" s="1"/>
  <c r="N1845" i="1"/>
  <c r="M1845" i="1"/>
  <c r="L1845" i="1"/>
  <c r="K1845" i="1"/>
  <c r="K1846" i="1" s="1"/>
  <c r="J1845" i="1"/>
  <c r="I1845" i="1"/>
  <c r="H1845" i="1"/>
  <c r="G1845" i="1"/>
  <c r="G1846" i="1" s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R1844" i="1" s="1"/>
  <c r="R1846" i="1" s="1"/>
  <c r="Q1842" i="1"/>
  <c r="P1842" i="1"/>
  <c r="O1842" i="1"/>
  <c r="N1842" i="1"/>
  <c r="N1844" i="1" s="1"/>
  <c r="N1846" i="1" s="1"/>
  <c r="M1842" i="1"/>
  <c r="L1842" i="1"/>
  <c r="K1842" i="1"/>
  <c r="J1842" i="1"/>
  <c r="J1844" i="1" s="1"/>
  <c r="J1846" i="1" s="1"/>
  <c r="I1842" i="1"/>
  <c r="H1842" i="1"/>
  <c r="G1842" i="1"/>
  <c r="F1842" i="1"/>
  <c r="E1842" i="1"/>
  <c r="D1842" i="1"/>
  <c r="C1842" i="1"/>
  <c r="B1842" i="1"/>
  <c r="B1844" i="1" s="1"/>
  <c r="B1846" i="1" s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X1846" i="1" s="1"/>
  <c r="W1840" i="1"/>
  <c r="W1844" i="1" s="1"/>
  <c r="V1840" i="1"/>
  <c r="V1844" i="1" s="1"/>
  <c r="V1846" i="1" s="1"/>
  <c r="U1840" i="1"/>
  <c r="U1844" i="1" s="1"/>
  <c r="T1840" i="1"/>
  <c r="T1844" i="1" s="1"/>
  <c r="T1846" i="1" s="1"/>
  <c r="S1840" i="1"/>
  <c r="S1844" i="1" s="1"/>
  <c r="R1840" i="1"/>
  <c r="Q1840" i="1"/>
  <c r="Q1844" i="1" s="1"/>
  <c r="P1840" i="1"/>
  <c r="P1844" i="1" s="1"/>
  <c r="P1846" i="1" s="1"/>
  <c r="O1840" i="1"/>
  <c r="O1844" i="1" s="1"/>
  <c r="N1840" i="1"/>
  <c r="Z1840" i="1" s="1"/>
  <c r="M1840" i="1"/>
  <c r="M1844" i="1" s="1"/>
  <c r="L1840" i="1"/>
  <c r="L1844" i="1" s="1"/>
  <c r="L1846" i="1" s="1"/>
  <c r="K1840" i="1"/>
  <c r="K1844" i="1" s="1"/>
  <c r="J1840" i="1"/>
  <c r="I1840" i="1"/>
  <c r="I1844" i="1" s="1"/>
  <c r="H1840" i="1"/>
  <c r="H1844" i="1" s="1"/>
  <c r="H1846" i="1" s="1"/>
  <c r="G1840" i="1"/>
  <c r="G1844" i="1" s="1"/>
  <c r="F1840" i="1"/>
  <c r="F1844" i="1" s="1"/>
  <c r="F1846" i="1" s="1"/>
  <c r="E1840" i="1"/>
  <c r="E1844" i="1" s="1"/>
  <c r="D1840" i="1"/>
  <c r="C1840" i="1"/>
  <c r="B1840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W1834" i="1"/>
  <c r="W1836" i="1" s="1"/>
  <c r="O1834" i="1"/>
  <c r="O1836" i="1" s="1"/>
  <c r="G1834" i="1"/>
  <c r="G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Y1836" i="1" s="1"/>
  <c r="X1830" i="1"/>
  <c r="W1830" i="1"/>
  <c r="V1830" i="1"/>
  <c r="V1834" i="1" s="1"/>
  <c r="U1830" i="1"/>
  <c r="U1834" i="1" s="1"/>
  <c r="U1836" i="1" s="1"/>
  <c r="T1830" i="1"/>
  <c r="S1830" i="1"/>
  <c r="S1834" i="1" s="1"/>
  <c r="S1836" i="1" s="1"/>
  <c r="R1830" i="1"/>
  <c r="R1834" i="1" s="1"/>
  <c r="Q1830" i="1"/>
  <c r="Q1834" i="1" s="1"/>
  <c r="Q1836" i="1" s="1"/>
  <c r="P1830" i="1"/>
  <c r="O1830" i="1"/>
  <c r="N1830" i="1"/>
  <c r="N1834" i="1" s="1"/>
  <c r="M1830" i="1"/>
  <c r="Z1830" i="1" s="1"/>
  <c r="L1830" i="1"/>
  <c r="K1830" i="1"/>
  <c r="K1834" i="1" s="1"/>
  <c r="K1836" i="1" s="1"/>
  <c r="J1830" i="1"/>
  <c r="J1834" i="1" s="1"/>
  <c r="I1830" i="1"/>
  <c r="I1834" i="1" s="1"/>
  <c r="I1836" i="1" s="1"/>
  <c r="H1830" i="1"/>
  <c r="G1830" i="1"/>
  <c r="F1830" i="1"/>
  <c r="F1834" i="1" s="1"/>
  <c r="E1830" i="1"/>
  <c r="E1834" i="1" s="1"/>
  <c r="E1836" i="1" s="1"/>
  <c r="D1830" i="1"/>
  <c r="C1830" i="1"/>
  <c r="C1834" i="1" s="1"/>
  <c r="C1836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R1824" i="1"/>
  <c r="R1826" i="1" s="1"/>
  <c r="J1824" i="1"/>
  <c r="J1826" i="1" s="1"/>
  <c r="B1824" i="1"/>
  <c r="B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X1826" i="1" s="1"/>
  <c r="W1820" i="1"/>
  <c r="W1824" i="1" s="1"/>
  <c r="V1820" i="1"/>
  <c r="V1824" i="1" s="1"/>
  <c r="V1826" i="1" s="1"/>
  <c r="U1820" i="1"/>
  <c r="T1820" i="1"/>
  <c r="T1824" i="1" s="1"/>
  <c r="T1826" i="1" s="1"/>
  <c r="S1820" i="1"/>
  <c r="S1824" i="1" s="1"/>
  <c r="R1820" i="1"/>
  <c r="Q1820" i="1"/>
  <c r="P1820" i="1"/>
  <c r="P1824" i="1" s="1"/>
  <c r="P1826" i="1" s="1"/>
  <c r="O1820" i="1"/>
  <c r="O1824" i="1" s="1"/>
  <c r="N1820" i="1"/>
  <c r="N1824" i="1" s="1"/>
  <c r="N1826" i="1" s="1"/>
  <c r="M1820" i="1"/>
  <c r="L1820" i="1"/>
  <c r="L1824" i="1" s="1"/>
  <c r="L1826" i="1" s="1"/>
  <c r="K1820" i="1"/>
  <c r="K1824" i="1" s="1"/>
  <c r="J1820" i="1"/>
  <c r="I1820" i="1"/>
  <c r="H1820" i="1"/>
  <c r="H1824" i="1" s="1"/>
  <c r="H1826" i="1" s="1"/>
  <c r="G1820" i="1"/>
  <c r="G1824" i="1" s="1"/>
  <c r="F1820" i="1"/>
  <c r="F1824" i="1" s="1"/>
  <c r="F1826" i="1" s="1"/>
  <c r="E1820" i="1"/>
  <c r="D1820" i="1"/>
  <c r="C1820" i="1"/>
  <c r="C1824" i="1" s="1"/>
  <c r="B1820" i="1"/>
  <c r="W1816" i="1"/>
  <c r="O1816" i="1"/>
  <c r="G1816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W1814" i="1"/>
  <c r="O1814" i="1"/>
  <c r="G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U1814" i="1" s="1"/>
  <c r="U1816" i="1" s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E1814" i="1" s="1"/>
  <c r="E1816" i="1" s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V1810" i="1"/>
  <c r="U1810" i="1"/>
  <c r="T1810" i="1"/>
  <c r="T1814" i="1" s="1"/>
  <c r="S1810" i="1"/>
  <c r="S1814" i="1" s="1"/>
  <c r="S1816" i="1" s="1"/>
  <c r="R1810" i="1"/>
  <c r="Q1810" i="1"/>
  <c r="Q1814" i="1" s="1"/>
  <c r="Q1816" i="1" s="1"/>
  <c r="P1810" i="1"/>
  <c r="P1814" i="1" s="1"/>
  <c r="O1810" i="1"/>
  <c r="N1810" i="1"/>
  <c r="M1810" i="1"/>
  <c r="Z1810" i="1" s="1"/>
  <c r="L1810" i="1"/>
  <c r="L1814" i="1" s="1"/>
  <c r="K1810" i="1"/>
  <c r="K1814" i="1" s="1"/>
  <c r="K1816" i="1" s="1"/>
  <c r="J1810" i="1"/>
  <c r="I1810" i="1"/>
  <c r="I1814" i="1" s="1"/>
  <c r="I1816" i="1" s="1"/>
  <c r="H1810" i="1"/>
  <c r="H1814" i="1" s="1"/>
  <c r="G1810" i="1"/>
  <c r="F1810" i="1"/>
  <c r="E1810" i="1"/>
  <c r="D1810" i="1"/>
  <c r="D1814" i="1" s="1"/>
  <c r="C1810" i="1"/>
  <c r="C1814" i="1" s="1"/>
  <c r="C1816" i="1" s="1"/>
  <c r="B1810" i="1"/>
  <c r="Y1805" i="1"/>
  <c r="X1805" i="1"/>
  <c r="W1805" i="1"/>
  <c r="W1806" i="1" s="1"/>
  <c r="V1805" i="1"/>
  <c r="U1805" i="1"/>
  <c r="T1805" i="1"/>
  <c r="S1805" i="1"/>
  <c r="S1806" i="1" s="1"/>
  <c r="R1805" i="1"/>
  <c r="Q1805" i="1"/>
  <c r="P1805" i="1"/>
  <c r="O1805" i="1"/>
  <c r="O1806" i="1" s="1"/>
  <c r="N1805" i="1"/>
  <c r="M1805" i="1"/>
  <c r="L1805" i="1"/>
  <c r="K1805" i="1"/>
  <c r="K1806" i="1" s="1"/>
  <c r="J1805" i="1"/>
  <c r="I1805" i="1"/>
  <c r="H1805" i="1"/>
  <c r="G1805" i="1"/>
  <c r="G1806" i="1" s="1"/>
  <c r="F1805" i="1"/>
  <c r="E1805" i="1"/>
  <c r="D1805" i="1"/>
  <c r="C1805" i="1"/>
  <c r="C1806" i="1" s="1"/>
  <c r="B1805" i="1"/>
  <c r="X1804" i="1"/>
  <c r="X1806" i="1" s="1"/>
  <c r="P1804" i="1"/>
  <c r="P1806" i="1" s="1"/>
  <c r="H1804" i="1"/>
  <c r="H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W1800" i="1"/>
  <c r="W1804" i="1" s="1"/>
  <c r="V1800" i="1"/>
  <c r="V1804" i="1" s="1"/>
  <c r="V1806" i="1" s="1"/>
  <c r="U1800" i="1"/>
  <c r="T1800" i="1"/>
  <c r="T1804" i="1" s="1"/>
  <c r="T1806" i="1" s="1"/>
  <c r="S1800" i="1"/>
  <c r="S1804" i="1" s="1"/>
  <c r="R1800" i="1"/>
  <c r="R1804" i="1" s="1"/>
  <c r="R1806" i="1" s="1"/>
  <c r="Q1800" i="1"/>
  <c r="P1800" i="1"/>
  <c r="O1800" i="1"/>
  <c r="O1804" i="1" s="1"/>
  <c r="N1800" i="1"/>
  <c r="Z1800" i="1" s="1"/>
  <c r="M1800" i="1"/>
  <c r="L1800" i="1"/>
  <c r="L1804" i="1" s="1"/>
  <c r="L1806" i="1" s="1"/>
  <c r="K1800" i="1"/>
  <c r="K1804" i="1" s="1"/>
  <c r="J1800" i="1"/>
  <c r="J1804" i="1" s="1"/>
  <c r="J1806" i="1" s="1"/>
  <c r="I1800" i="1"/>
  <c r="H1800" i="1"/>
  <c r="G1800" i="1"/>
  <c r="G1804" i="1" s="1"/>
  <c r="F1800" i="1"/>
  <c r="F1804" i="1" s="1"/>
  <c r="F1806" i="1" s="1"/>
  <c r="E1800" i="1"/>
  <c r="D1800" i="1"/>
  <c r="C1800" i="1"/>
  <c r="C1804" i="1" s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AA1792" i="1" s="1"/>
  <c r="C1792" i="1"/>
  <c r="B1792" i="1"/>
  <c r="Y1791" i="1"/>
  <c r="Y1794" i="1" s="1"/>
  <c r="Y1796" i="1" s="1"/>
  <c r="X1791" i="1"/>
  <c r="W1791" i="1"/>
  <c r="V1791" i="1"/>
  <c r="U1791" i="1"/>
  <c r="U1794" i="1" s="1"/>
  <c r="U1796" i="1" s="1"/>
  <c r="T1791" i="1"/>
  <c r="S1791" i="1"/>
  <c r="R1791" i="1"/>
  <c r="Q1791" i="1"/>
  <c r="Q1794" i="1" s="1"/>
  <c r="Q1796" i="1" s="1"/>
  <c r="P1791" i="1"/>
  <c r="O1791" i="1"/>
  <c r="N1791" i="1"/>
  <c r="M1791" i="1"/>
  <c r="L1791" i="1"/>
  <c r="K1791" i="1"/>
  <c r="J1791" i="1"/>
  <c r="I1791" i="1"/>
  <c r="I1794" i="1" s="1"/>
  <c r="I1796" i="1" s="1"/>
  <c r="H1791" i="1"/>
  <c r="G1791" i="1"/>
  <c r="F1791" i="1"/>
  <c r="E1791" i="1"/>
  <c r="E1794" i="1" s="1"/>
  <c r="E1796" i="1" s="1"/>
  <c r="D1791" i="1"/>
  <c r="C1791" i="1"/>
  <c r="B1791" i="1"/>
  <c r="Y1790" i="1"/>
  <c r="X1790" i="1"/>
  <c r="W1790" i="1"/>
  <c r="W1794" i="1" s="1"/>
  <c r="W1796" i="1" s="1"/>
  <c r="V1790" i="1"/>
  <c r="U1790" i="1"/>
  <c r="T1790" i="1"/>
  <c r="S1790" i="1"/>
  <c r="S1794" i="1" s="1"/>
  <c r="S1796" i="1" s="1"/>
  <c r="R1790" i="1"/>
  <c r="Q1790" i="1"/>
  <c r="P1790" i="1"/>
  <c r="O1790" i="1"/>
  <c r="O1794" i="1" s="1"/>
  <c r="O1796" i="1" s="1"/>
  <c r="N1790" i="1"/>
  <c r="M1790" i="1"/>
  <c r="L1790" i="1"/>
  <c r="K1790" i="1"/>
  <c r="K1794" i="1" s="1"/>
  <c r="K1796" i="1" s="1"/>
  <c r="J1790" i="1"/>
  <c r="I1790" i="1"/>
  <c r="H1790" i="1"/>
  <c r="G1790" i="1"/>
  <c r="G1794" i="1" s="1"/>
  <c r="G1796" i="1" s="1"/>
  <c r="F1790" i="1"/>
  <c r="E1790" i="1"/>
  <c r="D1790" i="1"/>
  <c r="C1790" i="1"/>
  <c r="C1794" i="1" s="1"/>
  <c r="C1796" i="1" s="1"/>
  <c r="B1790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AA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Y1784" i="1" s="1"/>
  <c r="X1782" i="1"/>
  <c r="X1784" i="1" s="1"/>
  <c r="W1782" i="1"/>
  <c r="V1782" i="1"/>
  <c r="U1782" i="1"/>
  <c r="U1784" i="1" s="1"/>
  <c r="T1782" i="1"/>
  <c r="T1784" i="1" s="1"/>
  <c r="S1782" i="1"/>
  <c r="R1782" i="1"/>
  <c r="Q1782" i="1"/>
  <c r="Q1784" i="1" s="1"/>
  <c r="P1782" i="1"/>
  <c r="P1784" i="1" s="1"/>
  <c r="O1782" i="1"/>
  <c r="N1782" i="1"/>
  <c r="M1782" i="1"/>
  <c r="L1782" i="1"/>
  <c r="L1784" i="1" s="1"/>
  <c r="K1782" i="1"/>
  <c r="J1782" i="1"/>
  <c r="I1782" i="1"/>
  <c r="I1784" i="1" s="1"/>
  <c r="H1782" i="1"/>
  <c r="H1784" i="1" s="1"/>
  <c r="G1782" i="1"/>
  <c r="F1782" i="1"/>
  <c r="E1782" i="1"/>
  <c r="E1784" i="1" s="1"/>
  <c r="D1782" i="1"/>
  <c r="D1784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W1784" i="1" s="1"/>
  <c r="W1786" i="1" s="1"/>
  <c r="V1780" i="1"/>
  <c r="V1784" i="1" s="1"/>
  <c r="V1786" i="1" s="1"/>
  <c r="U1780" i="1"/>
  <c r="T1780" i="1"/>
  <c r="S1780" i="1"/>
  <c r="S1784" i="1" s="1"/>
  <c r="S1786" i="1" s="1"/>
  <c r="R1780" i="1"/>
  <c r="R1784" i="1" s="1"/>
  <c r="R1786" i="1" s="1"/>
  <c r="Q1780" i="1"/>
  <c r="P1780" i="1"/>
  <c r="O1780" i="1"/>
  <c r="O1784" i="1" s="1"/>
  <c r="O1786" i="1" s="1"/>
  <c r="N1780" i="1"/>
  <c r="N1784" i="1" s="1"/>
  <c r="N1786" i="1" s="1"/>
  <c r="M1780" i="1"/>
  <c r="L1780" i="1"/>
  <c r="K1780" i="1"/>
  <c r="K1784" i="1" s="1"/>
  <c r="K1786" i="1" s="1"/>
  <c r="J1780" i="1"/>
  <c r="J1784" i="1" s="1"/>
  <c r="J1786" i="1" s="1"/>
  <c r="I1780" i="1"/>
  <c r="H1780" i="1"/>
  <c r="G1780" i="1"/>
  <c r="G1784" i="1" s="1"/>
  <c r="G1786" i="1" s="1"/>
  <c r="F1780" i="1"/>
  <c r="F1784" i="1" s="1"/>
  <c r="F1786" i="1" s="1"/>
  <c r="E1780" i="1"/>
  <c r="D1780" i="1"/>
  <c r="C1780" i="1"/>
  <c r="C1784" i="1" s="1"/>
  <c r="C1786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O1774" i="1"/>
  <c r="K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AA1773" i="1" s="1"/>
  <c r="C1773" i="1"/>
  <c r="B1773" i="1"/>
  <c r="Y1772" i="1"/>
  <c r="X1772" i="1"/>
  <c r="X1774" i="1" s="1"/>
  <c r="W1772" i="1"/>
  <c r="W1774" i="1" s="1"/>
  <c r="V1772" i="1"/>
  <c r="U1772" i="1"/>
  <c r="T1772" i="1"/>
  <c r="T1774" i="1" s="1"/>
  <c r="S1772" i="1"/>
  <c r="S1774" i="1" s="1"/>
  <c r="R1772" i="1"/>
  <c r="Q1772" i="1"/>
  <c r="P1772" i="1"/>
  <c r="P1774" i="1" s="1"/>
  <c r="O1772" i="1"/>
  <c r="N1772" i="1"/>
  <c r="Z1772" i="1" s="1"/>
  <c r="AA1772" i="1" s="1"/>
  <c r="M1772" i="1"/>
  <c r="L1772" i="1"/>
  <c r="L1774" i="1" s="1"/>
  <c r="K1772" i="1"/>
  <c r="J1772" i="1"/>
  <c r="I1772" i="1"/>
  <c r="H1772" i="1"/>
  <c r="H1774" i="1" s="1"/>
  <c r="G1772" i="1"/>
  <c r="G1774" i="1" s="1"/>
  <c r="F1772" i="1"/>
  <c r="E1772" i="1"/>
  <c r="D1772" i="1"/>
  <c r="D1774" i="1" s="1"/>
  <c r="C1772" i="1"/>
  <c r="C1774" i="1" s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V1770" i="1"/>
  <c r="V1774" i="1" s="1"/>
  <c r="V1776" i="1" s="1"/>
  <c r="U1770" i="1"/>
  <c r="T1770" i="1"/>
  <c r="S1770" i="1"/>
  <c r="R1770" i="1"/>
  <c r="R1774" i="1" s="1"/>
  <c r="R1776" i="1" s="1"/>
  <c r="Q1770" i="1"/>
  <c r="P1770" i="1"/>
  <c r="O1770" i="1"/>
  <c r="N1770" i="1"/>
  <c r="N1774" i="1" s="1"/>
  <c r="N1776" i="1" s="1"/>
  <c r="M1770" i="1"/>
  <c r="L1770" i="1"/>
  <c r="K1770" i="1"/>
  <c r="J1770" i="1"/>
  <c r="J1774" i="1" s="1"/>
  <c r="J1776" i="1" s="1"/>
  <c r="I1770" i="1"/>
  <c r="H1770" i="1"/>
  <c r="G1770" i="1"/>
  <c r="F1770" i="1"/>
  <c r="F1774" i="1" s="1"/>
  <c r="F1776" i="1" s="1"/>
  <c r="E1770" i="1"/>
  <c r="D1770" i="1"/>
  <c r="C1770" i="1"/>
  <c r="B1770" i="1"/>
  <c r="B1774" i="1" s="1"/>
  <c r="B1776" i="1" s="1"/>
  <c r="P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W1764" i="1" s="1"/>
  <c r="V1762" i="1"/>
  <c r="V1764" i="1" s="1"/>
  <c r="U1762" i="1"/>
  <c r="T1762" i="1"/>
  <c r="S1762" i="1"/>
  <c r="S1764" i="1" s="1"/>
  <c r="R1762" i="1"/>
  <c r="R1764" i="1" s="1"/>
  <c r="Q1762" i="1"/>
  <c r="P1762" i="1"/>
  <c r="O1762" i="1"/>
  <c r="O1764" i="1" s="1"/>
  <c r="N1762" i="1"/>
  <c r="N1764" i="1" s="1"/>
  <c r="M1762" i="1"/>
  <c r="L1762" i="1"/>
  <c r="K1762" i="1"/>
  <c r="K1764" i="1" s="1"/>
  <c r="J1762" i="1"/>
  <c r="J1764" i="1" s="1"/>
  <c r="I1762" i="1"/>
  <c r="H1762" i="1"/>
  <c r="G1762" i="1"/>
  <c r="G1764" i="1" s="1"/>
  <c r="F1762" i="1"/>
  <c r="F1764" i="1" s="1"/>
  <c r="E1762" i="1"/>
  <c r="D1762" i="1"/>
  <c r="C1762" i="1"/>
  <c r="C1764" i="1" s="1"/>
  <c r="B1762" i="1"/>
  <c r="B1764" i="1" s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Y1766" i="1" s="1"/>
  <c r="X1760" i="1"/>
  <c r="X1764" i="1" s="1"/>
  <c r="X1766" i="1" s="1"/>
  <c r="W1760" i="1"/>
  <c r="V1760" i="1"/>
  <c r="U1760" i="1"/>
  <c r="U1764" i="1" s="1"/>
  <c r="U1766" i="1" s="1"/>
  <c r="T1760" i="1"/>
  <c r="T1764" i="1" s="1"/>
  <c r="T1766" i="1" s="1"/>
  <c r="S1760" i="1"/>
  <c r="R1760" i="1"/>
  <c r="Q1760" i="1"/>
  <c r="Q1764" i="1" s="1"/>
  <c r="Q1766" i="1" s="1"/>
  <c r="P1760" i="1"/>
  <c r="P1764" i="1" s="1"/>
  <c r="O1760" i="1"/>
  <c r="N1760" i="1"/>
  <c r="M1760" i="1"/>
  <c r="L1760" i="1"/>
  <c r="L1764" i="1" s="1"/>
  <c r="L1766" i="1" s="1"/>
  <c r="K1760" i="1"/>
  <c r="J1760" i="1"/>
  <c r="I1760" i="1"/>
  <c r="I1764" i="1" s="1"/>
  <c r="I1766" i="1" s="1"/>
  <c r="H1760" i="1"/>
  <c r="H1764" i="1" s="1"/>
  <c r="H1766" i="1" s="1"/>
  <c r="G1760" i="1"/>
  <c r="F1760" i="1"/>
  <c r="E1760" i="1"/>
  <c r="E1764" i="1" s="1"/>
  <c r="E1766" i="1" s="1"/>
  <c r="D1760" i="1"/>
  <c r="C1760" i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4" i="1"/>
  <c r="U1754" i="1"/>
  <c r="Q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V1754" i="1" s="1"/>
  <c r="U1752" i="1"/>
  <c r="T1752" i="1"/>
  <c r="S1752" i="1"/>
  <c r="R1752" i="1"/>
  <c r="R1754" i="1" s="1"/>
  <c r="Q1752" i="1"/>
  <c r="P1752" i="1"/>
  <c r="O1752" i="1"/>
  <c r="N1752" i="1"/>
  <c r="N1754" i="1" s="1"/>
  <c r="M1752" i="1"/>
  <c r="Z1752" i="1" s="1"/>
  <c r="L1752" i="1"/>
  <c r="K1752" i="1"/>
  <c r="J1752" i="1"/>
  <c r="J1754" i="1" s="1"/>
  <c r="I1752" i="1"/>
  <c r="I1754" i="1" s="1"/>
  <c r="H1752" i="1"/>
  <c r="G1752" i="1"/>
  <c r="F1752" i="1"/>
  <c r="F1754" i="1" s="1"/>
  <c r="E1752" i="1"/>
  <c r="E1754" i="1" s="1"/>
  <c r="D1752" i="1"/>
  <c r="C1752" i="1"/>
  <c r="B1752" i="1"/>
  <c r="B1754" i="1" s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X1754" i="1" s="1"/>
  <c r="X1756" i="1" s="1"/>
  <c r="W1750" i="1"/>
  <c r="W1754" i="1" s="1"/>
  <c r="W1756" i="1" s="1"/>
  <c r="V1750" i="1"/>
  <c r="U1750" i="1"/>
  <c r="T1750" i="1"/>
  <c r="T1754" i="1" s="1"/>
  <c r="T1756" i="1" s="1"/>
  <c r="S1750" i="1"/>
  <c r="S1754" i="1" s="1"/>
  <c r="S1756" i="1" s="1"/>
  <c r="R1750" i="1"/>
  <c r="Q1750" i="1"/>
  <c r="P1750" i="1"/>
  <c r="P1754" i="1" s="1"/>
  <c r="P1756" i="1" s="1"/>
  <c r="O1750" i="1"/>
  <c r="O1754" i="1" s="1"/>
  <c r="O1756" i="1" s="1"/>
  <c r="N1750" i="1"/>
  <c r="M1750" i="1"/>
  <c r="L1750" i="1"/>
  <c r="L1754" i="1" s="1"/>
  <c r="L1756" i="1" s="1"/>
  <c r="K1750" i="1"/>
  <c r="K1754" i="1" s="1"/>
  <c r="K1756" i="1" s="1"/>
  <c r="J1750" i="1"/>
  <c r="I1750" i="1"/>
  <c r="H1750" i="1"/>
  <c r="H1754" i="1" s="1"/>
  <c r="H1756" i="1" s="1"/>
  <c r="G1750" i="1"/>
  <c r="G1754" i="1" s="1"/>
  <c r="G1756" i="1" s="1"/>
  <c r="F1750" i="1"/>
  <c r="E1750" i="1"/>
  <c r="D1750" i="1"/>
  <c r="D1754" i="1" s="1"/>
  <c r="D1756" i="1" s="1"/>
  <c r="C1750" i="1"/>
  <c r="C1754" i="1" s="1"/>
  <c r="C1756" i="1" s="1"/>
  <c r="B1750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T1744" i="1"/>
  <c r="P1744" i="1"/>
  <c r="D1744" i="1"/>
  <c r="Y1743" i="1"/>
  <c r="X1743" i="1"/>
  <c r="W1743" i="1"/>
  <c r="V1743" i="1"/>
  <c r="V1693" i="1" s="1"/>
  <c r="U1743" i="1"/>
  <c r="T1743" i="1"/>
  <c r="S1743" i="1"/>
  <c r="R1743" i="1"/>
  <c r="Q1743" i="1"/>
  <c r="P1743" i="1"/>
  <c r="O1743" i="1"/>
  <c r="N1743" i="1"/>
  <c r="N1693" i="1" s="1"/>
  <c r="M1743" i="1"/>
  <c r="L1743" i="1"/>
  <c r="K1743" i="1"/>
  <c r="J1743" i="1"/>
  <c r="I1743" i="1"/>
  <c r="H1743" i="1"/>
  <c r="G1743" i="1"/>
  <c r="F1743" i="1"/>
  <c r="F1693" i="1" s="1"/>
  <c r="E1743" i="1"/>
  <c r="D1743" i="1"/>
  <c r="C1743" i="1"/>
  <c r="B1743" i="1"/>
  <c r="Y1742" i="1"/>
  <c r="Y1744" i="1" s="1"/>
  <c r="X1742" i="1"/>
  <c r="X1744" i="1" s="1"/>
  <c r="W1742" i="1"/>
  <c r="V1742" i="1"/>
  <c r="U1742" i="1"/>
  <c r="U1744" i="1" s="1"/>
  <c r="T1742" i="1"/>
  <c r="S1742" i="1"/>
  <c r="R1742" i="1"/>
  <c r="Q1742" i="1"/>
  <c r="Q1744" i="1" s="1"/>
  <c r="P1742" i="1"/>
  <c r="O1742" i="1"/>
  <c r="N1742" i="1"/>
  <c r="M1742" i="1"/>
  <c r="L1742" i="1"/>
  <c r="L1744" i="1" s="1"/>
  <c r="K1742" i="1"/>
  <c r="J1742" i="1"/>
  <c r="I1742" i="1"/>
  <c r="I1744" i="1" s="1"/>
  <c r="H1742" i="1"/>
  <c r="H1744" i="1" s="1"/>
  <c r="G1742" i="1"/>
  <c r="F1742" i="1"/>
  <c r="E1742" i="1"/>
  <c r="E1744" i="1" s="1"/>
  <c r="D1742" i="1"/>
  <c r="C1742" i="1"/>
  <c r="B1742" i="1"/>
  <c r="Y1741" i="1"/>
  <c r="X1741" i="1"/>
  <c r="W1741" i="1"/>
  <c r="V1741" i="1"/>
  <c r="U1741" i="1"/>
  <c r="T1741" i="1"/>
  <c r="S1741" i="1"/>
  <c r="S1691" i="1" s="1"/>
  <c r="R1741" i="1"/>
  <c r="Q1741" i="1"/>
  <c r="P1741" i="1"/>
  <c r="O1741" i="1"/>
  <c r="N1741" i="1"/>
  <c r="M1741" i="1"/>
  <c r="L1741" i="1"/>
  <c r="K1741" i="1"/>
  <c r="K1691" i="1" s="1"/>
  <c r="J1741" i="1"/>
  <c r="I1741" i="1"/>
  <c r="H1741" i="1"/>
  <c r="G1741" i="1"/>
  <c r="F1741" i="1"/>
  <c r="E1741" i="1"/>
  <c r="D1741" i="1"/>
  <c r="C1741" i="1"/>
  <c r="C1691" i="1" s="1"/>
  <c r="B1741" i="1"/>
  <c r="Y1740" i="1"/>
  <c r="X1740" i="1"/>
  <c r="W1740" i="1"/>
  <c r="V1740" i="1"/>
  <c r="U1740" i="1"/>
  <c r="T1740" i="1"/>
  <c r="S1740" i="1"/>
  <c r="R1740" i="1"/>
  <c r="Q1740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U1736" i="1"/>
  <c r="E1736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AA1733" i="1" s="1"/>
  <c r="C1733" i="1"/>
  <c r="B1733" i="1"/>
  <c r="Y1732" i="1"/>
  <c r="X1732" i="1"/>
  <c r="X1734" i="1" s="1"/>
  <c r="W1732" i="1"/>
  <c r="W1734" i="1" s="1"/>
  <c r="V1732" i="1"/>
  <c r="U1732" i="1"/>
  <c r="T1732" i="1"/>
  <c r="T1734" i="1" s="1"/>
  <c r="S1732" i="1"/>
  <c r="S1734" i="1" s="1"/>
  <c r="R1732" i="1"/>
  <c r="Q1732" i="1"/>
  <c r="P1732" i="1"/>
  <c r="P1734" i="1" s="1"/>
  <c r="O1732" i="1"/>
  <c r="O1734" i="1" s="1"/>
  <c r="N1732" i="1"/>
  <c r="M1732" i="1"/>
  <c r="L1732" i="1"/>
  <c r="L1734" i="1" s="1"/>
  <c r="K1732" i="1"/>
  <c r="K1734" i="1" s="1"/>
  <c r="J1732" i="1"/>
  <c r="I1732" i="1"/>
  <c r="H1732" i="1"/>
  <c r="H1734" i="1" s="1"/>
  <c r="G1732" i="1"/>
  <c r="G1734" i="1" s="1"/>
  <c r="F1732" i="1"/>
  <c r="E1732" i="1"/>
  <c r="D1732" i="1"/>
  <c r="D1734" i="1" s="1"/>
  <c r="C1732" i="1"/>
  <c r="C1734" i="1" s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Y1736" i="1" s="1"/>
  <c r="X1730" i="1"/>
  <c r="W1730" i="1"/>
  <c r="V1730" i="1"/>
  <c r="V1734" i="1" s="1"/>
  <c r="V1736" i="1" s="1"/>
  <c r="U1730" i="1"/>
  <c r="U1734" i="1" s="1"/>
  <c r="T1730" i="1"/>
  <c r="S1730" i="1"/>
  <c r="R1730" i="1"/>
  <c r="R1734" i="1" s="1"/>
  <c r="R1736" i="1" s="1"/>
  <c r="Q1730" i="1"/>
  <c r="Q1734" i="1" s="1"/>
  <c r="Q1736" i="1" s="1"/>
  <c r="P1730" i="1"/>
  <c r="O1730" i="1"/>
  <c r="N1730" i="1"/>
  <c r="N1734" i="1" s="1"/>
  <c r="N1736" i="1" s="1"/>
  <c r="M1730" i="1"/>
  <c r="L1730" i="1"/>
  <c r="K1730" i="1"/>
  <c r="J1730" i="1"/>
  <c r="J1734" i="1" s="1"/>
  <c r="J1736" i="1" s="1"/>
  <c r="I1730" i="1"/>
  <c r="I1734" i="1" s="1"/>
  <c r="I1736" i="1" s="1"/>
  <c r="H1730" i="1"/>
  <c r="G1730" i="1"/>
  <c r="F1730" i="1"/>
  <c r="F1734" i="1" s="1"/>
  <c r="F1736" i="1" s="1"/>
  <c r="E1730" i="1"/>
  <c r="E1734" i="1" s="1"/>
  <c r="D1730" i="1"/>
  <c r="C1730" i="1"/>
  <c r="B1730" i="1"/>
  <c r="B1734" i="1" s="1"/>
  <c r="B1736" i="1" s="1"/>
  <c r="Y1725" i="1"/>
  <c r="X1725" i="1"/>
  <c r="W1725" i="1"/>
  <c r="V1725" i="1"/>
  <c r="U1725" i="1"/>
  <c r="T1725" i="1"/>
  <c r="T1726" i="1" s="1"/>
  <c r="S1725" i="1"/>
  <c r="R1725" i="1"/>
  <c r="Q1725" i="1"/>
  <c r="P1725" i="1"/>
  <c r="O1725" i="1"/>
  <c r="N1725" i="1"/>
  <c r="M1725" i="1"/>
  <c r="L1725" i="1"/>
  <c r="L1726" i="1" s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W1724" i="1" s="1"/>
  <c r="V1722" i="1"/>
  <c r="V1724" i="1" s="1"/>
  <c r="U1722" i="1"/>
  <c r="T1722" i="1"/>
  <c r="S1722" i="1"/>
  <c r="S1724" i="1" s="1"/>
  <c r="R1722" i="1"/>
  <c r="R1724" i="1" s="1"/>
  <c r="Q1722" i="1"/>
  <c r="P1722" i="1"/>
  <c r="O1722" i="1"/>
  <c r="O1724" i="1" s="1"/>
  <c r="N1722" i="1"/>
  <c r="N1724" i="1" s="1"/>
  <c r="M1722" i="1"/>
  <c r="L1722" i="1"/>
  <c r="K1722" i="1"/>
  <c r="K1724" i="1" s="1"/>
  <c r="J1722" i="1"/>
  <c r="J1724" i="1" s="1"/>
  <c r="I1722" i="1"/>
  <c r="H1722" i="1"/>
  <c r="G1722" i="1"/>
  <c r="G1724" i="1" s="1"/>
  <c r="F1722" i="1"/>
  <c r="F1724" i="1" s="1"/>
  <c r="E1722" i="1"/>
  <c r="D1722" i="1"/>
  <c r="C1722" i="1"/>
  <c r="C1724" i="1" s="1"/>
  <c r="B1722" i="1"/>
  <c r="B1724" i="1" s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X1724" i="1" s="1"/>
  <c r="X1726" i="1" s="1"/>
  <c r="W1720" i="1"/>
  <c r="V1720" i="1"/>
  <c r="U1720" i="1"/>
  <c r="U1724" i="1" s="1"/>
  <c r="U1726" i="1" s="1"/>
  <c r="T1720" i="1"/>
  <c r="T1724" i="1" s="1"/>
  <c r="S1720" i="1"/>
  <c r="R1720" i="1"/>
  <c r="Q1720" i="1"/>
  <c r="Q1724" i="1" s="1"/>
  <c r="Q1726" i="1" s="1"/>
  <c r="P1720" i="1"/>
  <c r="P1724" i="1" s="1"/>
  <c r="P1726" i="1" s="1"/>
  <c r="O1720" i="1"/>
  <c r="N1720" i="1"/>
  <c r="M1720" i="1"/>
  <c r="L1720" i="1"/>
  <c r="L1724" i="1" s="1"/>
  <c r="K1720" i="1"/>
  <c r="J1720" i="1"/>
  <c r="I1720" i="1"/>
  <c r="I1724" i="1" s="1"/>
  <c r="I1726" i="1" s="1"/>
  <c r="H1720" i="1"/>
  <c r="H1724" i="1" s="1"/>
  <c r="H1726" i="1" s="1"/>
  <c r="G1720" i="1"/>
  <c r="F1720" i="1"/>
  <c r="E1720" i="1"/>
  <c r="E1724" i="1" s="1"/>
  <c r="E1726" i="1" s="1"/>
  <c r="D1720" i="1"/>
  <c r="C1720" i="1"/>
  <c r="B1720" i="1"/>
  <c r="Z1718" i="1"/>
  <c r="Y1715" i="1"/>
  <c r="X1715" i="1"/>
  <c r="X1695" i="1" s="1"/>
  <c r="W1715" i="1"/>
  <c r="V1715" i="1"/>
  <c r="U1715" i="1"/>
  <c r="T1715" i="1"/>
  <c r="T1695" i="1" s="1"/>
  <c r="S1715" i="1"/>
  <c r="R1715" i="1"/>
  <c r="Q1715" i="1"/>
  <c r="P1715" i="1"/>
  <c r="P1695" i="1" s="1"/>
  <c r="O1715" i="1"/>
  <c r="N1715" i="1"/>
  <c r="M1715" i="1"/>
  <c r="L1715" i="1"/>
  <c r="L1695" i="1" s="1"/>
  <c r="K1715" i="1"/>
  <c r="J1715" i="1"/>
  <c r="I1715" i="1"/>
  <c r="H1715" i="1"/>
  <c r="H1695" i="1" s="1"/>
  <c r="G1715" i="1"/>
  <c r="F1715" i="1"/>
  <c r="E1715" i="1"/>
  <c r="D1715" i="1"/>
  <c r="D1695" i="1" s="1"/>
  <c r="C1715" i="1"/>
  <c r="B1715" i="1"/>
  <c r="S1714" i="1"/>
  <c r="R1714" i="1"/>
  <c r="K1714" i="1"/>
  <c r="J1714" i="1"/>
  <c r="C1714" i="1"/>
  <c r="B1714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Z1712" i="1" s="1"/>
  <c r="AA1712" i="1" s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V1691" i="1" s="1"/>
  <c r="U1711" i="1"/>
  <c r="T1711" i="1"/>
  <c r="S1711" i="1"/>
  <c r="R1711" i="1"/>
  <c r="R1691" i="1" s="1"/>
  <c r="R1681" i="1" s="1"/>
  <c r="Q1711" i="1"/>
  <c r="P1711" i="1"/>
  <c r="O1711" i="1"/>
  <c r="N1711" i="1"/>
  <c r="N1691" i="1" s="1"/>
  <c r="N1681" i="1" s="1"/>
  <c r="M1711" i="1"/>
  <c r="Z1711" i="1" s="1"/>
  <c r="AB1711" i="1" s="1"/>
  <c r="L1711" i="1"/>
  <c r="K1711" i="1"/>
  <c r="J1711" i="1"/>
  <c r="J1691" i="1" s="1"/>
  <c r="J1681" i="1" s="1"/>
  <c r="I1711" i="1"/>
  <c r="H1711" i="1"/>
  <c r="G1711" i="1"/>
  <c r="F1711" i="1"/>
  <c r="F1691" i="1" s="1"/>
  <c r="F1681" i="1" s="1"/>
  <c r="E1711" i="1"/>
  <c r="D1711" i="1"/>
  <c r="C1711" i="1"/>
  <c r="B1711" i="1"/>
  <c r="B1691" i="1" s="1"/>
  <c r="B1681" i="1" s="1"/>
  <c r="Y1710" i="1"/>
  <c r="X1710" i="1"/>
  <c r="X1714" i="1" s="1"/>
  <c r="W1710" i="1"/>
  <c r="V1710" i="1"/>
  <c r="U1710" i="1"/>
  <c r="T1710" i="1"/>
  <c r="T1714" i="1" s="1"/>
  <c r="S1710" i="1"/>
  <c r="R1710" i="1"/>
  <c r="Q1710" i="1"/>
  <c r="P1710" i="1"/>
  <c r="P1714" i="1" s="1"/>
  <c r="O1710" i="1"/>
  <c r="N1710" i="1"/>
  <c r="M1710" i="1"/>
  <c r="L1710" i="1"/>
  <c r="L1714" i="1" s="1"/>
  <c r="K1710" i="1"/>
  <c r="J1710" i="1"/>
  <c r="I1710" i="1"/>
  <c r="H1710" i="1"/>
  <c r="H1714" i="1" s="1"/>
  <c r="G1710" i="1"/>
  <c r="F1710" i="1"/>
  <c r="E1710" i="1"/>
  <c r="D1710" i="1"/>
  <c r="C1710" i="1"/>
  <c r="B1710" i="1"/>
  <c r="W1706" i="1"/>
  <c r="O1706" i="1"/>
  <c r="G1706" i="1"/>
  <c r="Y1705" i="1"/>
  <c r="X1705" i="1"/>
  <c r="W1705" i="1"/>
  <c r="W1695" i="1" s="1"/>
  <c r="W1685" i="1" s="1"/>
  <c r="W1675" i="1" s="1"/>
  <c r="V1705" i="1"/>
  <c r="U1705" i="1"/>
  <c r="T1705" i="1"/>
  <c r="S1705" i="1"/>
  <c r="S1695" i="1" s="1"/>
  <c r="S1685" i="1" s="1"/>
  <c r="S1675" i="1" s="1"/>
  <c r="R1705" i="1"/>
  <c r="R1695" i="1" s="1"/>
  <c r="Q1705" i="1"/>
  <c r="P1705" i="1"/>
  <c r="O1705" i="1"/>
  <c r="O1695" i="1" s="1"/>
  <c r="O1685" i="1" s="1"/>
  <c r="O1675" i="1" s="1"/>
  <c r="N1705" i="1"/>
  <c r="M1705" i="1"/>
  <c r="L1705" i="1"/>
  <c r="K1705" i="1"/>
  <c r="K1695" i="1" s="1"/>
  <c r="K1685" i="1" s="1"/>
  <c r="K1675" i="1" s="1"/>
  <c r="J1705" i="1"/>
  <c r="J1695" i="1" s="1"/>
  <c r="I1705" i="1"/>
  <c r="H1705" i="1"/>
  <c r="G1705" i="1"/>
  <c r="G1695" i="1" s="1"/>
  <c r="G1685" i="1" s="1"/>
  <c r="G1675" i="1" s="1"/>
  <c r="F1705" i="1"/>
  <c r="E1705" i="1"/>
  <c r="D1705" i="1"/>
  <c r="C1705" i="1"/>
  <c r="C1695" i="1" s="1"/>
  <c r="C1685" i="1" s="1"/>
  <c r="C1675" i="1" s="1"/>
  <c r="B1705" i="1"/>
  <c r="B1695" i="1" s="1"/>
  <c r="Y1703" i="1"/>
  <c r="X1703" i="1"/>
  <c r="X1693" i="1" s="1"/>
  <c r="X1683" i="1" s="1"/>
  <c r="X1673" i="1" s="1"/>
  <c r="W1703" i="1"/>
  <c r="V1703" i="1"/>
  <c r="U1703" i="1"/>
  <c r="T1703" i="1"/>
  <c r="T1693" i="1" s="1"/>
  <c r="T1683" i="1" s="1"/>
  <c r="T1673" i="1" s="1"/>
  <c r="S1703" i="1"/>
  <c r="R1703" i="1"/>
  <c r="Q1703" i="1"/>
  <c r="P1703" i="1"/>
  <c r="P1693" i="1" s="1"/>
  <c r="P1683" i="1" s="1"/>
  <c r="P1673" i="1" s="1"/>
  <c r="O1703" i="1"/>
  <c r="N1703" i="1"/>
  <c r="M1703" i="1"/>
  <c r="L1703" i="1"/>
  <c r="L1693" i="1" s="1"/>
  <c r="L1683" i="1" s="1"/>
  <c r="L1673" i="1" s="1"/>
  <c r="K1703" i="1"/>
  <c r="J1703" i="1"/>
  <c r="I1703" i="1"/>
  <c r="H1703" i="1"/>
  <c r="H1693" i="1" s="1"/>
  <c r="H1683" i="1" s="1"/>
  <c r="H1673" i="1" s="1"/>
  <c r="G1703" i="1"/>
  <c r="F1703" i="1"/>
  <c r="E1703" i="1"/>
  <c r="D1703" i="1"/>
  <c r="D1693" i="1" s="1"/>
  <c r="D1683" i="1" s="1"/>
  <c r="C1703" i="1"/>
  <c r="B1703" i="1"/>
  <c r="Y1702" i="1"/>
  <c r="Y1704" i="1" s="1"/>
  <c r="X1702" i="1"/>
  <c r="W1702" i="1"/>
  <c r="V1702" i="1"/>
  <c r="U1702" i="1"/>
  <c r="U1692" i="1" s="1"/>
  <c r="U1682" i="1" s="1"/>
  <c r="U1672" i="1" s="1"/>
  <c r="T1702" i="1"/>
  <c r="S1702" i="1"/>
  <c r="R1702" i="1"/>
  <c r="R1704" i="1" s="1"/>
  <c r="Q1702" i="1"/>
  <c r="Q1704" i="1" s="1"/>
  <c r="P1702" i="1"/>
  <c r="O1702" i="1"/>
  <c r="N1702" i="1"/>
  <c r="M1702" i="1"/>
  <c r="Z1702" i="1" s="1"/>
  <c r="L1702" i="1"/>
  <c r="K1702" i="1"/>
  <c r="J1702" i="1"/>
  <c r="J1704" i="1" s="1"/>
  <c r="I1702" i="1"/>
  <c r="I1704" i="1" s="1"/>
  <c r="H1702" i="1"/>
  <c r="G1702" i="1"/>
  <c r="F1702" i="1"/>
  <c r="E1702" i="1"/>
  <c r="E1692" i="1" s="1"/>
  <c r="E1682" i="1" s="1"/>
  <c r="E1672" i="1" s="1"/>
  <c r="D1702" i="1"/>
  <c r="C1702" i="1"/>
  <c r="B1702" i="1"/>
  <c r="B1704" i="1" s="1"/>
  <c r="Y1701" i="1"/>
  <c r="X1701" i="1"/>
  <c r="W1701" i="1"/>
  <c r="V1701" i="1"/>
  <c r="U1701" i="1"/>
  <c r="T1701" i="1"/>
  <c r="T1691" i="1" s="1"/>
  <c r="T1681" i="1" s="1"/>
  <c r="T1671" i="1" s="1"/>
  <c r="S1701" i="1"/>
  <c r="R1701" i="1"/>
  <c r="Q1701" i="1"/>
  <c r="P1701" i="1"/>
  <c r="O1701" i="1"/>
  <c r="N1701" i="1"/>
  <c r="M1701" i="1"/>
  <c r="L1701" i="1"/>
  <c r="L1691" i="1" s="1"/>
  <c r="L1681" i="1" s="1"/>
  <c r="L1671" i="1" s="1"/>
  <c r="K1701" i="1"/>
  <c r="J1701" i="1"/>
  <c r="I1701" i="1"/>
  <c r="H1701" i="1"/>
  <c r="G1701" i="1"/>
  <c r="F1701" i="1"/>
  <c r="E1701" i="1"/>
  <c r="D1701" i="1"/>
  <c r="D1691" i="1" s="1"/>
  <c r="C1701" i="1"/>
  <c r="B1701" i="1"/>
  <c r="Y1700" i="1"/>
  <c r="X1700" i="1"/>
  <c r="W1700" i="1"/>
  <c r="W1704" i="1" s="1"/>
  <c r="V1700" i="1"/>
  <c r="U1700" i="1"/>
  <c r="T1700" i="1"/>
  <c r="S1700" i="1"/>
  <c r="S1704" i="1" s="1"/>
  <c r="R1700" i="1"/>
  <c r="Q1700" i="1"/>
  <c r="P1700" i="1"/>
  <c r="O1700" i="1"/>
  <c r="O1704" i="1" s="1"/>
  <c r="N1700" i="1"/>
  <c r="M1700" i="1"/>
  <c r="L1700" i="1"/>
  <c r="K1700" i="1"/>
  <c r="K1704" i="1" s="1"/>
  <c r="J1700" i="1"/>
  <c r="I1700" i="1"/>
  <c r="H1700" i="1"/>
  <c r="G1700" i="1"/>
  <c r="G1704" i="1" s="1"/>
  <c r="F1700" i="1"/>
  <c r="E1700" i="1"/>
  <c r="D1700" i="1"/>
  <c r="C1700" i="1"/>
  <c r="C1704" i="1" s="1"/>
  <c r="B1700" i="1"/>
  <c r="Y1695" i="1"/>
  <c r="U1695" i="1"/>
  <c r="U1685" i="1" s="1"/>
  <c r="U1675" i="1" s="1"/>
  <c r="Q1695" i="1"/>
  <c r="M1695" i="1"/>
  <c r="I1695" i="1"/>
  <c r="E1695" i="1"/>
  <c r="E1685" i="1" s="1"/>
  <c r="E1675" i="1" s="1"/>
  <c r="W1693" i="1"/>
  <c r="S1693" i="1"/>
  <c r="R1693" i="1"/>
  <c r="O1693" i="1"/>
  <c r="K1693" i="1"/>
  <c r="J1693" i="1"/>
  <c r="G1693" i="1"/>
  <c r="C1693" i="1"/>
  <c r="B1693" i="1"/>
  <c r="X1692" i="1"/>
  <c r="T1692" i="1"/>
  <c r="P1692" i="1"/>
  <c r="L1692" i="1"/>
  <c r="H1692" i="1"/>
  <c r="D1692" i="1"/>
  <c r="X1691" i="1"/>
  <c r="W1691" i="1"/>
  <c r="P1691" i="1"/>
  <c r="O1691" i="1"/>
  <c r="H1691" i="1"/>
  <c r="G1691" i="1"/>
  <c r="V1690" i="1"/>
  <c r="R1690" i="1"/>
  <c r="N1690" i="1"/>
  <c r="J1690" i="1"/>
  <c r="F1690" i="1"/>
  <c r="B1690" i="1"/>
  <c r="Y1685" i="1"/>
  <c r="X1685" i="1"/>
  <c r="Q1685" i="1"/>
  <c r="P1685" i="1"/>
  <c r="I1685" i="1"/>
  <c r="H1685" i="1"/>
  <c r="W1683" i="1"/>
  <c r="W1673" i="1" s="1"/>
  <c r="V1683" i="1"/>
  <c r="V1673" i="1" s="1"/>
  <c r="S1683" i="1"/>
  <c r="S1673" i="1" s="1"/>
  <c r="R1683" i="1"/>
  <c r="R1673" i="1" s="1"/>
  <c r="O1683" i="1"/>
  <c r="O1673" i="1" s="1"/>
  <c r="N1683" i="1"/>
  <c r="N1673" i="1" s="1"/>
  <c r="K1683" i="1"/>
  <c r="K1673" i="1" s="1"/>
  <c r="J1683" i="1"/>
  <c r="J1673" i="1" s="1"/>
  <c r="G1683" i="1"/>
  <c r="G1673" i="1" s="1"/>
  <c r="F1683" i="1"/>
  <c r="F1673" i="1" s="1"/>
  <c r="C1683" i="1"/>
  <c r="C1673" i="1" s="1"/>
  <c r="B1683" i="1"/>
  <c r="B1673" i="1" s="1"/>
  <c r="X1682" i="1"/>
  <c r="X1672" i="1" s="1"/>
  <c r="T1682" i="1"/>
  <c r="T1672" i="1" s="1"/>
  <c r="P1682" i="1"/>
  <c r="P1672" i="1" s="1"/>
  <c r="L1682" i="1"/>
  <c r="L1672" i="1" s="1"/>
  <c r="H1682" i="1"/>
  <c r="H1672" i="1" s="1"/>
  <c r="D1682" i="1"/>
  <c r="X1681" i="1"/>
  <c r="X1671" i="1" s="1"/>
  <c r="W1681" i="1"/>
  <c r="W1671" i="1" s="1"/>
  <c r="V1681" i="1"/>
  <c r="S1681" i="1"/>
  <c r="S1671" i="1" s="1"/>
  <c r="P1681" i="1"/>
  <c r="P1671" i="1" s="1"/>
  <c r="O1681" i="1"/>
  <c r="O1671" i="1" s="1"/>
  <c r="K1681" i="1"/>
  <c r="K1671" i="1" s="1"/>
  <c r="H1681" i="1"/>
  <c r="H1671" i="1" s="1"/>
  <c r="G1681" i="1"/>
  <c r="G1671" i="1" s="1"/>
  <c r="C1681" i="1"/>
  <c r="C1671" i="1" s="1"/>
  <c r="V1680" i="1"/>
  <c r="R1680" i="1"/>
  <c r="N1680" i="1"/>
  <c r="J1680" i="1"/>
  <c r="F1680" i="1"/>
  <c r="B1680" i="1"/>
  <c r="Y1675" i="1"/>
  <c r="X1675" i="1"/>
  <c r="Q1675" i="1"/>
  <c r="P1675" i="1"/>
  <c r="I1675" i="1"/>
  <c r="H1675" i="1"/>
  <c r="V1671" i="1"/>
  <c r="R1671" i="1"/>
  <c r="N1671" i="1"/>
  <c r="J1671" i="1"/>
  <c r="F1671" i="1"/>
  <c r="B1671" i="1"/>
  <c r="Y1665" i="1"/>
  <c r="Y1655" i="1" s="1"/>
  <c r="X1665" i="1"/>
  <c r="X1655" i="1" s="1"/>
  <c r="W1665" i="1"/>
  <c r="V1665" i="1"/>
  <c r="U1665" i="1"/>
  <c r="U1655" i="1" s="1"/>
  <c r="T1665" i="1"/>
  <c r="T1655" i="1" s="1"/>
  <c r="S1665" i="1"/>
  <c r="R1665" i="1"/>
  <c r="Q1665" i="1"/>
  <c r="Q1655" i="1" s="1"/>
  <c r="P1665" i="1"/>
  <c r="P1655" i="1" s="1"/>
  <c r="O1665" i="1"/>
  <c r="N1665" i="1"/>
  <c r="M1665" i="1"/>
  <c r="L1665" i="1"/>
  <c r="L1655" i="1" s="1"/>
  <c r="K1665" i="1"/>
  <c r="J1665" i="1"/>
  <c r="I1665" i="1"/>
  <c r="I1655" i="1" s="1"/>
  <c r="H1665" i="1"/>
  <c r="H1655" i="1" s="1"/>
  <c r="G1665" i="1"/>
  <c r="F1665" i="1"/>
  <c r="E1665" i="1"/>
  <c r="E1655" i="1" s="1"/>
  <c r="D1665" i="1"/>
  <c r="D1655" i="1" s="1"/>
  <c r="C1665" i="1"/>
  <c r="B1665" i="1"/>
  <c r="Y1663" i="1"/>
  <c r="Y1653" i="1" s="1"/>
  <c r="Y1643" i="1" s="1"/>
  <c r="X1663" i="1"/>
  <c r="X1653" i="1" s="1"/>
  <c r="X1643" i="1" s="1"/>
  <c r="W1663" i="1"/>
  <c r="V1663" i="1"/>
  <c r="V1653" i="1" s="1"/>
  <c r="U1663" i="1"/>
  <c r="U1653" i="1" s="1"/>
  <c r="U1643" i="1" s="1"/>
  <c r="T1663" i="1"/>
  <c r="T1653" i="1" s="1"/>
  <c r="T1643" i="1" s="1"/>
  <c r="S1663" i="1"/>
  <c r="R1663" i="1"/>
  <c r="R1653" i="1" s="1"/>
  <c r="Q1663" i="1"/>
  <c r="Q1653" i="1" s="1"/>
  <c r="Q1643" i="1" s="1"/>
  <c r="P1663" i="1"/>
  <c r="P1653" i="1" s="1"/>
  <c r="P1643" i="1" s="1"/>
  <c r="O1663" i="1"/>
  <c r="N1663" i="1"/>
  <c r="N1653" i="1" s="1"/>
  <c r="M1663" i="1"/>
  <c r="Z1663" i="1" s="1"/>
  <c r="L1663" i="1"/>
  <c r="L1653" i="1" s="1"/>
  <c r="L1643" i="1" s="1"/>
  <c r="K1663" i="1"/>
  <c r="J1663" i="1"/>
  <c r="J1653" i="1" s="1"/>
  <c r="I1663" i="1"/>
  <c r="I1653" i="1" s="1"/>
  <c r="I1643" i="1" s="1"/>
  <c r="H1663" i="1"/>
  <c r="H1653" i="1" s="1"/>
  <c r="H1643" i="1" s="1"/>
  <c r="G1663" i="1"/>
  <c r="F1663" i="1"/>
  <c r="F1653" i="1" s="1"/>
  <c r="E1663" i="1"/>
  <c r="E1653" i="1" s="1"/>
  <c r="E1643" i="1" s="1"/>
  <c r="D1663" i="1"/>
  <c r="C1663" i="1"/>
  <c r="B1663" i="1"/>
  <c r="B1653" i="1" s="1"/>
  <c r="Y1662" i="1"/>
  <c r="X1662" i="1"/>
  <c r="X1652" i="1" s="1"/>
  <c r="W1662" i="1"/>
  <c r="W1652" i="1" s="1"/>
  <c r="W1642" i="1" s="1"/>
  <c r="V1662" i="1"/>
  <c r="V1652" i="1" s="1"/>
  <c r="V1642" i="1" s="1"/>
  <c r="U1662" i="1"/>
  <c r="T1662" i="1"/>
  <c r="T1652" i="1" s="1"/>
  <c r="S1662" i="1"/>
  <c r="S1652" i="1" s="1"/>
  <c r="S1642" i="1" s="1"/>
  <c r="R1662" i="1"/>
  <c r="R1652" i="1" s="1"/>
  <c r="R1642" i="1" s="1"/>
  <c r="Q1662" i="1"/>
  <c r="P1662" i="1"/>
  <c r="P1652" i="1" s="1"/>
  <c r="O1662" i="1"/>
  <c r="O1652" i="1" s="1"/>
  <c r="O1642" i="1" s="1"/>
  <c r="N1662" i="1"/>
  <c r="N1652" i="1" s="1"/>
  <c r="N1642" i="1" s="1"/>
  <c r="M1662" i="1"/>
  <c r="L1662" i="1"/>
  <c r="L1652" i="1" s="1"/>
  <c r="K1662" i="1"/>
  <c r="K1652" i="1" s="1"/>
  <c r="K1642" i="1" s="1"/>
  <c r="J1662" i="1"/>
  <c r="J1652" i="1" s="1"/>
  <c r="J1642" i="1" s="1"/>
  <c r="I1662" i="1"/>
  <c r="H1662" i="1"/>
  <c r="H1652" i="1" s="1"/>
  <c r="G1662" i="1"/>
  <c r="G1652" i="1" s="1"/>
  <c r="G1642" i="1" s="1"/>
  <c r="F1662" i="1"/>
  <c r="F1652" i="1" s="1"/>
  <c r="F1642" i="1" s="1"/>
  <c r="E1662" i="1"/>
  <c r="D1662" i="1"/>
  <c r="D1652" i="1" s="1"/>
  <c r="C1662" i="1"/>
  <c r="C1652" i="1" s="1"/>
  <c r="C1642" i="1" s="1"/>
  <c r="B1662" i="1"/>
  <c r="B1652" i="1" s="1"/>
  <c r="B1642" i="1" s="1"/>
  <c r="Y1661" i="1"/>
  <c r="Y1651" i="1" s="1"/>
  <c r="Y1641" i="1" s="1"/>
  <c r="X1661" i="1"/>
  <c r="W1661" i="1"/>
  <c r="W1651" i="1" s="1"/>
  <c r="V1661" i="1"/>
  <c r="V1651" i="1" s="1"/>
  <c r="V1641" i="1" s="1"/>
  <c r="U1661" i="1"/>
  <c r="U1651" i="1" s="1"/>
  <c r="U1641" i="1" s="1"/>
  <c r="T1661" i="1"/>
  <c r="S1661" i="1"/>
  <c r="S1651" i="1" s="1"/>
  <c r="R1661" i="1"/>
  <c r="R1651" i="1" s="1"/>
  <c r="R1641" i="1" s="1"/>
  <c r="Q1661" i="1"/>
  <c r="Q1651" i="1" s="1"/>
  <c r="Q1641" i="1" s="1"/>
  <c r="P1661" i="1"/>
  <c r="O1661" i="1"/>
  <c r="O1651" i="1" s="1"/>
  <c r="N1661" i="1"/>
  <c r="N1651" i="1" s="1"/>
  <c r="N1641" i="1" s="1"/>
  <c r="M1661" i="1"/>
  <c r="L1661" i="1"/>
  <c r="K1661" i="1"/>
  <c r="K1651" i="1" s="1"/>
  <c r="J1661" i="1"/>
  <c r="J1651" i="1" s="1"/>
  <c r="J1641" i="1" s="1"/>
  <c r="I1661" i="1"/>
  <c r="I1651" i="1" s="1"/>
  <c r="I1641" i="1" s="1"/>
  <c r="H1661" i="1"/>
  <c r="G1661" i="1"/>
  <c r="G1651" i="1" s="1"/>
  <c r="F1661" i="1"/>
  <c r="F1651" i="1" s="1"/>
  <c r="F1641" i="1" s="1"/>
  <c r="E1661" i="1"/>
  <c r="E1651" i="1" s="1"/>
  <c r="E1641" i="1" s="1"/>
  <c r="D1661" i="1"/>
  <c r="C1661" i="1"/>
  <c r="C1651" i="1" s="1"/>
  <c r="B1661" i="1"/>
  <c r="B1651" i="1" s="1"/>
  <c r="B1641" i="1" s="1"/>
  <c r="Y1660" i="1"/>
  <c r="Y1650" i="1" s="1"/>
  <c r="Y1640" i="1" s="1"/>
  <c r="X1660" i="1"/>
  <c r="W1660" i="1"/>
  <c r="V1660" i="1"/>
  <c r="V1650" i="1" s="1"/>
  <c r="U1660" i="1"/>
  <c r="U1650" i="1" s="1"/>
  <c r="U1640" i="1" s="1"/>
  <c r="T1660" i="1"/>
  <c r="S1660" i="1"/>
  <c r="R1660" i="1"/>
  <c r="R1650" i="1" s="1"/>
  <c r="Q1660" i="1"/>
  <c r="Q1650" i="1" s="1"/>
  <c r="Q1640" i="1" s="1"/>
  <c r="P1660" i="1"/>
  <c r="O1660" i="1"/>
  <c r="N1660" i="1"/>
  <c r="N1650" i="1" s="1"/>
  <c r="M1660" i="1"/>
  <c r="Z1660" i="1" s="1"/>
  <c r="L1660" i="1"/>
  <c r="K1660" i="1"/>
  <c r="J1660" i="1"/>
  <c r="J1650" i="1" s="1"/>
  <c r="I1660" i="1"/>
  <c r="I1650" i="1" s="1"/>
  <c r="I1640" i="1" s="1"/>
  <c r="H1660" i="1"/>
  <c r="G1660" i="1"/>
  <c r="F1660" i="1"/>
  <c r="F1650" i="1" s="1"/>
  <c r="E1660" i="1"/>
  <c r="E1650" i="1" s="1"/>
  <c r="E1640" i="1" s="1"/>
  <c r="D1660" i="1"/>
  <c r="C1660" i="1"/>
  <c r="B1660" i="1"/>
  <c r="B1650" i="1" s="1"/>
  <c r="V1655" i="1"/>
  <c r="R1655" i="1"/>
  <c r="N1655" i="1"/>
  <c r="J1655" i="1"/>
  <c r="F1655" i="1"/>
  <c r="B1655" i="1"/>
  <c r="Y1654" i="1"/>
  <c r="Q1654" i="1"/>
  <c r="I1654" i="1"/>
  <c r="W1653" i="1"/>
  <c r="W1643" i="1" s="1"/>
  <c r="S1653" i="1"/>
  <c r="S1643" i="1" s="1"/>
  <c r="O1653" i="1"/>
  <c r="O1643" i="1" s="1"/>
  <c r="K1653" i="1"/>
  <c r="K1643" i="1" s="1"/>
  <c r="G1653" i="1"/>
  <c r="G1643" i="1" s="1"/>
  <c r="C1653" i="1"/>
  <c r="C1643" i="1" s="1"/>
  <c r="Y1652" i="1"/>
  <c r="Y1642" i="1" s="1"/>
  <c r="U1652" i="1"/>
  <c r="U1642" i="1" s="1"/>
  <c r="Q1652" i="1"/>
  <c r="Q1642" i="1" s="1"/>
  <c r="M1652" i="1"/>
  <c r="I1652" i="1"/>
  <c r="I1642" i="1" s="1"/>
  <c r="E1652" i="1"/>
  <c r="E1642" i="1" s="1"/>
  <c r="X1651" i="1"/>
  <c r="X1641" i="1" s="1"/>
  <c r="T1651" i="1"/>
  <c r="T1641" i="1" s="1"/>
  <c r="P1651" i="1"/>
  <c r="P1641" i="1" s="1"/>
  <c r="L1651" i="1"/>
  <c r="L1641" i="1" s="1"/>
  <c r="H1651" i="1"/>
  <c r="H1641" i="1" s="1"/>
  <c r="D1651" i="1"/>
  <c r="W1650" i="1"/>
  <c r="S1650" i="1"/>
  <c r="O1650" i="1"/>
  <c r="K1650" i="1"/>
  <c r="G1650" i="1"/>
  <c r="C1650" i="1"/>
  <c r="Y1645" i="1"/>
  <c r="U1645" i="1"/>
  <c r="Q1645" i="1"/>
  <c r="I1645" i="1"/>
  <c r="E1645" i="1"/>
  <c r="V1643" i="1"/>
  <c r="R1643" i="1"/>
  <c r="N1643" i="1"/>
  <c r="J1643" i="1"/>
  <c r="F1643" i="1"/>
  <c r="B1643" i="1"/>
  <c r="X1642" i="1"/>
  <c r="T1642" i="1"/>
  <c r="P1642" i="1"/>
  <c r="L1642" i="1"/>
  <c r="H1642" i="1"/>
  <c r="D1642" i="1"/>
  <c r="W1641" i="1"/>
  <c r="S1641" i="1"/>
  <c r="O1641" i="1"/>
  <c r="K1641" i="1"/>
  <c r="G1641" i="1"/>
  <c r="C1641" i="1"/>
  <c r="V1640" i="1"/>
  <c r="V1644" i="1" s="1"/>
  <c r="R1640" i="1"/>
  <c r="R1644" i="1" s="1"/>
  <c r="N1640" i="1"/>
  <c r="N1644" i="1" s="1"/>
  <c r="J1640" i="1"/>
  <c r="J1644" i="1" s="1"/>
  <c r="F1640" i="1"/>
  <c r="F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V1634" i="1"/>
  <c r="V1636" i="1" s="1"/>
  <c r="Y1633" i="1"/>
  <c r="X1633" i="1"/>
  <c r="X1613" i="1" s="1"/>
  <c r="W1633" i="1"/>
  <c r="V1633" i="1"/>
  <c r="U1633" i="1"/>
  <c r="T1633" i="1"/>
  <c r="T1613" i="1" s="1"/>
  <c r="S1633" i="1"/>
  <c r="R1633" i="1"/>
  <c r="Q1633" i="1"/>
  <c r="P1633" i="1"/>
  <c r="P1613" i="1" s="1"/>
  <c r="O1633" i="1"/>
  <c r="N1633" i="1"/>
  <c r="M1633" i="1"/>
  <c r="Z1633" i="1" s="1"/>
  <c r="L1633" i="1"/>
  <c r="L1613" i="1" s="1"/>
  <c r="K1633" i="1"/>
  <c r="J1633" i="1"/>
  <c r="I1633" i="1"/>
  <c r="H1633" i="1"/>
  <c r="H1613" i="1" s="1"/>
  <c r="G1633" i="1"/>
  <c r="F1633" i="1"/>
  <c r="E1633" i="1"/>
  <c r="D1633" i="1"/>
  <c r="C1633" i="1"/>
  <c r="B1633" i="1"/>
  <c r="Y1632" i="1"/>
  <c r="X1632" i="1"/>
  <c r="W1632" i="1"/>
  <c r="V1632" i="1"/>
  <c r="V1612" i="1" s="1"/>
  <c r="U1632" i="1"/>
  <c r="T1632" i="1"/>
  <c r="S1632" i="1"/>
  <c r="R1632" i="1"/>
  <c r="R1612" i="1" s="1"/>
  <c r="Q1632" i="1"/>
  <c r="P1632" i="1"/>
  <c r="O1632" i="1"/>
  <c r="N1632" i="1"/>
  <c r="N1612" i="1" s="1"/>
  <c r="M1632" i="1"/>
  <c r="L1632" i="1"/>
  <c r="K1632" i="1"/>
  <c r="J1632" i="1"/>
  <c r="J1612" i="1" s="1"/>
  <c r="I1632" i="1"/>
  <c r="H1632" i="1"/>
  <c r="G1632" i="1"/>
  <c r="F1632" i="1"/>
  <c r="F1612" i="1" s="1"/>
  <c r="E1632" i="1"/>
  <c r="D1632" i="1"/>
  <c r="C1632" i="1"/>
  <c r="B1632" i="1"/>
  <c r="B1612" i="1" s="1"/>
  <c r="Y1631" i="1"/>
  <c r="Y1611" i="1" s="1"/>
  <c r="X1631" i="1"/>
  <c r="W1631" i="1"/>
  <c r="V1631" i="1"/>
  <c r="U1631" i="1"/>
  <c r="U1611" i="1" s="1"/>
  <c r="T1631" i="1"/>
  <c r="S1631" i="1"/>
  <c r="R1631" i="1"/>
  <c r="Q1631" i="1"/>
  <c r="Q1611" i="1" s="1"/>
  <c r="P1631" i="1"/>
  <c r="O1631" i="1"/>
  <c r="N1631" i="1"/>
  <c r="M1631" i="1"/>
  <c r="L1631" i="1"/>
  <c r="K1631" i="1"/>
  <c r="J1631" i="1"/>
  <c r="I1631" i="1"/>
  <c r="I1611" i="1" s="1"/>
  <c r="H1631" i="1"/>
  <c r="G1631" i="1"/>
  <c r="F1631" i="1"/>
  <c r="E1631" i="1"/>
  <c r="E1611" i="1" s="1"/>
  <c r="D1631" i="1"/>
  <c r="C1631" i="1"/>
  <c r="B1631" i="1"/>
  <c r="Y1630" i="1"/>
  <c r="Y1634" i="1" s="1"/>
  <c r="Y1636" i="1" s="1"/>
  <c r="X1630" i="1"/>
  <c r="X1634" i="1" s="1"/>
  <c r="W1630" i="1"/>
  <c r="V1630" i="1"/>
  <c r="U1630" i="1"/>
  <c r="U1634" i="1" s="1"/>
  <c r="U1636" i="1" s="1"/>
  <c r="T1630" i="1"/>
  <c r="T1634" i="1" s="1"/>
  <c r="S1630" i="1"/>
  <c r="R1630" i="1"/>
  <c r="Q1630" i="1"/>
  <c r="Q1634" i="1" s="1"/>
  <c r="Q1636" i="1" s="1"/>
  <c r="P1630" i="1"/>
  <c r="P1634" i="1" s="1"/>
  <c r="O1630" i="1"/>
  <c r="N1630" i="1"/>
  <c r="M1630" i="1"/>
  <c r="M1634" i="1" s="1"/>
  <c r="M1636" i="1" s="1"/>
  <c r="L1630" i="1"/>
  <c r="L1634" i="1" s="1"/>
  <c r="K1630" i="1"/>
  <c r="J1630" i="1"/>
  <c r="I1630" i="1"/>
  <c r="I1634" i="1" s="1"/>
  <c r="I1636" i="1" s="1"/>
  <c r="H1630" i="1"/>
  <c r="H1634" i="1" s="1"/>
  <c r="G1630" i="1"/>
  <c r="F1630" i="1"/>
  <c r="E1630" i="1"/>
  <c r="E1634" i="1" s="1"/>
  <c r="E1636" i="1" s="1"/>
  <c r="D1630" i="1"/>
  <c r="D1634" i="1" s="1"/>
  <c r="C1630" i="1"/>
  <c r="B1630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W1624" i="1"/>
  <c r="W1626" i="1" s="1"/>
  <c r="O1624" i="1"/>
  <c r="O1626" i="1" s="1"/>
  <c r="Y1623" i="1"/>
  <c r="Y1613" i="1" s="1"/>
  <c r="Y1563" i="1" s="1"/>
  <c r="Y1553" i="1" s="1"/>
  <c r="X1623" i="1"/>
  <c r="W1623" i="1"/>
  <c r="V1623" i="1"/>
  <c r="U1623" i="1"/>
  <c r="U1613" i="1" s="1"/>
  <c r="U1563" i="1" s="1"/>
  <c r="U1553" i="1" s="1"/>
  <c r="T1623" i="1"/>
  <c r="S1623" i="1"/>
  <c r="R1623" i="1"/>
  <c r="Q1623" i="1"/>
  <c r="Q1613" i="1" s="1"/>
  <c r="Q1563" i="1" s="1"/>
  <c r="Q1553" i="1" s="1"/>
  <c r="P1623" i="1"/>
  <c r="O1623" i="1"/>
  <c r="N1623" i="1"/>
  <c r="M1623" i="1"/>
  <c r="L1623" i="1"/>
  <c r="K1623" i="1"/>
  <c r="J1623" i="1"/>
  <c r="I1623" i="1"/>
  <c r="I1613" i="1" s="1"/>
  <c r="I1563" i="1" s="1"/>
  <c r="I1553" i="1" s="1"/>
  <c r="H1623" i="1"/>
  <c r="G1623" i="1"/>
  <c r="F1623" i="1"/>
  <c r="E1623" i="1"/>
  <c r="E1613" i="1" s="1"/>
  <c r="E1563" i="1" s="1"/>
  <c r="E1553" i="1" s="1"/>
  <c r="D1623" i="1"/>
  <c r="C1623" i="1"/>
  <c r="B1623" i="1"/>
  <c r="AA1622" i="1"/>
  <c r="Y1622" i="1"/>
  <c r="X1622" i="1"/>
  <c r="W1622" i="1"/>
  <c r="W1612" i="1" s="1"/>
  <c r="W1562" i="1" s="1"/>
  <c r="W1552" i="1" s="1"/>
  <c r="V1622" i="1"/>
  <c r="U1622" i="1"/>
  <c r="T1622" i="1"/>
  <c r="S1622" i="1"/>
  <c r="S1612" i="1" s="1"/>
  <c r="S1562" i="1" s="1"/>
  <c r="S1552" i="1" s="1"/>
  <c r="R1622" i="1"/>
  <c r="Q1622" i="1"/>
  <c r="P1622" i="1"/>
  <c r="O1622" i="1"/>
  <c r="O1612" i="1" s="1"/>
  <c r="O1562" i="1" s="1"/>
  <c r="O1552" i="1" s="1"/>
  <c r="N1622" i="1"/>
  <c r="M1622" i="1"/>
  <c r="Z1622" i="1" s="1"/>
  <c r="L1622" i="1"/>
  <c r="K1622" i="1"/>
  <c r="K1612" i="1" s="1"/>
  <c r="K1562" i="1" s="1"/>
  <c r="K1552" i="1" s="1"/>
  <c r="J1622" i="1"/>
  <c r="I1622" i="1"/>
  <c r="H1622" i="1"/>
  <c r="G1622" i="1"/>
  <c r="G1612" i="1" s="1"/>
  <c r="G1562" i="1" s="1"/>
  <c r="G1552" i="1" s="1"/>
  <c r="F1622" i="1"/>
  <c r="E1622" i="1"/>
  <c r="D1622" i="1"/>
  <c r="C1622" i="1"/>
  <c r="C1612" i="1" s="1"/>
  <c r="C1562" i="1" s="1"/>
  <c r="C1552" i="1" s="1"/>
  <c r="B1622" i="1"/>
  <c r="Y1621" i="1"/>
  <c r="X1621" i="1"/>
  <c r="W1621" i="1"/>
  <c r="V1621" i="1"/>
  <c r="V1611" i="1" s="1"/>
  <c r="V1561" i="1" s="1"/>
  <c r="V1551" i="1" s="1"/>
  <c r="U1621" i="1"/>
  <c r="T1621" i="1"/>
  <c r="S1621" i="1"/>
  <c r="R1621" i="1"/>
  <c r="R1611" i="1" s="1"/>
  <c r="R1561" i="1" s="1"/>
  <c r="R1551" i="1" s="1"/>
  <c r="Q1621" i="1"/>
  <c r="P1621" i="1"/>
  <c r="O1621" i="1"/>
  <c r="N1621" i="1"/>
  <c r="N1611" i="1" s="1"/>
  <c r="N1561" i="1" s="1"/>
  <c r="N1551" i="1" s="1"/>
  <c r="M1621" i="1"/>
  <c r="L1621" i="1"/>
  <c r="K1621" i="1"/>
  <c r="J1621" i="1"/>
  <c r="J1611" i="1" s="1"/>
  <c r="J1561" i="1" s="1"/>
  <c r="J1551" i="1" s="1"/>
  <c r="I1621" i="1"/>
  <c r="H1621" i="1"/>
  <c r="G1621" i="1"/>
  <c r="F1621" i="1"/>
  <c r="F1611" i="1" s="1"/>
  <c r="F1561" i="1" s="1"/>
  <c r="F1551" i="1" s="1"/>
  <c r="E1621" i="1"/>
  <c r="D1621" i="1"/>
  <c r="C1621" i="1"/>
  <c r="B1621" i="1"/>
  <c r="B1611" i="1" s="1"/>
  <c r="B1561" i="1" s="1"/>
  <c r="B1551" i="1" s="1"/>
  <c r="Y1620" i="1"/>
  <c r="Y1624" i="1" s="1"/>
  <c r="X1620" i="1"/>
  <c r="W1620" i="1"/>
  <c r="V1620" i="1"/>
  <c r="V1624" i="1" s="1"/>
  <c r="V1626" i="1" s="1"/>
  <c r="U1620" i="1"/>
  <c r="T1620" i="1"/>
  <c r="S1620" i="1"/>
  <c r="R1620" i="1"/>
  <c r="R1624" i="1" s="1"/>
  <c r="R1626" i="1" s="1"/>
  <c r="Q1620" i="1"/>
  <c r="P1620" i="1"/>
  <c r="O1620" i="1"/>
  <c r="N1620" i="1"/>
  <c r="N1624" i="1" s="1"/>
  <c r="N1626" i="1" s="1"/>
  <c r="M1620" i="1"/>
  <c r="L1620" i="1"/>
  <c r="K1620" i="1"/>
  <c r="J1620" i="1"/>
  <c r="J1624" i="1" s="1"/>
  <c r="J1626" i="1" s="1"/>
  <c r="I1620" i="1"/>
  <c r="H1620" i="1"/>
  <c r="G1620" i="1"/>
  <c r="F1620" i="1"/>
  <c r="F1624" i="1" s="1"/>
  <c r="F1626" i="1" s="1"/>
  <c r="E1620" i="1"/>
  <c r="D1620" i="1"/>
  <c r="C1620" i="1"/>
  <c r="B1620" i="1"/>
  <c r="B1624" i="1" s="1"/>
  <c r="B1626" i="1" s="1"/>
  <c r="Y1615" i="1"/>
  <c r="Y1616" i="1" s="1"/>
  <c r="V1615" i="1"/>
  <c r="U1615" i="1"/>
  <c r="R1615" i="1"/>
  <c r="Q1615" i="1"/>
  <c r="Q1616" i="1" s="1"/>
  <c r="N1615" i="1"/>
  <c r="M1615" i="1"/>
  <c r="J1615" i="1"/>
  <c r="I1615" i="1"/>
  <c r="I1616" i="1" s="1"/>
  <c r="F1615" i="1"/>
  <c r="E1615" i="1"/>
  <c r="B1615" i="1"/>
  <c r="W1613" i="1"/>
  <c r="V1613" i="1"/>
  <c r="S1613" i="1"/>
  <c r="R1613" i="1"/>
  <c r="O1613" i="1"/>
  <c r="N1613" i="1"/>
  <c r="K1613" i="1"/>
  <c r="J1613" i="1"/>
  <c r="G1613" i="1"/>
  <c r="F1613" i="1"/>
  <c r="C1613" i="1"/>
  <c r="B1613" i="1"/>
  <c r="Y1612" i="1"/>
  <c r="X1612" i="1"/>
  <c r="U1612" i="1"/>
  <c r="T1612" i="1"/>
  <c r="Q1612" i="1"/>
  <c r="P1612" i="1"/>
  <c r="M1612" i="1"/>
  <c r="L1612" i="1"/>
  <c r="I1612" i="1"/>
  <c r="H1612" i="1"/>
  <c r="E1612" i="1"/>
  <c r="D1612" i="1"/>
  <c r="X1611" i="1"/>
  <c r="W1611" i="1"/>
  <c r="T1611" i="1"/>
  <c r="S1611" i="1"/>
  <c r="P1611" i="1"/>
  <c r="O1611" i="1"/>
  <c r="L1611" i="1"/>
  <c r="K1611" i="1"/>
  <c r="H1611" i="1"/>
  <c r="G1611" i="1"/>
  <c r="D1611" i="1"/>
  <c r="C1611" i="1"/>
  <c r="Y1610" i="1"/>
  <c r="Y1614" i="1" s="1"/>
  <c r="V1610" i="1"/>
  <c r="V1614" i="1" s="1"/>
  <c r="U1610" i="1"/>
  <c r="U1614" i="1" s="1"/>
  <c r="R1610" i="1"/>
  <c r="R1614" i="1" s="1"/>
  <c r="Q1610" i="1"/>
  <c r="Q1614" i="1" s="1"/>
  <c r="N1610" i="1"/>
  <c r="N1614" i="1" s="1"/>
  <c r="M1610" i="1"/>
  <c r="J1610" i="1"/>
  <c r="J1614" i="1" s="1"/>
  <c r="I1610" i="1"/>
  <c r="I1614" i="1" s="1"/>
  <c r="F1610" i="1"/>
  <c r="F1614" i="1" s="1"/>
  <c r="E1610" i="1"/>
  <c r="E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Y1606" i="1" s="1"/>
  <c r="U1604" i="1"/>
  <c r="U1606" i="1" s="1"/>
  <c r="Q1604" i="1"/>
  <c r="Q1606" i="1" s="1"/>
  <c r="M1604" i="1"/>
  <c r="M1606" i="1" s="1"/>
  <c r="I1604" i="1"/>
  <c r="I1606" i="1" s="1"/>
  <c r="E1604" i="1"/>
  <c r="E1606" i="1" s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AA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X1561" i="1" s="1"/>
  <c r="X1551" i="1" s="1"/>
  <c r="W1601" i="1"/>
  <c r="V1601" i="1"/>
  <c r="U1601" i="1"/>
  <c r="T1601" i="1"/>
  <c r="T1561" i="1" s="1"/>
  <c r="T1551" i="1" s="1"/>
  <c r="S1601" i="1"/>
  <c r="R1601" i="1"/>
  <c r="Q1601" i="1"/>
  <c r="P1601" i="1"/>
  <c r="P1561" i="1" s="1"/>
  <c r="P1551" i="1" s="1"/>
  <c r="O1601" i="1"/>
  <c r="N1601" i="1"/>
  <c r="M1601" i="1"/>
  <c r="L1601" i="1"/>
  <c r="L1561" i="1" s="1"/>
  <c r="L1551" i="1" s="1"/>
  <c r="K1601" i="1"/>
  <c r="J1601" i="1"/>
  <c r="I1601" i="1"/>
  <c r="H1601" i="1"/>
  <c r="H1561" i="1" s="1"/>
  <c r="H1551" i="1" s="1"/>
  <c r="G1601" i="1"/>
  <c r="F1601" i="1"/>
  <c r="E1601" i="1"/>
  <c r="D1601" i="1"/>
  <c r="C1601" i="1"/>
  <c r="B1601" i="1"/>
  <c r="Y1600" i="1"/>
  <c r="X1600" i="1"/>
  <c r="X1604" i="1" s="1"/>
  <c r="X1606" i="1" s="1"/>
  <c r="W1600" i="1"/>
  <c r="W1604" i="1" s="1"/>
  <c r="V1600" i="1"/>
  <c r="U1600" i="1"/>
  <c r="T1600" i="1"/>
  <c r="T1604" i="1" s="1"/>
  <c r="T1606" i="1" s="1"/>
  <c r="S1600" i="1"/>
  <c r="S1604" i="1" s="1"/>
  <c r="R1600" i="1"/>
  <c r="Q1600" i="1"/>
  <c r="P1600" i="1"/>
  <c r="P1604" i="1" s="1"/>
  <c r="P1606" i="1" s="1"/>
  <c r="O1600" i="1"/>
  <c r="O1604" i="1" s="1"/>
  <c r="N1600" i="1"/>
  <c r="M1600" i="1"/>
  <c r="L1600" i="1"/>
  <c r="L1604" i="1" s="1"/>
  <c r="L1606" i="1" s="1"/>
  <c r="K1600" i="1"/>
  <c r="K1604" i="1" s="1"/>
  <c r="J1600" i="1"/>
  <c r="I1600" i="1"/>
  <c r="H1600" i="1"/>
  <c r="G1600" i="1"/>
  <c r="G1604" i="1" s="1"/>
  <c r="F1600" i="1"/>
  <c r="E1600" i="1"/>
  <c r="D1600" i="1"/>
  <c r="C1600" i="1"/>
  <c r="C1604" i="1" s="1"/>
  <c r="B1600" i="1"/>
  <c r="AG1596" i="1"/>
  <c r="W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T1594" i="1"/>
  <c r="T1596" i="1" s="1"/>
  <c r="L1594" i="1"/>
  <c r="L1596" i="1" s="1"/>
  <c r="D1594" i="1"/>
  <c r="D1596" i="1" s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AA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X1594" i="1" s="1"/>
  <c r="X1596" i="1" s="1"/>
  <c r="W1592" i="1"/>
  <c r="V1592" i="1"/>
  <c r="U1592" i="1"/>
  <c r="T1592" i="1"/>
  <c r="S1592" i="1"/>
  <c r="R1592" i="1"/>
  <c r="Q1592" i="1"/>
  <c r="P1592" i="1"/>
  <c r="P1594" i="1" s="1"/>
  <c r="P1596" i="1" s="1"/>
  <c r="O1592" i="1"/>
  <c r="N1592" i="1"/>
  <c r="M1592" i="1"/>
  <c r="Z1592" i="1" s="1"/>
  <c r="L1592" i="1"/>
  <c r="K1592" i="1"/>
  <c r="J1592" i="1"/>
  <c r="I1592" i="1"/>
  <c r="H1592" i="1"/>
  <c r="H1594" i="1" s="1"/>
  <c r="H1596" i="1" s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W1594" i="1" s="1"/>
  <c r="V1590" i="1"/>
  <c r="V1594" i="1" s="1"/>
  <c r="U1590" i="1"/>
  <c r="T1590" i="1"/>
  <c r="S1590" i="1"/>
  <c r="S1594" i="1" s="1"/>
  <c r="S1596" i="1" s="1"/>
  <c r="R1590" i="1"/>
  <c r="R1594" i="1" s="1"/>
  <c r="Q1590" i="1"/>
  <c r="P1590" i="1"/>
  <c r="O1590" i="1"/>
  <c r="O1594" i="1" s="1"/>
  <c r="O1596" i="1" s="1"/>
  <c r="N1590" i="1"/>
  <c r="N1594" i="1" s="1"/>
  <c r="M1590" i="1"/>
  <c r="L1590" i="1"/>
  <c r="K1590" i="1"/>
  <c r="K1594" i="1" s="1"/>
  <c r="K1596" i="1" s="1"/>
  <c r="J1590" i="1"/>
  <c r="J1594" i="1" s="1"/>
  <c r="I1590" i="1"/>
  <c r="H1590" i="1"/>
  <c r="G1590" i="1"/>
  <c r="G1594" i="1" s="1"/>
  <c r="G1596" i="1" s="1"/>
  <c r="F1590" i="1"/>
  <c r="F1594" i="1" s="1"/>
  <c r="E1590" i="1"/>
  <c r="D1590" i="1"/>
  <c r="C1590" i="1"/>
  <c r="C1594" i="1" s="1"/>
  <c r="C1596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V1584" i="1" s="1"/>
  <c r="V1586" i="1" s="1"/>
  <c r="U1582" i="1"/>
  <c r="T1582" i="1"/>
  <c r="S1582" i="1"/>
  <c r="R1582" i="1"/>
  <c r="R1584" i="1" s="1"/>
  <c r="R1586" i="1" s="1"/>
  <c r="Q1582" i="1"/>
  <c r="P1582" i="1"/>
  <c r="O1582" i="1"/>
  <c r="N1582" i="1"/>
  <c r="N1584" i="1" s="1"/>
  <c r="N1586" i="1" s="1"/>
  <c r="M1582" i="1"/>
  <c r="L1582" i="1"/>
  <c r="K1582" i="1"/>
  <c r="J1582" i="1"/>
  <c r="J1584" i="1" s="1"/>
  <c r="J1586" i="1" s="1"/>
  <c r="I1582" i="1"/>
  <c r="H1582" i="1"/>
  <c r="G1582" i="1"/>
  <c r="F1582" i="1"/>
  <c r="F1584" i="1" s="1"/>
  <c r="F1586" i="1" s="1"/>
  <c r="E1582" i="1"/>
  <c r="D1582" i="1"/>
  <c r="C1582" i="1"/>
  <c r="B1582" i="1"/>
  <c r="B1584" i="1" s="1"/>
  <c r="B1586" i="1" s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Y1586" i="1" s="1"/>
  <c r="X1580" i="1"/>
  <c r="X1584" i="1" s="1"/>
  <c r="W1580" i="1"/>
  <c r="V1580" i="1"/>
  <c r="U1580" i="1"/>
  <c r="U1584" i="1" s="1"/>
  <c r="U1586" i="1" s="1"/>
  <c r="T1580" i="1"/>
  <c r="T1584" i="1" s="1"/>
  <c r="S1580" i="1"/>
  <c r="R1580" i="1"/>
  <c r="Q1580" i="1"/>
  <c r="Q1584" i="1" s="1"/>
  <c r="Q1586" i="1" s="1"/>
  <c r="P1580" i="1"/>
  <c r="P1584" i="1" s="1"/>
  <c r="O1580" i="1"/>
  <c r="N1580" i="1"/>
  <c r="M1580" i="1"/>
  <c r="M1584" i="1" s="1"/>
  <c r="M1586" i="1" s="1"/>
  <c r="L1580" i="1"/>
  <c r="L1584" i="1" s="1"/>
  <c r="K1580" i="1"/>
  <c r="J1580" i="1"/>
  <c r="I1580" i="1"/>
  <c r="I1584" i="1" s="1"/>
  <c r="I1586" i="1" s="1"/>
  <c r="H1580" i="1"/>
  <c r="H1584" i="1" s="1"/>
  <c r="G1580" i="1"/>
  <c r="F1580" i="1"/>
  <c r="E1580" i="1"/>
  <c r="E1584" i="1" s="1"/>
  <c r="E1586" i="1" s="1"/>
  <c r="D1580" i="1"/>
  <c r="D1584" i="1" s="1"/>
  <c r="C1580" i="1"/>
  <c r="B1580" i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X1563" i="1" s="1"/>
  <c r="W1573" i="1"/>
  <c r="V1573" i="1"/>
  <c r="U1573" i="1"/>
  <c r="T1573" i="1"/>
  <c r="T1563" i="1" s="1"/>
  <c r="S1573" i="1"/>
  <c r="R1573" i="1"/>
  <c r="Q1573" i="1"/>
  <c r="P1573" i="1"/>
  <c r="P1563" i="1" s="1"/>
  <c r="O1573" i="1"/>
  <c r="N1573" i="1"/>
  <c r="M1573" i="1"/>
  <c r="Z1573" i="1" s="1"/>
  <c r="AB1573" i="1" s="1"/>
  <c r="L1573" i="1"/>
  <c r="L1563" i="1" s="1"/>
  <c r="K1573" i="1"/>
  <c r="J1573" i="1"/>
  <c r="I1573" i="1"/>
  <c r="H1573" i="1"/>
  <c r="H1563" i="1" s="1"/>
  <c r="G1573" i="1"/>
  <c r="F1573" i="1"/>
  <c r="E1573" i="1"/>
  <c r="D1573" i="1"/>
  <c r="C1573" i="1"/>
  <c r="B1573" i="1"/>
  <c r="Y1572" i="1"/>
  <c r="X1572" i="1"/>
  <c r="W1572" i="1"/>
  <c r="V1572" i="1"/>
  <c r="V1562" i="1" s="1"/>
  <c r="U1572" i="1"/>
  <c r="T1572" i="1"/>
  <c r="S1572" i="1"/>
  <c r="R1572" i="1"/>
  <c r="R1562" i="1" s="1"/>
  <c r="Q1572" i="1"/>
  <c r="P1572" i="1"/>
  <c r="O1572" i="1"/>
  <c r="N1572" i="1"/>
  <c r="N1562" i="1" s="1"/>
  <c r="M1572" i="1"/>
  <c r="L1572" i="1"/>
  <c r="K1572" i="1"/>
  <c r="J1572" i="1"/>
  <c r="J1562" i="1" s="1"/>
  <c r="I1572" i="1"/>
  <c r="H1572" i="1"/>
  <c r="G1572" i="1"/>
  <c r="F1572" i="1"/>
  <c r="F1562" i="1" s="1"/>
  <c r="E1572" i="1"/>
  <c r="D1572" i="1"/>
  <c r="C1572" i="1"/>
  <c r="B1572" i="1"/>
  <c r="B1562" i="1" s="1"/>
  <c r="Y1571" i="1"/>
  <c r="Y1561" i="1" s="1"/>
  <c r="X1571" i="1"/>
  <c r="W1571" i="1"/>
  <c r="V1571" i="1"/>
  <c r="U1571" i="1"/>
  <c r="U1561" i="1" s="1"/>
  <c r="T1571" i="1"/>
  <c r="S1571" i="1"/>
  <c r="R1571" i="1"/>
  <c r="Q1571" i="1"/>
  <c r="Q1561" i="1" s="1"/>
  <c r="P1571" i="1"/>
  <c r="O1571" i="1"/>
  <c r="N1571" i="1"/>
  <c r="M1571" i="1"/>
  <c r="L1571" i="1"/>
  <c r="K1571" i="1"/>
  <c r="J1571" i="1"/>
  <c r="I1571" i="1"/>
  <c r="I1561" i="1" s="1"/>
  <c r="H1571" i="1"/>
  <c r="G1571" i="1"/>
  <c r="F1571" i="1"/>
  <c r="E1571" i="1"/>
  <c r="E1561" i="1" s="1"/>
  <c r="D1571" i="1"/>
  <c r="C1571" i="1"/>
  <c r="B1571" i="1"/>
  <c r="AB1570" i="1"/>
  <c r="Y1570" i="1"/>
  <c r="X1570" i="1"/>
  <c r="W1570" i="1"/>
  <c r="W1574" i="1" s="1"/>
  <c r="V1570" i="1"/>
  <c r="V1574" i="1" s="1"/>
  <c r="U1570" i="1"/>
  <c r="T1570" i="1"/>
  <c r="S1570" i="1"/>
  <c r="S1574" i="1" s="1"/>
  <c r="R1570" i="1"/>
  <c r="R1574" i="1" s="1"/>
  <c r="Q1570" i="1"/>
  <c r="P1570" i="1"/>
  <c r="O1570" i="1"/>
  <c r="O1574" i="1" s="1"/>
  <c r="N1570" i="1"/>
  <c r="N1574" i="1" s="1"/>
  <c r="M1570" i="1"/>
  <c r="Z1570" i="1" s="1"/>
  <c r="L1570" i="1"/>
  <c r="K1570" i="1"/>
  <c r="K1574" i="1" s="1"/>
  <c r="J1570" i="1"/>
  <c r="J1574" i="1" s="1"/>
  <c r="I1570" i="1"/>
  <c r="H1570" i="1"/>
  <c r="G1570" i="1"/>
  <c r="G1574" i="1" s="1"/>
  <c r="F1570" i="1"/>
  <c r="F1574" i="1" s="1"/>
  <c r="E1570" i="1"/>
  <c r="D1570" i="1"/>
  <c r="C1570" i="1"/>
  <c r="C1574" i="1" s="1"/>
  <c r="B1570" i="1"/>
  <c r="B1574" i="1" s="1"/>
  <c r="Y1565" i="1"/>
  <c r="U1565" i="1"/>
  <c r="Q1565" i="1"/>
  <c r="M1565" i="1"/>
  <c r="I1565" i="1"/>
  <c r="E1565" i="1"/>
  <c r="W1563" i="1"/>
  <c r="V1563" i="1"/>
  <c r="V1553" i="1" s="1"/>
  <c r="S1563" i="1"/>
  <c r="R1563" i="1"/>
  <c r="R1553" i="1" s="1"/>
  <c r="O1563" i="1"/>
  <c r="N1563" i="1"/>
  <c r="N1553" i="1" s="1"/>
  <c r="K1563" i="1"/>
  <c r="J1563" i="1"/>
  <c r="J1553" i="1" s="1"/>
  <c r="G1563" i="1"/>
  <c r="F1563" i="1"/>
  <c r="F1553" i="1" s="1"/>
  <c r="C1563" i="1"/>
  <c r="B1563" i="1"/>
  <c r="B1553" i="1" s="1"/>
  <c r="Y1562" i="1"/>
  <c r="X1562" i="1"/>
  <c r="X1552" i="1" s="1"/>
  <c r="U1562" i="1"/>
  <c r="T1562" i="1"/>
  <c r="T1552" i="1" s="1"/>
  <c r="Q1562" i="1"/>
  <c r="P1562" i="1"/>
  <c r="P1552" i="1" s="1"/>
  <c r="M1562" i="1"/>
  <c r="L1562" i="1"/>
  <c r="L1552" i="1" s="1"/>
  <c r="I1562" i="1"/>
  <c r="H1562" i="1"/>
  <c r="H1552" i="1" s="1"/>
  <c r="E1562" i="1"/>
  <c r="D1562" i="1"/>
  <c r="W1561" i="1"/>
  <c r="W1551" i="1" s="1"/>
  <c r="S1561" i="1"/>
  <c r="S1551" i="1" s="1"/>
  <c r="O1561" i="1"/>
  <c r="O1551" i="1" s="1"/>
  <c r="K1561" i="1"/>
  <c r="K1551" i="1" s="1"/>
  <c r="G1561" i="1"/>
  <c r="G1551" i="1" s="1"/>
  <c r="C1561" i="1"/>
  <c r="C1551" i="1" s="1"/>
  <c r="V1560" i="1"/>
  <c r="R1560" i="1"/>
  <c r="N1560" i="1"/>
  <c r="J1560" i="1"/>
  <c r="F1560" i="1"/>
  <c r="B1560" i="1"/>
  <c r="X1553" i="1"/>
  <c r="W1553" i="1"/>
  <c r="T1553" i="1"/>
  <c r="S1553" i="1"/>
  <c r="P1553" i="1"/>
  <c r="O1553" i="1"/>
  <c r="L1553" i="1"/>
  <c r="K1553" i="1"/>
  <c r="H1553" i="1"/>
  <c r="G1553" i="1"/>
  <c r="C1553" i="1"/>
  <c r="Y1552" i="1"/>
  <c r="V1552" i="1"/>
  <c r="U1552" i="1"/>
  <c r="R1552" i="1"/>
  <c r="Z1552" i="1" s="1"/>
  <c r="Q1552" i="1"/>
  <c r="N1552" i="1"/>
  <c r="M1552" i="1"/>
  <c r="J1552" i="1"/>
  <c r="I1552" i="1"/>
  <c r="F1552" i="1"/>
  <c r="E1552" i="1"/>
  <c r="B1552" i="1"/>
  <c r="Y1551" i="1"/>
  <c r="U1551" i="1"/>
  <c r="Q1551" i="1"/>
  <c r="I1551" i="1"/>
  <c r="E1551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T1544" i="1"/>
  <c r="P1544" i="1"/>
  <c r="L1544" i="1"/>
  <c r="D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H1544" i="1" s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W1546" i="1" s="1"/>
  <c r="V1540" i="1"/>
  <c r="V1544" i="1" s="1"/>
  <c r="V1546" i="1" s="1"/>
  <c r="U1540" i="1"/>
  <c r="U1544" i="1" s="1"/>
  <c r="T1540" i="1"/>
  <c r="S1540" i="1"/>
  <c r="S1544" i="1" s="1"/>
  <c r="S1546" i="1" s="1"/>
  <c r="R1540" i="1"/>
  <c r="R1544" i="1" s="1"/>
  <c r="R1546" i="1" s="1"/>
  <c r="Q1540" i="1"/>
  <c r="Q1544" i="1" s="1"/>
  <c r="P1540" i="1"/>
  <c r="O1540" i="1"/>
  <c r="O1544" i="1" s="1"/>
  <c r="O1546" i="1" s="1"/>
  <c r="N1540" i="1"/>
  <c r="N1544" i="1" s="1"/>
  <c r="N1546" i="1" s="1"/>
  <c r="M1540" i="1"/>
  <c r="L1540" i="1"/>
  <c r="K1540" i="1"/>
  <c r="K1544" i="1" s="1"/>
  <c r="K1546" i="1" s="1"/>
  <c r="J1540" i="1"/>
  <c r="J1544" i="1" s="1"/>
  <c r="J1546" i="1" s="1"/>
  <c r="I1540" i="1"/>
  <c r="I1544" i="1" s="1"/>
  <c r="H1540" i="1"/>
  <c r="G1540" i="1"/>
  <c r="G1544" i="1" s="1"/>
  <c r="G1546" i="1" s="1"/>
  <c r="F1540" i="1"/>
  <c r="F1544" i="1" s="1"/>
  <c r="F1546" i="1" s="1"/>
  <c r="E1540" i="1"/>
  <c r="E1544" i="1" s="1"/>
  <c r="D1540" i="1"/>
  <c r="C1540" i="1"/>
  <c r="C1544" i="1" s="1"/>
  <c r="C1546" i="1" s="1"/>
  <c r="B1540" i="1"/>
  <c r="B1544" i="1" s="1"/>
  <c r="B1546" i="1" s="1"/>
  <c r="Y1535" i="1"/>
  <c r="X1535" i="1"/>
  <c r="W1535" i="1"/>
  <c r="V1535" i="1"/>
  <c r="V1536" i="1" s="1"/>
  <c r="U1535" i="1"/>
  <c r="T1535" i="1"/>
  <c r="S1535" i="1"/>
  <c r="R1535" i="1"/>
  <c r="R1536" i="1" s="1"/>
  <c r="Q1535" i="1"/>
  <c r="P1535" i="1"/>
  <c r="O1535" i="1"/>
  <c r="N1535" i="1"/>
  <c r="N1536" i="1" s="1"/>
  <c r="M1535" i="1"/>
  <c r="L1535" i="1"/>
  <c r="K1535" i="1"/>
  <c r="J1535" i="1"/>
  <c r="J1536" i="1" s="1"/>
  <c r="I1535" i="1"/>
  <c r="H1535" i="1"/>
  <c r="G1535" i="1"/>
  <c r="F1535" i="1"/>
  <c r="F1536" i="1" s="1"/>
  <c r="E1535" i="1"/>
  <c r="D1535" i="1"/>
  <c r="C1535" i="1"/>
  <c r="B1535" i="1"/>
  <c r="B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V1532" i="1"/>
  <c r="U1532" i="1"/>
  <c r="U1534" i="1" s="1"/>
  <c r="T1532" i="1"/>
  <c r="S1532" i="1"/>
  <c r="R1532" i="1"/>
  <c r="Q1532" i="1"/>
  <c r="Q1534" i="1" s="1"/>
  <c r="P1532" i="1"/>
  <c r="O1532" i="1"/>
  <c r="N1532" i="1"/>
  <c r="M1532" i="1"/>
  <c r="Z1532" i="1" s="1"/>
  <c r="L1532" i="1"/>
  <c r="K1532" i="1"/>
  <c r="J1532" i="1"/>
  <c r="I1532" i="1"/>
  <c r="I1534" i="1" s="1"/>
  <c r="H1532" i="1"/>
  <c r="G1532" i="1"/>
  <c r="F1532" i="1"/>
  <c r="E1532" i="1"/>
  <c r="E1534" i="1" s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X1536" i="1" s="1"/>
  <c r="W1530" i="1"/>
  <c r="W1534" i="1" s="1"/>
  <c r="V1530" i="1"/>
  <c r="V1534" i="1" s="1"/>
  <c r="U1530" i="1"/>
  <c r="T1530" i="1"/>
  <c r="T1534" i="1" s="1"/>
  <c r="T1536" i="1" s="1"/>
  <c r="S1530" i="1"/>
  <c r="S1534" i="1" s="1"/>
  <c r="R1530" i="1"/>
  <c r="R1534" i="1" s="1"/>
  <c r="Q1530" i="1"/>
  <c r="P1530" i="1"/>
  <c r="P1534" i="1" s="1"/>
  <c r="P1536" i="1" s="1"/>
  <c r="O1530" i="1"/>
  <c r="O1534" i="1" s="1"/>
  <c r="N1530" i="1"/>
  <c r="N1534" i="1" s="1"/>
  <c r="M1530" i="1"/>
  <c r="L1530" i="1"/>
  <c r="L1534" i="1" s="1"/>
  <c r="L1536" i="1" s="1"/>
  <c r="K1530" i="1"/>
  <c r="K1534" i="1" s="1"/>
  <c r="J1530" i="1"/>
  <c r="J1534" i="1" s="1"/>
  <c r="I1530" i="1"/>
  <c r="H1530" i="1"/>
  <c r="H1534" i="1" s="1"/>
  <c r="H1536" i="1" s="1"/>
  <c r="G1530" i="1"/>
  <c r="G1534" i="1" s="1"/>
  <c r="F1530" i="1"/>
  <c r="F1534" i="1" s="1"/>
  <c r="E1530" i="1"/>
  <c r="D1530" i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V1524" i="1" s="1"/>
  <c r="U1522" i="1"/>
  <c r="T1522" i="1"/>
  <c r="S1522" i="1"/>
  <c r="R1522" i="1"/>
  <c r="R1524" i="1" s="1"/>
  <c r="Q1522" i="1"/>
  <c r="P1522" i="1"/>
  <c r="O1522" i="1"/>
  <c r="N1522" i="1"/>
  <c r="N1524" i="1" s="1"/>
  <c r="M1522" i="1"/>
  <c r="L1522" i="1"/>
  <c r="K1522" i="1"/>
  <c r="J1522" i="1"/>
  <c r="J1524" i="1" s="1"/>
  <c r="I1522" i="1"/>
  <c r="H1522" i="1"/>
  <c r="G1522" i="1"/>
  <c r="F1522" i="1"/>
  <c r="F1524" i="1" s="1"/>
  <c r="E1522" i="1"/>
  <c r="D1522" i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Y1526" i="1" s="1"/>
  <c r="X1520" i="1"/>
  <c r="X1524" i="1" s="1"/>
  <c r="W1520" i="1"/>
  <c r="W1524" i="1" s="1"/>
  <c r="V1520" i="1"/>
  <c r="U1520" i="1"/>
  <c r="U1524" i="1" s="1"/>
  <c r="U1526" i="1" s="1"/>
  <c r="T1520" i="1"/>
  <c r="T1524" i="1" s="1"/>
  <c r="S1520" i="1"/>
  <c r="S1524" i="1" s="1"/>
  <c r="R1520" i="1"/>
  <c r="Q1520" i="1"/>
  <c r="Q1524" i="1" s="1"/>
  <c r="Q1526" i="1" s="1"/>
  <c r="P1520" i="1"/>
  <c r="P1524" i="1" s="1"/>
  <c r="O1520" i="1"/>
  <c r="O1524" i="1" s="1"/>
  <c r="N1520" i="1"/>
  <c r="M1520" i="1"/>
  <c r="M1524" i="1" s="1"/>
  <c r="M1526" i="1" s="1"/>
  <c r="L1520" i="1"/>
  <c r="L1524" i="1" s="1"/>
  <c r="K1520" i="1"/>
  <c r="K1524" i="1" s="1"/>
  <c r="J1520" i="1"/>
  <c r="I1520" i="1"/>
  <c r="I1524" i="1" s="1"/>
  <c r="I1526" i="1" s="1"/>
  <c r="H1520" i="1"/>
  <c r="H1524" i="1" s="1"/>
  <c r="G1520" i="1"/>
  <c r="G1524" i="1" s="1"/>
  <c r="F1520" i="1"/>
  <c r="E1520" i="1"/>
  <c r="E1524" i="1" s="1"/>
  <c r="E1526" i="1" s="1"/>
  <c r="D1520" i="1"/>
  <c r="D1524" i="1" s="1"/>
  <c r="C1520" i="1"/>
  <c r="C1524" i="1" s="1"/>
  <c r="B1520" i="1"/>
  <c r="R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O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W1514" i="1" s="1"/>
  <c r="V1512" i="1"/>
  <c r="U1512" i="1"/>
  <c r="T1512" i="1"/>
  <c r="S1512" i="1"/>
  <c r="S1514" i="1" s="1"/>
  <c r="R1512" i="1"/>
  <c r="Q1512" i="1"/>
  <c r="P1512" i="1"/>
  <c r="O1512" i="1"/>
  <c r="N1512" i="1"/>
  <c r="M1512" i="1"/>
  <c r="L1512" i="1"/>
  <c r="K1512" i="1"/>
  <c r="K1514" i="1" s="1"/>
  <c r="J1512" i="1"/>
  <c r="I1512" i="1"/>
  <c r="H1512" i="1"/>
  <c r="G1512" i="1"/>
  <c r="G1514" i="1" s="1"/>
  <c r="F1512" i="1"/>
  <c r="E1512" i="1"/>
  <c r="D1512" i="1"/>
  <c r="C1512" i="1"/>
  <c r="C1514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V1516" i="1" s="1"/>
  <c r="U1510" i="1"/>
  <c r="T1510" i="1"/>
  <c r="T1514" i="1" s="1"/>
  <c r="S1510" i="1"/>
  <c r="R1510" i="1"/>
  <c r="R1514" i="1" s="1"/>
  <c r="Q1510" i="1"/>
  <c r="P1510" i="1"/>
  <c r="P1514" i="1" s="1"/>
  <c r="O1510" i="1"/>
  <c r="N1510" i="1"/>
  <c r="N1514" i="1" s="1"/>
  <c r="N1516" i="1" s="1"/>
  <c r="M1510" i="1"/>
  <c r="L1510" i="1"/>
  <c r="L1514" i="1" s="1"/>
  <c r="K1510" i="1"/>
  <c r="J1510" i="1"/>
  <c r="J1514" i="1" s="1"/>
  <c r="J1516" i="1" s="1"/>
  <c r="I1510" i="1"/>
  <c r="H1510" i="1"/>
  <c r="H1514" i="1" s="1"/>
  <c r="G1510" i="1"/>
  <c r="F1510" i="1"/>
  <c r="F1514" i="1" s="1"/>
  <c r="F1516" i="1" s="1"/>
  <c r="E1510" i="1"/>
  <c r="D1510" i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P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U1502" i="1"/>
  <c r="T1502" i="1"/>
  <c r="T1504" i="1" s="1"/>
  <c r="S1502" i="1"/>
  <c r="R1502" i="1"/>
  <c r="Q1502" i="1"/>
  <c r="P1502" i="1"/>
  <c r="O1502" i="1"/>
  <c r="N1502" i="1"/>
  <c r="M1502" i="1"/>
  <c r="L1502" i="1"/>
  <c r="L1504" i="1" s="1"/>
  <c r="K1502" i="1"/>
  <c r="J1502" i="1"/>
  <c r="I1502" i="1"/>
  <c r="H1502" i="1"/>
  <c r="H1504" i="1" s="1"/>
  <c r="G1502" i="1"/>
  <c r="F1502" i="1"/>
  <c r="E1502" i="1"/>
  <c r="D1502" i="1"/>
  <c r="D1504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W1506" i="1" s="1"/>
  <c r="V1500" i="1"/>
  <c r="U1500" i="1"/>
  <c r="U1504" i="1" s="1"/>
  <c r="T1500" i="1"/>
  <c r="S1500" i="1"/>
  <c r="S1504" i="1" s="1"/>
  <c r="S1506" i="1" s="1"/>
  <c r="R1500" i="1"/>
  <c r="Q1500" i="1"/>
  <c r="Q1504" i="1" s="1"/>
  <c r="P1500" i="1"/>
  <c r="O1500" i="1"/>
  <c r="O1504" i="1" s="1"/>
  <c r="O1506" i="1" s="1"/>
  <c r="N1500" i="1"/>
  <c r="M1500" i="1"/>
  <c r="L1500" i="1"/>
  <c r="K1500" i="1"/>
  <c r="K1504" i="1" s="1"/>
  <c r="K1506" i="1" s="1"/>
  <c r="J1500" i="1"/>
  <c r="I1500" i="1"/>
  <c r="I1504" i="1" s="1"/>
  <c r="H1500" i="1"/>
  <c r="G1500" i="1"/>
  <c r="G1504" i="1" s="1"/>
  <c r="G1506" i="1" s="1"/>
  <c r="F1500" i="1"/>
  <c r="E1500" i="1"/>
  <c r="E1504" i="1" s="1"/>
  <c r="D1500" i="1"/>
  <c r="C1500" i="1"/>
  <c r="C1504" i="1" s="1"/>
  <c r="C1506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4" i="1"/>
  <c r="Q1494" i="1"/>
  <c r="I1494" i="1"/>
  <c r="AA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U1494" i="1" s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E1494" i="1" s="1"/>
  <c r="D1492" i="1"/>
  <c r="AA1492" i="1" s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X1496" i="1" s="1"/>
  <c r="W1490" i="1"/>
  <c r="W1494" i="1" s="1"/>
  <c r="V1490" i="1"/>
  <c r="V1494" i="1" s="1"/>
  <c r="U1490" i="1"/>
  <c r="T1490" i="1"/>
  <c r="T1494" i="1" s="1"/>
  <c r="T1496" i="1" s="1"/>
  <c r="S1490" i="1"/>
  <c r="S1494" i="1" s="1"/>
  <c r="R1490" i="1"/>
  <c r="R1494" i="1" s="1"/>
  <c r="Q1490" i="1"/>
  <c r="P1490" i="1"/>
  <c r="P1494" i="1" s="1"/>
  <c r="P1496" i="1" s="1"/>
  <c r="O1490" i="1"/>
  <c r="O1494" i="1" s="1"/>
  <c r="N1490" i="1"/>
  <c r="N1494" i="1" s="1"/>
  <c r="M1490" i="1"/>
  <c r="L1490" i="1"/>
  <c r="L1494" i="1" s="1"/>
  <c r="L1496" i="1" s="1"/>
  <c r="K1490" i="1"/>
  <c r="K1494" i="1" s="1"/>
  <c r="J1490" i="1"/>
  <c r="J1494" i="1" s="1"/>
  <c r="I1490" i="1"/>
  <c r="H1490" i="1"/>
  <c r="H1494" i="1" s="1"/>
  <c r="H1496" i="1" s="1"/>
  <c r="G1490" i="1"/>
  <c r="G1494" i="1" s="1"/>
  <c r="F1490" i="1"/>
  <c r="F1494" i="1" s="1"/>
  <c r="E1490" i="1"/>
  <c r="D1490" i="1"/>
  <c r="C1490" i="1"/>
  <c r="C1494" i="1" s="1"/>
  <c r="B1490" i="1"/>
  <c r="B1494" i="1" s="1"/>
  <c r="Z1488" i="1"/>
  <c r="R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W1484" i="1"/>
  <c r="O1484" i="1"/>
  <c r="G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S1484" i="1" s="1"/>
  <c r="R1482" i="1"/>
  <c r="Q1482" i="1"/>
  <c r="P1482" i="1"/>
  <c r="O1482" i="1"/>
  <c r="N1482" i="1"/>
  <c r="M1482" i="1"/>
  <c r="L1482" i="1"/>
  <c r="K1482" i="1"/>
  <c r="K1484" i="1" s="1"/>
  <c r="J1482" i="1"/>
  <c r="I1482" i="1"/>
  <c r="H1482" i="1"/>
  <c r="G1482" i="1"/>
  <c r="F1482" i="1"/>
  <c r="E1482" i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V1480" i="1"/>
  <c r="V1484" i="1" s="1"/>
  <c r="V1486" i="1" s="1"/>
  <c r="U1480" i="1"/>
  <c r="U1484" i="1" s="1"/>
  <c r="T1480" i="1"/>
  <c r="T1484" i="1" s="1"/>
  <c r="S1480" i="1"/>
  <c r="R1480" i="1"/>
  <c r="R1484" i="1" s="1"/>
  <c r="Q1480" i="1"/>
  <c r="Q1484" i="1" s="1"/>
  <c r="P1480" i="1"/>
  <c r="P1484" i="1" s="1"/>
  <c r="O1480" i="1"/>
  <c r="N1480" i="1"/>
  <c r="N1484" i="1" s="1"/>
  <c r="N1486" i="1" s="1"/>
  <c r="M1480" i="1"/>
  <c r="M1484" i="1" s="1"/>
  <c r="L1480" i="1"/>
  <c r="L1484" i="1" s="1"/>
  <c r="K1480" i="1"/>
  <c r="J1480" i="1"/>
  <c r="J1484" i="1" s="1"/>
  <c r="J1486" i="1" s="1"/>
  <c r="I1480" i="1"/>
  <c r="I1484" i="1" s="1"/>
  <c r="H1480" i="1"/>
  <c r="H1484" i="1" s="1"/>
  <c r="G1480" i="1"/>
  <c r="F1480" i="1"/>
  <c r="F1484" i="1" s="1"/>
  <c r="F1486" i="1" s="1"/>
  <c r="E1480" i="1"/>
  <c r="E1484" i="1" s="1"/>
  <c r="D1480" i="1"/>
  <c r="C1480" i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W1476" i="1" s="1"/>
  <c r="V1470" i="1"/>
  <c r="V1474" i="1" s="1"/>
  <c r="U1470" i="1"/>
  <c r="U1474" i="1" s="1"/>
  <c r="T1470" i="1"/>
  <c r="T1474" i="1" s="1"/>
  <c r="S1470" i="1"/>
  <c r="S1474" i="1" s="1"/>
  <c r="S1476" i="1" s="1"/>
  <c r="R1470" i="1"/>
  <c r="R1474" i="1" s="1"/>
  <c r="Q1470" i="1"/>
  <c r="Q1474" i="1" s="1"/>
  <c r="P1470" i="1"/>
  <c r="P1474" i="1" s="1"/>
  <c r="O1470" i="1"/>
  <c r="O1474" i="1" s="1"/>
  <c r="O1476" i="1" s="1"/>
  <c r="N1470" i="1"/>
  <c r="N1474" i="1" s="1"/>
  <c r="M1470" i="1"/>
  <c r="M1474" i="1" s="1"/>
  <c r="L1470" i="1"/>
  <c r="L1474" i="1" s="1"/>
  <c r="K1470" i="1"/>
  <c r="K1474" i="1" s="1"/>
  <c r="K1476" i="1" s="1"/>
  <c r="J1470" i="1"/>
  <c r="J1474" i="1" s="1"/>
  <c r="I1470" i="1"/>
  <c r="I1474" i="1" s="1"/>
  <c r="H1470" i="1"/>
  <c r="H1474" i="1" s="1"/>
  <c r="G1470" i="1"/>
  <c r="G1474" i="1" s="1"/>
  <c r="G1476" i="1" s="1"/>
  <c r="F1470" i="1"/>
  <c r="F1474" i="1" s="1"/>
  <c r="E1470" i="1"/>
  <c r="E1474" i="1" s="1"/>
  <c r="D1470" i="1"/>
  <c r="D1474" i="1" s="1"/>
  <c r="C1470" i="1"/>
  <c r="C1474" i="1" s="1"/>
  <c r="C1476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AA1463" i="1" s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AA1442" i="1" s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AA1431" i="1" s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AA1413" i="1" s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M1412" i="1"/>
  <c r="L1412" i="1"/>
  <c r="K1412" i="1"/>
  <c r="J1412" i="1"/>
  <c r="I1412" i="1"/>
  <c r="H1412" i="1"/>
  <c r="G1412" i="1"/>
  <c r="F1412" i="1"/>
  <c r="E1412" i="1"/>
  <c r="D1412" i="1"/>
  <c r="AA1412" i="1" s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AA1401" i="1" s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Y1376" i="1" s="1"/>
  <c r="X1375" i="1"/>
  <c r="W1375" i="1"/>
  <c r="W1376" i="1" s="1"/>
  <c r="V1375" i="1"/>
  <c r="U1375" i="1"/>
  <c r="U1376" i="1" s="1"/>
  <c r="T1375" i="1"/>
  <c r="S1375" i="1"/>
  <c r="S1376" i="1" s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AG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Z1365" i="1" s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Z1363" i="1" s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X1364" i="1" s="1"/>
  <c r="W1362" i="1"/>
  <c r="V1362" i="1"/>
  <c r="V1364" i="1" s="1"/>
  <c r="V1366" i="1" s="1"/>
  <c r="U1362" i="1"/>
  <c r="T1362" i="1"/>
  <c r="T1364" i="1" s="1"/>
  <c r="S1362" i="1"/>
  <c r="R1362" i="1"/>
  <c r="R1364" i="1" s="1"/>
  <c r="R1366" i="1" s="1"/>
  <c r="Q1362" i="1"/>
  <c r="P1362" i="1"/>
  <c r="P1364" i="1" s="1"/>
  <c r="O1362" i="1"/>
  <c r="N1362" i="1"/>
  <c r="N1364" i="1" s="1"/>
  <c r="M1362" i="1"/>
  <c r="L1362" i="1"/>
  <c r="L1364" i="1" s="1"/>
  <c r="K1362" i="1"/>
  <c r="J1362" i="1"/>
  <c r="J1364" i="1" s="1"/>
  <c r="I1362" i="1"/>
  <c r="H1362" i="1"/>
  <c r="H1364" i="1" s="1"/>
  <c r="G1362" i="1"/>
  <c r="F1362" i="1"/>
  <c r="F1364" i="1" s="1"/>
  <c r="E1362" i="1"/>
  <c r="D1362" i="1"/>
  <c r="D1364" i="1" s="1"/>
  <c r="C1362" i="1"/>
  <c r="B1362" i="1"/>
  <c r="B1364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Y1366" i="1" s="1"/>
  <c r="X1360" i="1"/>
  <c r="W1360" i="1"/>
  <c r="W1364" i="1" s="1"/>
  <c r="V1360" i="1"/>
  <c r="U1360" i="1"/>
  <c r="U1364" i="1" s="1"/>
  <c r="U1366" i="1" s="1"/>
  <c r="T1360" i="1"/>
  <c r="S1360" i="1"/>
  <c r="S1364" i="1" s="1"/>
  <c r="R1360" i="1"/>
  <c r="Q1360" i="1"/>
  <c r="Q1364" i="1" s="1"/>
  <c r="Q1366" i="1" s="1"/>
  <c r="P1360" i="1"/>
  <c r="O1360" i="1"/>
  <c r="O1364" i="1" s="1"/>
  <c r="N1360" i="1"/>
  <c r="M1360" i="1"/>
  <c r="M1364" i="1" s="1"/>
  <c r="M1366" i="1" s="1"/>
  <c r="L1360" i="1"/>
  <c r="K1360" i="1"/>
  <c r="K1364" i="1" s="1"/>
  <c r="J1360" i="1"/>
  <c r="I1360" i="1"/>
  <c r="I1364" i="1" s="1"/>
  <c r="I1366" i="1" s="1"/>
  <c r="H1360" i="1"/>
  <c r="G1360" i="1"/>
  <c r="G1364" i="1" s="1"/>
  <c r="F1360" i="1"/>
  <c r="E1360" i="1"/>
  <c r="E1364" i="1" s="1"/>
  <c r="E1366" i="1" s="1"/>
  <c r="D1360" i="1"/>
  <c r="C1360" i="1"/>
  <c r="C1364" i="1" s="1"/>
  <c r="B1360" i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Z1355" i="1" s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AA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AA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AB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X1356" i="1" s="1"/>
  <c r="W1350" i="1"/>
  <c r="W1354" i="1" s="1"/>
  <c r="V1350" i="1"/>
  <c r="V1354" i="1" s="1"/>
  <c r="U1350" i="1"/>
  <c r="U1354" i="1" s="1"/>
  <c r="T1350" i="1"/>
  <c r="T1354" i="1" s="1"/>
  <c r="T1356" i="1" s="1"/>
  <c r="S1350" i="1"/>
  <c r="S1354" i="1" s="1"/>
  <c r="R1350" i="1"/>
  <c r="R1354" i="1" s="1"/>
  <c r="Q1350" i="1"/>
  <c r="Q1354" i="1" s="1"/>
  <c r="P1350" i="1"/>
  <c r="P1354" i="1" s="1"/>
  <c r="P1356" i="1" s="1"/>
  <c r="O1350" i="1"/>
  <c r="O1354" i="1" s="1"/>
  <c r="N1350" i="1"/>
  <c r="N1354" i="1" s="1"/>
  <c r="M1350" i="1"/>
  <c r="M1354" i="1" s="1"/>
  <c r="L1350" i="1"/>
  <c r="L1354" i="1" s="1"/>
  <c r="L1356" i="1" s="1"/>
  <c r="K1350" i="1"/>
  <c r="K1354" i="1" s="1"/>
  <c r="J1350" i="1"/>
  <c r="J1354" i="1" s="1"/>
  <c r="I1350" i="1"/>
  <c r="I1354" i="1" s="1"/>
  <c r="H1350" i="1"/>
  <c r="H1354" i="1" s="1"/>
  <c r="H1356" i="1" s="1"/>
  <c r="G1350" i="1"/>
  <c r="G1354" i="1" s="1"/>
  <c r="F1350" i="1"/>
  <c r="F1354" i="1" s="1"/>
  <c r="E1350" i="1"/>
  <c r="E1354" i="1" s="1"/>
  <c r="D1350" i="1"/>
  <c r="D1354" i="1" s="1"/>
  <c r="D1356" i="1" s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AA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AG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AB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Z1332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AG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C1320" i="1"/>
  <c r="C1324" i="1" s="1"/>
  <c r="B1320" i="1"/>
  <c r="B1324" i="1" s="1"/>
  <c r="AG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AA1313" i="1" s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AA1312" i="1" s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AA1311" i="1" s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AB1303" i="1" s="1"/>
  <c r="L1303" i="1"/>
  <c r="K1303" i="1"/>
  <c r="J1303" i="1"/>
  <c r="I1303" i="1"/>
  <c r="H1303" i="1"/>
  <c r="G1303" i="1"/>
  <c r="F1303" i="1"/>
  <c r="E1303" i="1"/>
  <c r="D1303" i="1"/>
  <c r="AA1303" i="1" s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AA1302" i="1" s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AA1301" i="1" s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C1300" i="1"/>
  <c r="C1304" i="1" s="1"/>
  <c r="B1300" i="1"/>
  <c r="B1304" i="1" s="1"/>
  <c r="A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AG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AA1283" i="1" s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AA1282" i="1" s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AA1281" i="1" s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B1273" i="1" s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AA1271" i="1" s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D1274" i="1" s="1"/>
  <c r="C1270" i="1"/>
  <c r="C1274" i="1" s="1"/>
  <c r="B1270" i="1"/>
  <c r="B1274" i="1" s="1"/>
  <c r="AG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Z1250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D1254" i="1" s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M1242" i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Z1230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D1234" i="1" s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Z1210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D1214" i="1" s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Z1195" i="1" s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AA1163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AA1143" i="1" s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Z1135" i="1" s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Z1115" i="1" s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Z1080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Z1075" i="1" s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Z1050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W994" i="1" s="1"/>
  <c r="V992" i="1"/>
  <c r="U992" i="1"/>
  <c r="T992" i="1"/>
  <c r="S992" i="1"/>
  <c r="S994" i="1" s="1"/>
  <c r="R992" i="1"/>
  <c r="Q992" i="1"/>
  <c r="P992" i="1"/>
  <c r="O992" i="1"/>
  <c r="O994" i="1" s="1"/>
  <c r="O996" i="1" s="1"/>
  <c r="N992" i="1"/>
  <c r="M992" i="1"/>
  <c r="Z992" i="1" s="1"/>
  <c r="AA992" i="1" s="1"/>
  <c r="L992" i="1"/>
  <c r="K992" i="1"/>
  <c r="K994" i="1" s="1"/>
  <c r="K996" i="1" s="1"/>
  <c r="J992" i="1"/>
  <c r="I992" i="1"/>
  <c r="H992" i="1"/>
  <c r="G992" i="1"/>
  <c r="G994" i="1" s="1"/>
  <c r="G996" i="1" s="1"/>
  <c r="F992" i="1"/>
  <c r="E992" i="1"/>
  <c r="D992" i="1"/>
  <c r="C992" i="1"/>
  <c r="C994" i="1" s="1"/>
  <c r="C996" i="1" s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V990" i="1"/>
  <c r="V994" i="1" s="1"/>
  <c r="U990" i="1"/>
  <c r="U994" i="1" s="1"/>
  <c r="T990" i="1"/>
  <c r="T994" i="1" s="1"/>
  <c r="S990" i="1"/>
  <c r="R990" i="1"/>
  <c r="R994" i="1" s="1"/>
  <c r="Q990" i="1"/>
  <c r="Q994" i="1" s="1"/>
  <c r="P990" i="1"/>
  <c r="P994" i="1" s="1"/>
  <c r="O990" i="1"/>
  <c r="N990" i="1"/>
  <c r="Z990" i="1" s="1"/>
  <c r="Z994" i="1" s="1"/>
  <c r="AB994" i="1" s="1"/>
  <c r="M990" i="1"/>
  <c r="M994" i="1" s="1"/>
  <c r="L990" i="1"/>
  <c r="L994" i="1" s="1"/>
  <c r="K990" i="1"/>
  <c r="J990" i="1"/>
  <c r="J994" i="1" s="1"/>
  <c r="J996" i="1" s="1"/>
  <c r="I990" i="1"/>
  <c r="I994" i="1" s="1"/>
  <c r="H990" i="1"/>
  <c r="H994" i="1" s="1"/>
  <c r="G990" i="1"/>
  <c r="F990" i="1"/>
  <c r="F994" i="1" s="1"/>
  <c r="F996" i="1" s="1"/>
  <c r="E990" i="1"/>
  <c r="E994" i="1" s="1"/>
  <c r="D990" i="1"/>
  <c r="D994" i="1" s="1"/>
  <c r="C990" i="1"/>
  <c r="B990" i="1"/>
  <c r="B994" i="1" s="1"/>
  <c r="B996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U982" i="1"/>
  <c r="T982" i="1"/>
  <c r="T984" i="1" s="1"/>
  <c r="S982" i="1"/>
  <c r="R982" i="1"/>
  <c r="Q982" i="1"/>
  <c r="P982" i="1"/>
  <c r="P984" i="1" s="1"/>
  <c r="O982" i="1"/>
  <c r="N982" i="1"/>
  <c r="Z982" i="1" s="1"/>
  <c r="M982" i="1"/>
  <c r="L982" i="1"/>
  <c r="L984" i="1" s="1"/>
  <c r="K982" i="1"/>
  <c r="J982" i="1"/>
  <c r="I982" i="1"/>
  <c r="H982" i="1"/>
  <c r="H984" i="1" s="1"/>
  <c r="G982" i="1"/>
  <c r="F982" i="1"/>
  <c r="E982" i="1"/>
  <c r="D982" i="1"/>
  <c r="D984" i="1" s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W986" i="1" s="1"/>
  <c r="V980" i="1"/>
  <c r="V984" i="1" s="1"/>
  <c r="U980" i="1"/>
  <c r="U984" i="1" s="1"/>
  <c r="T980" i="1"/>
  <c r="S980" i="1"/>
  <c r="S984" i="1" s="1"/>
  <c r="S986" i="1" s="1"/>
  <c r="R980" i="1"/>
  <c r="R984" i="1" s="1"/>
  <c r="Q980" i="1"/>
  <c r="Q984" i="1" s="1"/>
  <c r="P980" i="1"/>
  <c r="O980" i="1"/>
  <c r="O984" i="1" s="1"/>
  <c r="O986" i="1" s="1"/>
  <c r="N980" i="1"/>
  <c r="N984" i="1" s="1"/>
  <c r="M980" i="1"/>
  <c r="M984" i="1" s="1"/>
  <c r="L980" i="1"/>
  <c r="K980" i="1"/>
  <c r="K984" i="1" s="1"/>
  <c r="K986" i="1" s="1"/>
  <c r="J980" i="1"/>
  <c r="J984" i="1" s="1"/>
  <c r="I980" i="1"/>
  <c r="I984" i="1" s="1"/>
  <c r="H980" i="1"/>
  <c r="G980" i="1"/>
  <c r="G984" i="1" s="1"/>
  <c r="G986" i="1" s="1"/>
  <c r="F980" i="1"/>
  <c r="F984" i="1" s="1"/>
  <c r="E980" i="1"/>
  <c r="E984" i="1" s="1"/>
  <c r="D980" i="1"/>
  <c r="C980" i="1"/>
  <c r="C984" i="1" s="1"/>
  <c r="C986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AA972" i="1" s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AA971" i="1" s="1"/>
  <c r="C971" i="1"/>
  <c r="B971" i="1"/>
  <c r="Y970" i="1"/>
  <c r="Y974" i="1" s="1"/>
  <c r="X970" i="1"/>
  <c r="X974" i="1" s="1"/>
  <c r="X976" i="1" s="1"/>
  <c r="W970" i="1"/>
  <c r="W974" i="1" s="1"/>
  <c r="V970" i="1"/>
  <c r="V974" i="1" s="1"/>
  <c r="U970" i="1"/>
  <c r="U974" i="1" s="1"/>
  <c r="T970" i="1"/>
  <c r="T974" i="1" s="1"/>
  <c r="T976" i="1" s="1"/>
  <c r="S970" i="1"/>
  <c r="S974" i="1" s="1"/>
  <c r="R970" i="1"/>
  <c r="R974" i="1" s="1"/>
  <c r="Q970" i="1"/>
  <c r="Q974" i="1" s="1"/>
  <c r="P970" i="1"/>
  <c r="P974" i="1" s="1"/>
  <c r="P976" i="1" s="1"/>
  <c r="O970" i="1"/>
  <c r="O974" i="1" s="1"/>
  <c r="N970" i="1"/>
  <c r="N974" i="1" s="1"/>
  <c r="M970" i="1"/>
  <c r="M974" i="1" s="1"/>
  <c r="L970" i="1"/>
  <c r="L974" i="1" s="1"/>
  <c r="L976" i="1" s="1"/>
  <c r="K970" i="1"/>
  <c r="K974" i="1" s="1"/>
  <c r="J970" i="1"/>
  <c r="J974" i="1" s="1"/>
  <c r="I970" i="1"/>
  <c r="I974" i="1" s="1"/>
  <c r="H970" i="1"/>
  <c r="H974" i="1" s="1"/>
  <c r="H976" i="1" s="1"/>
  <c r="G970" i="1"/>
  <c r="G974" i="1" s="1"/>
  <c r="F970" i="1"/>
  <c r="F974" i="1" s="1"/>
  <c r="E970" i="1"/>
  <c r="E974" i="1" s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AA962" i="1" s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D964" i="1" s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AA952" i="1" s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AA951" i="1" s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AA943" i="1" s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AA942" i="1" s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AA941" i="1" s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AA933" i="1" s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AA932" i="1" s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AA931" i="1" s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M922" i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Z912" i="1" s="1"/>
  <c r="M912" i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C910" i="1"/>
  <c r="C914" i="1" s="1"/>
  <c r="B910" i="1"/>
  <c r="B914" i="1" s="1"/>
  <c r="Y905" i="1"/>
  <c r="Y906" i="1" s="1"/>
  <c r="X905" i="1"/>
  <c r="W905" i="1"/>
  <c r="V905" i="1"/>
  <c r="U905" i="1"/>
  <c r="U906" i="1" s="1"/>
  <c r="T905" i="1"/>
  <c r="S905" i="1"/>
  <c r="R905" i="1"/>
  <c r="Q905" i="1"/>
  <c r="Q906" i="1" s="1"/>
  <c r="P905" i="1"/>
  <c r="O905" i="1"/>
  <c r="N905" i="1"/>
  <c r="M905" i="1"/>
  <c r="L905" i="1"/>
  <c r="K905" i="1"/>
  <c r="J905" i="1"/>
  <c r="I905" i="1"/>
  <c r="I906" i="1" s="1"/>
  <c r="H905" i="1"/>
  <c r="G905" i="1"/>
  <c r="F905" i="1"/>
  <c r="E905" i="1"/>
  <c r="E906" i="1" s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Z900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D904" i="1" s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AA893" i="1" s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AA892" i="1" s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AA891" i="1" s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Y883" i="1" s="1"/>
  <c r="X877" i="1"/>
  <c r="X881" i="1" s="1"/>
  <c r="W877" i="1"/>
  <c r="W881" i="1" s="1"/>
  <c r="W883" i="1" s="1"/>
  <c r="V877" i="1"/>
  <c r="V881" i="1" s="1"/>
  <c r="U877" i="1"/>
  <c r="U881" i="1" s="1"/>
  <c r="U883" i="1" s="1"/>
  <c r="T877" i="1"/>
  <c r="T881" i="1" s="1"/>
  <c r="S877" i="1"/>
  <c r="S881" i="1" s="1"/>
  <c r="S883" i="1" s="1"/>
  <c r="R877" i="1"/>
  <c r="R881" i="1" s="1"/>
  <c r="Q877" i="1"/>
  <c r="Q881" i="1" s="1"/>
  <c r="Q883" i="1" s="1"/>
  <c r="P877" i="1"/>
  <c r="P881" i="1" s="1"/>
  <c r="O877" i="1"/>
  <c r="O881" i="1" s="1"/>
  <c r="O883" i="1" s="1"/>
  <c r="N877" i="1"/>
  <c r="N881" i="1" s="1"/>
  <c r="M877" i="1"/>
  <c r="M881" i="1" s="1"/>
  <c r="M883" i="1" s="1"/>
  <c r="L877" i="1"/>
  <c r="L881" i="1" s="1"/>
  <c r="K877" i="1"/>
  <c r="K881" i="1" s="1"/>
  <c r="K883" i="1" s="1"/>
  <c r="J877" i="1"/>
  <c r="J881" i="1" s="1"/>
  <c r="I877" i="1"/>
  <c r="I881" i="1" s="1"/>
  <c r="I883" i="1" s="1"/>
  <c r="H877" i="1"/>
  <c r="H881" i="1" s="1"/>
  <c r="G877" i="1"/>
  <c r="G881" i="1" s="1"/>
  <c r="G883" i="1" s="1"/>
  <c r="F877" i="1"/>
  <c r="F881" i="1" s="1"/>
  <c r="E877" i="1"/>
  <c r="E881" i="1" s="1"/>
  <c r="E883" i="1" s="1"/>
  <c r="D877" i="1"/>
  <c r="D881" i="1" s="1"/>
  <c r="C877" i="1"/>
  <c r="C881" i="1" s="1"/>
  <c r="C883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Z847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D851" i="1" s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C827" i="1"/>
  <c r="C831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M811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Z797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D801" i="1" s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Z757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D761" i="1" s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AA748" i="1" s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Z739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X743" i="1" s="1"/>
  <c r="W737" i="1"/>
  <c r="W741" i="1" s="1"/>
  <c r="V737" i="1"/>
  <c r="V741" i="1" s="1"/>
  <c r="V743" i="1" s="1"/>
  <c r="U737" i="1"/>
  <c r="U741" i="1" s="1"/>
  <c r="T737" i="1"/>
  <c r="T741" i="1" s="1"/>
  <c r="T743" i="1" s="1"/>
  <c r="S737" i="1"/>
  <c r="S741" i="1" s="1"/>
  <c r="R737" i="1"/>
  <c r="R741" i="1" s="1"/>
  <c r="R743" i="1" s="1"/>
  <c r="Q737" i="1"/>
  <c r="Q741" i="1" s="1"/>
  <c r="P737" i="1"/>
  <c r="P741" i="1" s="1"/>
  <c r="P743" i="1" s="1"/>
  <c r="O737" i="1"/>
  <c r="O741" i="1" s="1"/>
  <c r="N737" i="1"/>
  <c r="N741" i="1" s="1"/>
  <c r="N743" i="1" s="1"/>
  <c r="M737" i="1"/>
  <c r="M741" i="1" s="1"/>
  <c r="L737" i="1"/>
  <c r="L741" i="1" s="1"/>
  <c r="L743" i="1" s="1"/>
  <c r="K737" i="1"/>
  <c r="K741" i="1" s="1"/>
  <c r="J737" i="1"/>
  <c r="J741" i="1" s="1"/>
  <c r="J743" i="1" s="1"/>
  <c r="I737" i="1"/>
  <c r="I741" i="1" s="1"/>
  <c r="H737" i="1"/>
  <c r="H741" i="1" s="1"/>
  <c r="H743" i="1" s="1"/>
  <c r="G737" i="1"/>
  <c r="G741" i="1" s="1"/>
  <c r="F737" i="1"/>
  <c r="F741" i="1" s="1"/>
  <c r="F743" i="1" s="1"/>
  <c r="E737" i="1"/>
  <c r="E741" i="1" s="1"/>
  <c r="D737" i="1"/>
  <c r="C737" i="1"/>
  <c r="C741" i="1" s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Z730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X733" i="1" s="1"/>
  <c r="W727" i="1"/>
  <c r="W731" i="1" s="1"/>
  <c r="V727" i="1"/>
  <c r="V731" i="1" s="1"/>
  <c r="V733" i="1" s="1"/>
  <c r="U727" i="1"/>
  <c r="U731" i="1" s="1"/>
  <c r="T727" i="1"/>
  <c r="T731" i="1" s="1"/>
  <c r="T733" i="1" s="1"/>
  <c r="S727" i="1"/>
  <c r="S731" i="1" s="1"/>
  <c r="R727" i="1"/>
  <c r="R731" i="1" s="1"/>
  <c r="R733" i="1" s="1"/>
  <c r="Q727" i="1"/>
  <c r="Q731" i="1" s="1"/>
  <c r="P727" i="1"/>
  <c r="P731" i="1" s="1"/>
  <c r="P733" i="1" s="1"/>
  <c r="O727" i="1"/>
  <c r="O731" i="1" s="1"/>
  <c r="N727" i="1"/>
  <c r="N731" i="1" s="1"/>
  <c r="N733" i="1" s="1"/>
  <c r="M727" i="1"/>
  <c r="M731" i="1" s="1"/>
  <c r="L727" i="1"/>
  <c r="L731" i="1" s="1"/>
  <c r="L733" i="1" s="1"/>
  <c r="K727" i="1"/>
  <c r="K731" i="1" s="1"/>
  <c r="J727" i="1"/>
  <c r="J731" i="1" s="1"/>
  <c r="J733" i="1" s="1"/>
  <c r="I727" i="1"/>
  <c r="I731" i="1" s="1"/>
  <c r="H727" i="1"/>
  <c r="H731" i="1" s="1"/>
  <c r="H733" i="1" s="1"/>
  <c r="G727" i="1"/>
  <c r="G731" i="1" s="1"/>
  <c r="F727" i="1"/>
  <c r="F731" i="1" s="1"/>
  <c r="F733" i="1" s="1"/>
  <c r="E727" i="1"/>
  <c r="E731" i="1" s="1"/>
  <c r="D727" i="1"/>
  <c r="C727" i="1"/>
  <c r="C731" i="1" s="1"/>
  <c r="B727" i="1"/>
  <c r="B731" i="1" s="1"/>
  <c r="B733" i="1" s="1"/>
  <c r="AA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Z71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1" i="1" s="1"/>
  <c r="X718" i="1"/>
  <c r="W718" i="1"/>
  <c r="V718" i="1"/>
  <c r="U718" i="1"/>
  <c r="U721" i="1" s="1"/>
  <c r="T718" i="1"/>
  <c r="S718" i="1"/>
  <c r="R718" i="1"/>
  <c r="Q718" i="1"/>
  <c r="Q721" i="1" s="1"/>
  <c r="Q723" i="1" s="1"/>
  <c r="P718" i="1"/>
  <c r="O718" i="1"/>
  <c r="N718" i="1"/>
  <c r="M718" i="1"/>
  <c r="Z718" i="1" s="1"/>
  <c r="AB718" i="1" s="1"/>
  <c r="L718" i="1"/>
  <c r="K718" i="1"/>
  <c r="J718" i="1"/>
  <c r="I718" i="1"/>
  <c r="I721" i="1" s="1"/>
  <c r="I723" i="1" s="1"/>
  <c r="H718" i="1"/>
  <c r="G718" i="1"/>
  <c r="F718" i="1"/>
  <c r="E718" i="1"/>
  <c r="E721" i="1" s="1"/>
  <c r="D718" i="1"/>
  <c r="C718" i="1"/>
  <c r="B718" i="1"/>
  <c r="Y717" i="1"/>
  <c r="X717" i="1"/>
  <c r="X721" i="1" s="1"/>
  <c r="W717" i="1"/>
  <c r="W721" i="1" s="1"/>
  <c r="V717" i="1"/>
  <c r="V721" i="1" s="1"/>
  <c r="U717" i="1"/>
  <c r="T717" i="1"/>
  <c r="T721" i="1" s="1"/>
  <c r="S717" i="1"/>
  <c r="S721" i="1" s="1"/>
  <c r="R717" i="1"/>
  <c r="R721" i="1" s="1"/>
  <c r="Q717" i="1"/>
  <c r="P717" i="1"/>
  <c r="P721" i="1" s="1"/>
  <c r="O717" i="1"/>
  <c r="O721" i="1" s="1"/>
  <c r="N717" i="1"/>
  <c r="N721" i="1" s="1"/>
  <c r="M717" i="1"/>
  <c r="Z717" i="1" s="1"/>
  <c r="L717" i="1"/>
  <c r="L721" i="1" s="1"/>
  <c r="K717" i="1"/>
  <c r="K721" i="1" s="1"/>
  <c r="J717" i="1"/>
  <c r="J721" i="1" s="1"/>
  <c r="I717" i="1"/>
  <c r="H717" i="1"/>
  <c r="H721" i="1" s="1"/>
  <c r="G717" i="1"/>
  <c r="G721" i="1" s="1"/>
  <c r="F717" i="1"/>
  <c r="F721" i="1" s="1"/>
  <c r="E717" i="1"/>
  <c r="D717" i="1"/>
  <c r="D721" i="1" s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Z712" i="1" s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W707" i="1"/>
  <c r="W711" i="1" s="1"/>
  <c r="V707" i="1"/>
  <c r="V711" i="1" s="1"/>
  <c r="V713" i="1" s="1"/>
  <c r="U707" i="1"/>
  <c r="U711" i="1" s="1"/>
  <c r="T707" i="1"/>
  <c r="T711" i="1" s="1"/>
  <c r="S707" i="1"/>
  <c r="S711" i="1" s="1"/>
  <c r="R707" i="1"/>
  <c r="R711" i="1" s="1"/>
  <c r="R713" i="1" s="1"/>
  <c r="Q707" i="1"/>
  <c r="Q711" i="1" s="1"/>
  <c r="P707" i="1"/>
  <c r="P711" i="1" s="1"/>
  <c r="O707" i="1"/>
  <c r="O711" i="1" s="1"/>
  <c r="N707" i="1"/>
  <c r="N711" i="1" s="1"/>
  <c r="N713" i="1" s="1"/>
  <c r="M707" i="1"/>
  <c r="M711" i="1" s="1"/>
  <c r="L707" i="1"/>
  <c r="L711" i="1" s="1"/>
  <c r="K707" i="1"/>
  <c r="K711" i="1" s="1"/>
  <c r="J707" i="1"/>
  <c r="J711" i="1" s="1"/>
  <c r="J713" i="1" s="1"/>
  <c r="I707" i="1"/>
  <c r="I711" i="1" s="1"/>
  <c r="H707" i="1"/>
  <c r="H711" i="1" s="1"/>
  <c r="G707" i="1"/>
  <c r="G711" i="1" s="1"/>
  <c r="F707" i="1"/>
  <c r="F711" i="1" s="1"/>
  <c r="F713" i="1" s="1"/>
  <c r="E707" i="1"/>
  <c r="E711" i="1" s="1"/>
  <c r="D707" i="1"/>
  <c r="D711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Z695" i="1" s="1"/>
  <c r="AB695" i="1" s="1"/>
  <c r="M695" i="1"/>
  <c r="L695" i="1"/>
  <c r="K695" i="1"/>
  <c r="J695" i="1"/>
  <c r="I695" i="1"/>
  <c r="H695" i="1"/>
  <c r="G695" i="1"/>
  <c r="F695" i="1"/>
  <c r="E695" i="1"/>
  <c r="D695" i="1"/>
  <c r="AA695" i="1" s="1"/>
  <c r="C695" i="1"/>
  <c r="B695" i="1"/>
  <c r="Y694" i="1"/>
  <c r="Y698" i="1" s="1"/>
  <c r="X694" i="1"/>
  <c r="X698" i="1" s="1"/>
  <c r="W694" i="1"/>
  <c r="W698" i="1" s="1"/>
  <c r="V694" i="1"/>
  <c r="V698" i="1" s="1"/>
  <c r="V700" i="1" s="1"/>
  <c r="U694" i="1"/>
  <c r="U698" i="1" s="1"/>
  <c r="T694" i="1"/>
  <c r="T698" i="1" s="1"/>
  <c r="S694" i="1"/>
  <c r="S698" i="1" s="1"/>
  <c r="R694" i="1"/>
  <c r="R698" i="1" s="1"/>
  <c r="R700" i="1" s="1"/>
  <c r="Q694" i="1"/>
  <c r="Q698" i="1" s="1"/>
  <c r="P694" i="1"/>
  <c r="P698" i="1" s="1"/>
  <c r="O694" i="1"/>
  <c r="O698" i="1" s="1"/>
  <c r="N694" i="1"/>
  <c r="N698" i="1" s="1"/>
  <c r="N700" i="1" s="1"/>
  <c r="M694" i="1"/>
  <c r="M698" i="1" s="1"/>
  <c r="L694" i="1"/>
  <c r="L698" i="1" s="1"/>
  <c r="K694" i="1"/>
  <c r="K698" i="1" s="1"/>
  <c r="J694" i="1"/>
  <c r="J698" i="1" s="1"/>
  <c r="J700" i="1" s="1"/>
  <c r="I694" i="1"/>
  <c r="I698" i="1" s="1"/>
  <c r="H694" i="1"/>
  <c r="H698" i="1" s="1"/>
  <c r="G694" i="1"/>
  <c r="G698" i="1" s="1"/>
  <c r="F694" i="1"/>
  <c r="F698" i="1" s="1"/>
  <c r="F700" i="1" s="1"/>
  <c r="E694" i="1"/>
  <c r="E698" i="1" s="1"/>
  <c r="D694" i="1"/>
  <c r="D698" i="1" s="1"/>
  <c r="C694" i="1"/>
  <c r="C698" i="1" s="1"/>
  <c r="B694" i="1"/>
  <c r="B698" i="1" s="1"/>
  <c r="B700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AA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Z685" i="1" s="1"/>
  <c r="AB685" i="1" s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X688" i="1" s="1"/>
  <c r="X690" i="1" s="1"/>
  <c r="W684" i="1"/>
  <c r="W688" i="1" s="1"/>
  <c r="V684" i="1"/>
  <c r="V688" i="1" s="1"/>
  <c r="V690" i="1" s="1"/>
  <c r="U684" i="1"/>
  <c r="U688" i="1" s="1"/>
  <c r="T684" i="1"/>
  <c r="T688" i="1" s="1"/>
  <c r="T690" i="1" s="1"/>
  <c r="S684" i="1"/>
  <c r="S688" i="1" s="1"/>
  <c r="R684" i="1"/>
  <c r="R688" i="1" s="1"/>
  <c r="R690" i="1" s="1"/>
  <c r="Q684" i="1"/>
  <c r="Q688" i="1" s="1"/>
  <c r="P684" i="1"/>
  <c r="P688" i="1" s="1"/>
  <c r="P690" i="1" s="1"/>
  <c r="O684" i="1"/>
  <c r="O688" i="1" s="1"/>
  <c r="N684" i="1"/>
  <c r="N688" i="1" s="1"/>
  <c r="N690" i="1" s="1"/>
  <c r="M684" i="1"/>
  <c r="M688" i="1" s="1"/>
  <c r="L684" i="1"/>
  <c r="L688" i="1" s="1"/>
  <c r="L690" i="1" s="1"/>
  <c r="K684" i="1"/>
  <c r="K688" i="1" s="1"/>
  <c r="J684" i="1"/>
  <c r="J688" i="1" s="1"/>
  <c r="J690" i="1" s="1"/>
  <c r="I684" i="1"/>
  <c r="I688" i="1" s="1"/>
  <c r="H684" i="1"/>
  <c r="H688" i="1" s="1"/>
  <c r="H690" i="1" s="1"/>
  <c r="G684" i="1"/>
  <c r="G688" i="1" s="1"/>
  <c r="F684" i="1"/>
  <c r="F688" i="1" s="1"/>
  <c r="F690" i="1" s="1"/>
  <c r="E684" i="1"/>
  <c r="E688" i="1" s="1"/>
  <c r="D684" i="1"/>
  <c r="D688" i="1" s="1"/>
  <c r="D690" i="1" s="1"/>
  <c r="C684" i="1"/>
  <c r="C688" i="1" s="1"/>
  <c r="B684" i="1"/>
  <c r="B688" i="1" s="1"/>
  <c r="B690" i="1" s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Z666" i="1" s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Z588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Z568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Y534" i="1" s="1"/>
  <c r="X533" i="1"/>
  <c r="W533" i="1"/>
  <c r="V533" i="1"/>
  <c r="U533" i="1"/>
  <c r="U534" i="1" s="1"/>
  <c r="T533" i="1"/>
  <c r="S533" i="1"/>
  <c r="R533" i="1"/>
  <c r="Q533" i="1"/>
  <c r="Q534" i="1" s="1"/>
  <c r="P533" i="1"/>
  <c r="O533" i="1"/>
  <c r="N533" i="1"/>
  <c r="M533" i="1"/>
  <c r="L533" i="1"/>
  <c r="K533" i="1"/>
  <c r="J533" i="1"/>
  <c r="I533" i="1"/>
  <c r="I534" i="1" s="1"/>
  <c r="H533" i="1"/>
  <c r="G533" i="1"/>
  <c r="F533" i="1"/>
  <c r="E533" i="1"/>
  <c r="E534" i="1" s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V523" i="1"/>
  <c r="V524" i="1" s="1"/>
  <c r="U523" i="1"/>
  <c r="T523" i="1"/>
  <c r="S523" i="1"/>
  <c r="R523" i="1"/>
  <c r="R524" i="1" s="1"/>
  <c r="Q523" i="1"/>
  <c r="P523" i="1"/>
  <c r="O523" i="1"/>
  <c r="N523" i="1"/>
  <c r="N524" i="1" s="1"/>
  <c r="M523" i="1"/>
  <c r="L523" i="1"/>
  <c r="K523" i="1"/>
  <c r="J523" i="1"/>
  <c r="J524" i="1" s="1"/>
  <c r="I523" i="1"/>
  <c r="H523" i="1"/>
  <c r="G523" i="1"/>
  <c r="F523" i="1"/>
  <c r="F524" i="1" s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Y504" i="1" s="1"/>
  <c r="X503" i="1"/>
  <c r="W503" i="1"/>
  <c r="V503" i="1"/>
  <c r="U503" i="1"/>
  <c r="U504" i="1" s="1"/>
  <c r="T503" i="1"/>
  <c r="S503" i="1"/>
  <c r="R503" i="1"/>
  <c r="Q503" i="1"/>
  <c r="Q504" i="1" s="1"/>
  <c r="P503" i="1"/>
  <c r="O503" i="1"/>
  <c r="N503" i="1"/>
  <c r="M503" i="1"/>
  <c r="M504" i="1" s="1"/>
  <c r="L503" i="1"/>
  <c r="K503" i="1"/>
  <c r="J503" i="1"/>
  <c r="I503" i="1"/>
  <c r="I504" i="1" s="1"/>
  <c r="H503" i="1"/>
  <c r="G503" i="1"/>
  <c r="F503" i="1"/>
  <c r="E503" i="1"/>
  <c r="E504" i="1" s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V494" i="1" s="1"/>
  <c r="U493" i="1"/>
  <c r="T493" i="1"/>
  <c r="S493" i="1"/>
  <c r="R493" i="1"/>
  <c r="R494" i="1" s="1"/>
  <c r="Q493" i="1"/>
  <c r="P493" i="1"/>
  <c r="O493" i="1"/>
  <c r="N493" i="1"/>
  <c r="N494" i="1" s="1"/>
  <c r="M493" i="1"/>
  <c r="Z493" i="1" s="1"/>
  <c r="L493" i="1"/>
  <c r="K493" i="1"/>
  <c r="J493" i="1"/>
  <c r="J494" i="1" s="1"/>
  <c r="I493" i="1"/>
  <c r="H493" i="1"/>
  <c r="G493" i="1"/>
  <c r="F493" i="1"/>
  <c r="F494" i="1" s="1"/>
  <c r="E493" i="1"/>
  <c r="D493" i="1"/>
  <c r="C493" i="1"/>
  <c r="B493" i="1"/>
  <c r="B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AG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Z426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V416" i="1"/>
  <c r="U416" i="1"/>
  <c r="U420" i="1" s="1"/>
  <c r="T416" i="1"/>
  <c r="T420" i="1" s="1"/>
  <c r="S416" i="1"/>
  <c r="R416" i="1"/>
  <c r="Q416" i="1"/>
  <c r="Q420" i="1" s="1"/>
  <c r="P416" i="1"/>
  <c r="P420" i="1" s="1"/>
  <c r="O416" i="1"/>
  <c r="N416" i="1"/>
  <c r="M416" i="1"/>
  <c r="M420" i="1" s="1"/>
  <c r="L416" i="1"/>
  <c r="L420" i="1" s="1"/>
  <c r="K416" i="1"/>
  <c r="J416" i="1"/>
  <c r="I416" i="1"/>
  <c r="I420" i="1" s="1"/>
  <c r="H416" i="1"/>
  <c r="H420" i="1" s="1"/>
  <c r="G416" i="1"/>
  <c r="F416" i="1"/>
  <c r="E416" i="1"/>
  <c r="E420" i="1" s="1"/>
  <c r="D416" i="1"/>
  <c r="C416" i="1"/>
  <c r="B416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X412" i="1" s="1"/>
  <c r="W406" i="1"/>
  <c r="W410" i="1" s="1"/>
  <c r="V406" i="1"/>
  <c r="V410" i="1" s="1"/>
  <c r="U406" i="1"/>
  <c r="U410" i="1" s="1"/>
  <c r="T406" i="1"/>
  <c r="T410" i="1" s="1"/>
  <c r="T412" i="1" s="1"/>
  <c r="S406" i="1"/>
  <c r="S410" i="1" s="1"/>
  <c r="R406" i="1"/>
  <c r="R410" i="1" s="1"/>
  <c r="Q406" i="1"/>
  <c r="Q410" i="1" s="1"/>
  <c r="P406" i="1"/>
  <c r="P410" i="1" s="1"/>
  <c r="P412" i="1" s="1"/>
  <c r="O406" i="1"/>
  <c r="O410" i="1" s="1"/>
  <c r="N406" i="1"/>
  <c r="N410" i="1" s="1"/>
  <c r="M406" i="1"/>
  <c r="M410" i="1" s="1"/>
  <c r="L406" i="1"/>
  <c r="L410" i="1" s="1"/>
  <c r="L412" i="1" s="1"/>
  <c r="K406" i="1"/>
  <c r="K410" i="1" s="1"/>
  <c r="J406" i="1"/>
  <c r="J410" i="1" s="1"/>
  <c r="I406" i="1"/>
  <c r="I410" i="1" s="1"/>
  <c r="H406" i="1"/>
  <c r="H410" i="1" s="1"/>
  <c r="H412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Z396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D400" i="1" s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Z376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D320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AA307" i="1" s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Y282" i="1" s="1"/>
  <c r="X281" i="1"/>
  <c r="W281" i="1"/>
  <c r="V281" i="1"/>
  <c r="V282" i="1" s="1"/>
  <c r="U281" i="1"/>
  <c r="U282" i="1" s="1"/>
  <c r="T281" i="1"/>
  <c r="S281" i="1"/>
  <c r="R281" i="1"/>
  <c r="R282" i="1" s="1"/>
  <c r="Q281" i="1"/>
  <c r="Q282" i="1" s="1"/>
  <c r="P281" i="1"/>
  <c r="O281" i="1"/>
  <c r="N281" i="1"/>
  <c r="N282" i="1" s="1"/>
  <c r="M281" i="1"/>
  <c r="M282" i="1" s="1"/>
  <c r="L281" i="1"/>
  <c r="K281" i="1"/>
  <c r="J281" i="1"/>
  <c r="J282" i="1" s="1"/>
  <c r="I281" i="1"/>
  <c r="I282" i="1" s="1"/>
  <c r="H281" i="1"/>
  <c r="G281" i="1"/>
  <c r="F281" i="1"/>
  <c r="F282" i="1" s="1"/>
  <c r="E281" i="1"/>
  <c r="E282" i="1" s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X272" i="1" s="1"/>
  <c r="W271" i="1"/>
  <c r="W272" i="1" s="1"/>
  <c r="V271" i="1"/>
  <c r="U271" i="1"/>
  <c r="T271" i="1"/>
  <c r="T272" i="1" s="1"/>
  <c r="S271" i="1"/>
  <c r="S272" i="1" s="1"/>
  <c r="R271" i="1"/>
  <c r="Q271" i="1"/>
  <c r="P271" i="1"/>
  <c r="P272" i="1" s="1"/>
  <c r="O271" i="1"/>
  <c r="O272" i="1" s="1"/>
  <c r="N271" i="1"/>
  <c r="M271" i="1"/>
  <c r="L271" i="1"/>
  <c r="L272" i="1" s="1"/>
  <c r="K271" i="1"/>
  <c r="K272" i="1" s="1"/>
  <c r="J271" i="1"/>
  <c r="I271" i="1"/>
  <c r="H271" i="1"/>
  <c r="H272" i="1" s="1"/>
  <c r="G271" i="1"/>
  <c r="G272" i="1" s="1"/>
  <c r="F271" i="1"/>
  <c r="E271" i="1"/>
  <c r="D271" i="1"/>
  <c r="C271" i="1"/>
  <c r="C272" i="1" s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G252" i="1"/>
  <c r="Y251" i="1"/>
  <c r="Y252" i="1" s="1"/>
  <c r="X251" i="1"/>
  <c r="W251" i="1"/>
  <c r="V251" i="1"/>
  <c r="V252" i="1" s="1"/>
  <c r="U251" i="1"/>
  <c r="U252" i="1" s="1"/>
  <c r="T251" i="1"/>
  <c r="S251" i="1"/>
  <c r="R251" i="1"/>
  <c r="R252" i="1" s="1"/>
  <c r="Q251" i="1"/>
  <c r="Q252" i="1" s="1"/>
  <c r="P251" i="1"/>
  <c r="O251" i="1"/>
  <c r="N251" i="1"/>
  <c r="N252" i="1" s="1"/>
  <c r="M251" i="1"/>
  <c r="Z251" i="1" s="1"/>
  <c r="L251" i="1"/>
  <c r="K251" i="1"/>
  <c r="J251" i="1"/>
  <c r="J252" i="1" s="1"/>
  <c r="I251" i="1"/>
  <c r="I252" i="1" s="1"/>
  <c r="H251" i="1"/>
  <c r="G251" i="1"/>
  <c r="F251" i="1"/>
  <c r="F252" i="1" s="1"/>
  <c r="E251" i="1"/>
  <c r="E252" i="1" s="1"/>
  <c r="D251" i="1"/>
  <c r="C251" i="1"/>
  <c r="B251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AG242" i="1"/>
  <c r="Z241" i="1"/>
  <c r="Y241" i="1"/>
  <c r="Y242" i="1" s="1"/>
  <c r="X241" i="1"/>
  <c r="W241" i="1"/>
  <c r="V241" i="1"/>
  <c r="V242" i="1" s="1"/>
  <c r="U241" i="1"/>
  <c r="U242" i="1" s="1"/>
  <c r="T241" i="1"/>
  <c r="S241" i="1"/>
  <c r="R241" i="1"/>
  <c r="R242" i="1" s="1"/>
  <c r="Q241" i="1"/>
  <c r="Q242" i="1" s="1"/>
  <c r="P241" i="1"/>
  <c r="O241" i="1"/>
  <c r="N241" i="1"/>
  <c r="N242" i="1" s="1"/>
  <c r="M241" i="1"/>
  <c r="L241" i="1"/>
  <c r="K241" i="1"/>
  <c r="J241" i="1"/>
  <c r="J242" i="1" s="1"/>
  <c r="I241" i="1"/>
  <c r="I242" i="1" s="1"/>
  <c r="H241" i="1"/>
  <c r="G241" i="1"/>
  <c r="F241" i="1"/>
  <c r="F242" i="1" s="1"/>
  <c r="E241" i="1"/>
  <c r="E242" i="1" s="1"/>
  <c r="D241" i="1"/>
  <c r="C241" i="1"/>
  <c r="B241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AG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A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AG201" i="1"/>
  <c r="AA200" i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Z19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199" i="1" s="1"/>
  <c r="Y201" i="1" s="1"/>
  <c r="X195" i="1"/>
  <c r="X199" i="1" s="1"/>
  <c r="X201" i="1" s="1"/>
  <c r="W195" i="1"/>
  <c r="W205" i="1" s="1"/>
  <c r="V195" i="1"/>
  <c r="V205" i="1" s="1"/>
  <c r="U195" i="1"/>
  <c r="U199" i="1" s="1"/>
  <c r="U201" i="1" s="1"/>
  <c r="T195" i="1"/>
  <c r="T199" i="1" s="1"/>
  <c r="T201" i="1" s="1"/>
  <c r="S195" i="1"/>
  <c r="S205" i="1" s="1"/>
  <c r="R195" i="1"/>
  <c r="R205" i="1" s="1"/>
  <c r="Q195" i="1"/>
  <c r="Q199" i="1" s="1"/>
  <c r="Q201" i="1" s="1"/>
  <c r="P195" i="1"/>
  <c r="P199" i="1" s="1"/>
  <c r="P201" i="1" s="1"/>
  <c r="O195" i="1"/>
  <c r="O205" i="1" s="1"/>
  <c r="N195" i="1"/>
  <c r="N205" i="1" s="1"/>
  <c r="M195" i="1"/>
  <c r="M199" i="1" s="1"/>
  <c r="M201" i="1" s="1"/>
  <c r="L195" i="1"/>
  <c r="L199" i="1" s="1"/>
  <c r="L201" i="1" s="1"/>
  <c r="K195" i="1"/>
  <c r="K205" i="1" s="1"/>
  <c r="J195" i="1"/>
  <c r="J205" i="1" s="1"/>
  <c r="I195" i="1"/>
  <c r="I199" i="1" s="1"/>
  <c r="I201" i="1" s="1"/>
  <c r="H195" i="1"/>
  <c r="H199" i="1" s="1"/>
  <c r="H201" i="1" s="1"/>
  <c r="G195" i="1"/>
  <c r="G205" i="1" s="1"/>
  <c r="F195" i="1"/>
  <c r="F205" i="1" s="1"/>
  <c r="E195" i="1"/>
  <c r="E199" i="1" s="1"/>
  <c r="E201" i="1" s="1"/>
  <c r="D195" i="1"/>
  <c r="D199" i="1" s="1"/>
  <c r="D201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AA166" i="1" s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AA126" i="1" s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Z125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Z1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Z210" i="1" l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7" i="1"/>
  <c r="AA48" i="1"/>
  <c r="D51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7" i="1"/>
  <c r="AA78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7" i="1"/>
  <c r="AA118" i="1"/>
  <c r="D121" i="1"/>
  <c r="H121" i="1"/>
  <c r="L121" i="1"/>
  <c r="P121" i="1"/>
  <c r="T121" i="1"/>
  <c r="X121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G209" i="1"/>
  <c r="K209" i="1"/>
  <c r="O209" i="1"/>
  <c r="S209" i="1"/>
  <c r="W209" i="1"/>
  <c r="B222" i="1"/>
  <c r="F222" i="1"/>
  <c r="J222" i="1"/>
  <c r="N222" i="1"/>
  <c r="R222" i="1"/>
  <c r="V222" i="1"/>
  <c r="AA227" i="1"/>
  <c r="AA228" i="1"/>
  <c r="AA229" i="1"/>
  <c r="H232" i="1"/>
  <c r="L232" i="1"/>
  <c r="P232" i="1"/>
  <c r="T232" i="1"/>
  <c r="X232" i="1"/>
  <c r="AB251" i="1"/>
  <c r="AA259" i="1"/>
  <c r="AA267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H312" i="1"/>
  <c r="L312" i="1"/>
  <c r="P312" i="1"/>
  <c r="T312" i="1"/>
  <c r="X312" i="1"/>
  <c r="D322" i="1"/>
  <c r="H322" i="1"/>
  <c r="L322" i="1"/>
  <c r="P322" i="1"/>
  <c r="T322" i="1"/>
  <c r="X322" i="1"/>
  <c r="AA328" i="1"/>
  <c r="AA329" i="1"/>
  <c r="H332" i="1"/>
  <c r="L332" i="1"/>
  <c r="P332" i="1"/>
  <c r="T332" i="1"/>
  <c r="X332" i="1"/>
  <c r="AA337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F31" i="1"/>
  <c r="N31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AB116" i="1"/>
  <c r="AA116" i="1"/>
  <c r="E121" i="1"/>
  <c r="I121" i="1"/>
  <c r="M121" i="1"/>
  <c r="Q121" i="1"/>
  <c r="U121" i="1"/>
  <c r="Y121" i="1"/>
  <c r="E131" i="1"/>
  <c r="I131" i="1"/>
  <c r="M131" i="1"/>
  <c r="Q131" i="1"/>
  <c r="U131" i="1"/>
  <c r="Y131" i="1"/>
  <c r="H141" i="1"/>
  <c r="L141" i="1"/>
  <c r="P141" i="1"/>
  <c r="T141" i="1"/>
  <c r="X141" i="1"/>
  <c r="H151" i="1"/>
  <c r="L151" i="1"/>
  <c r="P151" i="1"/>
  <c r="T151" i="1"/>
  <c r="X151" i="1"/>
  <c r="D161" i="1"/>
  <c r="H161" i="1"/>
  <c r="L161" i="1"/>
  <c r="P161" i="1"/>
  <c r="T161" i="1"/>
  <c r="X161" i="1"/>
  <c r="H171" i="1"/>
  <c r="L171" i="1"/>
  <c r="P171" i="1"/>
  <c r="T171" i="1"/>
  <c r="X171" i="1"/>
  <c r="H181" i="1"/>
  <c r="L181" i="1"/>
  <c r="P181" i="1"/>
  <c r="T181" i="1"/>
  <c r="X181" i="1"/>
  <c r="H191" i="1"/>
  <c r="L191" i="1"/>
  <c r="P191" i="1"/>
  <c r="T191" i="1"/>
  <c r="X191" i="1"/>
  <c r="C222" i="1"/>
  <c r="G222" i="1"/>
  <c r="K222" i="1"/>
  <c r="O222" i="1"/>
  <c r="S222" i="1"/>
  <c r="W222" i="1"/>
  <c r="E232" i="1"/>
  <c r="I232" i="1"/>
  <c r="M232" i="1"/>
  <c r="Q232" i="1"/>
  <c r="U232" i="1"/>
  <c r="Y232" i="1"/>
  <c r="Z270" i="1"/>
  <c r="AB270" i="1" s="1"/>
  <c r="AB266" i="1"/>
  <c r="E292" i="1"/>
  <c r="I292" i="1"/>
  <c r="M292" i="1"/>
  <c r="Q292" i="1"/>
  <c r="U292" i="1"/>
  <c r="Y292" i="1"/>
  <c r="E302" i="1"/>
  <c r="I302" i="1"/>
  <c r="Q302" i="1"/>
  <c r="U302" i="1"/>
  <c r="Y302" i="1"/>
  <c r="E312" i="1"/>
  <c r="I312" i="1"/>
  <c r="M312" i="1"/>
  <c r="Q312" i="1"/>
  <c r="U312" i="1"/>
  <c r="Y312" i="1"/>
  <c r="E322" i="1"/>
  <c r="I322" i="1"/>
  <c r="M322" i="1"/>
  <c r="Q322" i="1"/>
  <c r="U322" i="1"/>
  <c r="Y322" i="1"/>
  <c r="E332" i="1"/>
  <c r="I332" i="1"/>
  <c r="M332" i="1"/>
  <c r="Q332" i="1"/>
  <c r="U332" i="1"/>
  <c r="Y332" i="1"/>
  <c r="E342" i="1"/>
  <c r="I342" i="1"/>
  <c r="Q342" i="1"/>
  <c r="U342" i="1"/>
  <c r="Y342" i="1"/>
  <c r="E352" i="1"/>
  <c r="I352" i="1"/>
  <c r="M352" i="1"/>
  <c r="Q352" i="1"/>
  <c r="U352" i="1"/>
  <c r="Y352" i="1"/>
  <c r="E362" i="1"/>
  <c r="I362" i="1"/>
  <c r="Q362" i="1"/>
  <c r="U362" i="1"/>
  <c r="Y362" i="1"/>
  <c r="E372" i="1"/>
  <c r="I372" i="1"/>
  <c r="M372" i="1"/>
  <c r="Q372" i="1"/>
  <c r="U372" i="1"/>
  <c r="Y372" i="1"/>
  <c r="AA377" i="1"/>
  <c r="AA378" i="1"/>
  <c r="AA379" i="1"/>
  <c r="H382" i="1"/>
  <c r="L382" i="1"/>
  <c r="P382" i="1"/>
  <c r="T382" i="1"/>
  <c r="X382" i="1"/>
  <c r="AA387" i="1"/>
  <c r="AA388" i="1"/>
  <c r="AA389" i="1"/>
  <c r="H392" i="1"/>
  <c r="L392" i="1"/>
  <c r="P392" i="1"/>
  <c r="T392" i="1"/>
  <c r="X392" i="1"/>
  <c r="AA397" i="1"/>
  <c r="AA398" i="1"/>
  <c r="AA399" i="1"/>
  <c r="H402" i="1"/>
  <c r="L402" i="1"/>
  <c r="P402" i="1"/>
  <c r="T402" i="1"/>
  <c r="X402" i="1"/>
  <c r="AA407" i="1"/>
  <c r="AA408" i="1"/>
  <c r="AA411" i="1"/>
  <c r="B31" i="1"/>
  <c r="C211" i="1"/>
  <c r="G211" i="1"/>
  <c r="K211" i="1"/>
  <c r="O211" i="1"/>
  <c r="S211" i="1"/>
  <c r="W21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Z129" i="1"/>
  <c r="AB129" i="1" s="1"/>
  <c r="B131" i="1"/>
  <c r="F131" i="1"/>
  <c r="J131" i="1"/>
  <c r="Z131" i="1"/>
  <c r="AB131" i="1" s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AA217" i="1"/>
  <c r="AA218" i="1"/>
  <c r="AA219" i="1"/>
  <c r="D222" i="1"/>
  <c r="H222" i="1"/>
  <c r="L222" i="1"/>
  <c r="P222" i="1"/>
  <c r="T222" i="1"/>
  <c r="X222" i="1"/>
  <c r="B232" i="1"/>
  <c r="F232" i="1"/>
  <c r="J232" i="1"/>
  <c r="N232" i="1"/>
  <c r="R232" i="1"/>
  <c r="V232" i="1"/>
  <c r="AB236" i="1"/>
  <c r="Z240" i="1"/>
  <c r="AB240" i="1" s="1"/>
  <c r="C242" i="1"/>
  <c r="G242" i="1"/>
  <c r="K242" i="1"/>
  <c r="O242" i="1"/>
  <c r="S242" i="1"/>
  <c r="W242" i="1"/>
  <c r="C252" i="1"/>
  <c r="G252" i="1"/>
  <c r="K252" i="1"/>
  <c r="O252" i="1"/>
  <c r="S252" i="1"/>
  <c r="W252" i="1"/>
  <c r="E272" i="1"/>
  <c r="I272" i="1"/>
  <c r="Q272" i="1"/>
  <c r="U272" i="1"/>
  <c r="Y272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R322" i="1"/>
  <c r="V322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Z380" i="1"/>
  <c r="AB380" i="1" s="1"/>
  <c r="AB376" i="1"/>
  <c r="E382" i="1"/>
  <c r="I382" i="1"/>
  <c r="Q382" i="1"/>
  <c r="U382" i="1"/>
  <c r="Y382" i="1"/>
  <c r="E392" i="1"/>
  <c r="I392" i="1"/>
  <c r="M392" i="1"/>
  <c r="Q392" i="1"/>
  <c r="U392" i="1"/>
  <c r="Y392" i="1"/>
  <c r="Z400" i="1"/>
  <c r="AB400" i="1" s="1"/>
  <c r="AB396" i="1"/>
  <c r="E402" i="1"/>
  <c r="I402" i="1"/>
  <c r="Q402" i="1"/>
  <c r="U402" i="1"/>
  <c r="Y402" i="1"/>
  <c r="E412" i="1"/>
  <c r="I412" i="1"/>
  <c r="M412" i="1"/>
  <c r="Q412" i="1"/>
  <c r="U412" i="1"/>
  <c r="Y412" i="1"/>
  <c r="AB15" i="1"/>
  <c r="J31" i="1"/>
  <c r="AA16" i="1"/>
  <c r="AA207" i="1"/>
  <c r="AA210" i="1"/>
  <c r="AA26" i="1"/>
  <c r="AA27" i="1"/>
  <c r="AA28" i="1"/>
  <c r="H31" i="1"/>
  <c r="L31" i="1"/>
  <c r="P31" i="1"/>
  <c r="T31" i="1"/>
  <c r="X31" i="1"/>
  <c r="AA36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B211" i="1" s="1"/>
  <c r="F209" i="1"/>
  <c r="F211" i="1" s="1"/>
  <c r="J209" i="1"/>
  <c r="J211" i="1" s="1"/>
  <c r="N209" i="1"/>
  <c r="N211" i="1" s="1"/>
  <c r="R209" i="1"/>
  <c r="R211" i="1" s="1"/>
  <c r="V209" i="1"/>
  <c r="V211" i="1" s="1"/>
  <c r="E222" i="1"/>
  <c r="I222" i="1"/>
  <c r="AB221" i="1"/>
  <c r="Q222" i="1"/>
  <c r="U222" i="1"/>
  <c r="Y222" i="1"/>
  <c r="C232" i="1"/>
  <c r="G232" i="1"/>
  <c r="K232" i="1"/>
  <c r="O232" i="1"/>
  <c r="S232" i="1"/>
  <c r="W232" i="1"/>
  <c r="AA238" i="1"/>
  <c r="AA239" i="1"/>
  <c r="D242" i="1"/>
  <c r="H242" i="1"/>
  <c r="L242" i="1"/>
  <c r="P242" i="1"/>
  <c r="T242" i="1"/>
  <c r="X242" i="1"/>
  <c r="AA248" i="1"/>
  <c r="AA249" i="1"/>
  <c r="D252" i="1"/>
  <c r="H252" i="1"/>
  <c r="L252" i="1"/>
  <c r="P252" i="1"/>
  <c r="T252" i="1"/>
  <c r="X252" i="1"/>
  <c r="C262" i="1"/>
  <c r="G262" i="1"/>
  <c r="S262" i="1"/>
  <c r="W262" i="1"/>
  <c r="B272" i="1"/>
  <c r="F272" i="1"/>
  <c r="J272" i="1"/>
  <c r="N272" i="1"/>
  <c r="R272" i="1"/>
  <c r="V272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R412" i="1"/>
  <c r="V412" i="1"/>
  <c r="AA15" i="1"/>
  <c r="AA18" i="1"/>
  <c r="M19" i="1"/>
  <c r="Z20" i="1"/>
  <c r="C21" i="1"/>
  <c r="G21" i="1"/>
  <c r="K21" i="1"/>
  <c r="O21" i="1"/>
  <c r="S21" i="1"/>
  <c r="W21" i="1"/>
  <c r="AA30" i="1"/>
  <c r="D39" i="1"/>
  <c r="AA50" i="1"/>
  <c r="M51" i="1"/>
  <c r="Z55" i="1"/>
  <c r="Z59" i="1" s="1"/>
  <c r="AB59" i="1" s="1"/>
  <c r="Z60" i="1"/>
  <c r="D61" i="1"/>
  <c r="D69" i="1"/>
  <c r="AA90" i="1"/>
  <c r="M91" i="1"/>
  <c r="Z95" i="1"/>
  <c r="Z99" i="1" s="1"/>
  <c r="AB99" i="1" s="1"/>
  <c r="Z100" i="1"/>
  <c r="Z101" i="1" s="1"/>
  <c r="AB101" i="1" s="1"/>
  <c r="D101" i="1"/>
  <c r="D109" i="1"/>
  <c r="AA125" i="1"/>
  <c r="AA129" i="1" s="1"/>
  <c r="N129" i="1"/>
  <c r="AA130" i="1"/>
  <c r="AA131" i="1" s="1"/>
  <c r="D139" i="1"/>
  <c r="AA160" i="1"/>
  <c r="M161" i="1"/>
  <c r="Z165" i="1"/>
  <c r="Z169" i="1" s="1"/>
  <c r="AB169" i="1" s="1"/>
  <c r="Z170" i="1"/>
  <c r="Z171" i="1" s="1"/>
  <c r="D171" i="1"/>
  <c r="D179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D205" i="1"/>
  <c r="H205" i="1"/>
  <c r="H209" i="1" s="1"/>
  <c r="H211" i="1" s="1"/>
  <c r="L205" i="1"/>
  <c r="L209" i="1" s="1"/>
  <c r="L211" i="1" s="1"/>
  <c r="P205" i="1"/>
  <c r="P209" i="1" s="1"/>
  <c r="P211" i="1" s="1"/>
  <c r="T205" i="1"/>
  <c r="T209" i="1" s="1"/>
  <c r="T211" i="1" s="1"/>
  <c r="X205" i="1"/>
  <c r="X209" i="1" s="1"/>
  <c r="X211" i="1" s="1"/>
  <c r="M206" i="1"/>
  <c r="Z206" i="1" s="1"/>
  <c r="AB206" i="1" s="1"/>
  <c r="AA221" i="1"/>
  <c r="Z226" i="1"/>
  <c r="D230" i="1"/>
  <c r="D232" i="1" s="1"/>
  <c r="M240" i="1"/>
  <c r="M242" i="1" s="1"/>
  <c r="Z246" i="1"/>
  <c r="AA251" i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B439" i="1"/>
  <c r="F439" i="1"/>
  <c r="J439" i="1"/>
  <c r="N439" i="1"/>
  <c r="R439" i="1"/>
  <c r="V439" i="1"/>
  <c r="C260" i="1"/>
  <c r="G260" i="1"/>
  <c r="K260" i="1"/>
  <c r="K262" i="1" s="1"/>
  <c r="O260" i="1"/>
  <c r="O262" i="1" s="1"/>
  <c r="S260" i="1"/>
  <c r="W260" i="1"/>
  <c r="D441" i="1"/>
  <c r="H441" i="1"/>
  <c r="L441" i="1"/>
  <c r="P441" i="1"/>
  <c r="T441" i="1"/>
  <c r="X441" i="1"/>
  <c r="AA266" i="1"/>
  <c r="AA270" i="1" s="1"/>
  <c r="M270" i="1"/>
  <c r="M272" i="1" s="1"/>
  <c r="Z271" i="1"/>
  <c r="Z272" i="1" s="1"/>
  <c r="AB272" i="1" s="1"/>
  <c r="D272" i="1"/>
  <c r="Z286" i="1"/>
  <c r="D290" i="1"/>
  <c r="AA301" i="1"/>
  <c r="M302" i="1"/>
  <c r="Z306" i="1"/>
  <c r="AA321" i="1"/>
  <c r="Z326" i="1"/>
  <c r="AA341" i="1"/>
  <c r="M342" i="1"/>
  <c r="Z346" i="1"/>
  <c r="D350" i="1"/>
  <c r="AA361" i="1"/>
  <c r="M362" i="1"/>
  <c r="Z366" i="1"/>
  <c r="D370" i="1"/>
  <c r="AA376" i="1"/>
  <c r="AA380" i="1" s="1"/>
  <c r="M380" i="1"/>
  <c r="M382" i="1" s="1"/>
  <c r="Z381" i="1"/>
  <c r="Z382" i="1" s="1"/>
  <c r="D382" i="1"/>
  <c r="AA396" i="1"/>
  <c r="AA400" i="1" s="1"/>
  <c r="M400" i="1"/>
  <c r="M402" i="1" s="1"/>
  <c r="Z401" i="1"/>
  <c r="Z402" i="1" s="1"/>
  <c r="D402" i="1"/>
  <c r="N412" i="1"/>
  <c r="C420" i="1"/>
  <c r="G420" i="1"/>
  <c r="K420" i="1"/>
  <c r="O420" i="1"/>
  <c r="S420" i="1"/>
  <c r="W420" i="1"/>
  <c r="Z417" i="1"/>
  <c r="AA418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B484" i="1"/>
  <c r="F484" i="1"/>
  <c r="J484" i="1"/>
  <c r="N484" i="1"/>
  <c r="R484" i="1"/>
  <c r="V484" i="1"/>
  <c r="E494" i="1"/>
  <c r="I494" i="1"/>
  <c r="Q494" i="1"/>
  <c r="U494" i="1"/>
  <c r="Y494" i="1"/>
  <c r="AA501" i="1"/>
  <c r="H504" i="1"/>
  <c r="L504" i="1"/>
  <c r="P504" i="1"/>
  <c r="T504" i="1"/>
  <c r="X504" i="1"/>
  <c r="B514" i="1"/>
  <c r="F514" i="1"/>
  <c r="J514" i="1"/>
  <c r="N514" i="1"/>
  <c r="R514" i="1"/>
  <c r="V514" i="1"/>
  <c r="E524" i="1"/>
  <c r="I524" i="1"/>
  <c r="M524" i="1"/>
  <c r="Q524" i="1"/>
  <c r="U524" i="1"/>
  <c r="Y524" i="1"/>
  <c r="Z532" i="1"/>
  <c r="AB532" i="1" s="1"/>
  <c r="AB528" i="1"/>
  <c r="AA531" i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69" i="1"/>
  <c r="AA570" i="1"/>
  <c r="AA571" i="1"/>
  <c r="H574" i="1"/>
  <c r="L574" i="1"/>
  <c r="P574" i="1"/>
  <c r="T574" i="1"/>
  <c r="X574" i="1"/>
  <c r="AA579" i="1"/>
  <c r="AA580" i="1"/>
  <c r="AA581" i="1"/>
  <c r="H584" i="1"/>
  <c r="L584" i="1"/>
  <c r="P584" i="1"/>
  <c r="T584" i="1"/>
  <c r="X584" i="1"/>
  <c r="AA590" i="1"/>
  <c r="AA591" i="1"/>
  <c r="D594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B713" i="1"/>
  <c r="Z17" i="1"/>
  <c r="Z19" i="1" s="1"/>
  <c r="AB19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D41" i="1"/>
  <c r="AA55" i="1"/>
  <c r="AA59" i="1" s="1"/>
  <c r="Z65" i="1"/>
  <c r="Z69" i="1" s="1"/>
  <c r="AB69" i="1" s="1"/>
  <c r="Z70" i="1"/>
  <c r="D71" i="1"/>
  <c r="D79" i="1"/>
  <c r="AA95" i="1"/>
  <c r="AA99" i="1" s="1"/>
  <c r="Z105" i="1"/>
  <c r="Z109" i="1" s="1"/>
  <c r="AB109" i="1" s="1"/>
  <c r="Z110" i="1"/>
  <c r="Z111" i="1" s="1"/>
  <c r="AB111" i="1" s="1"/>
  <c r="D111" i="1"/>
  <c r="N131" i="1"/>
  <c r="Z135" i="1"/>
  <c r="Z139" i="1" s="1"/>
  <c r="AB139" i="1" s="1"/>
  <c r="Z140" i="1"/>
  <c r="Z141" i="1" s="1"/>
  <c r="AB141" i="1" s="1"/>
  <c r="D141" i="1"/>
  <c r="D149" i="1"/>
  <c r="AA165" i="1"/>
  <c r="AA169" i="1" s="1"/>
  <c r="Z175" i="1"/>
  <c r="Z179" i="1" s="1"/>
  <c r="AB179" i="1" s="1"/>
  <c r="Z180" i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E205" i="1"/>
  <c r="E209" i="1" s="1"/>
  <c r="E211" i="1" s="1"/>
  <c r="I205" i="1"/>
  <c r="I209" i="1" s="1"/>
  <c r="I211" i="1" s="1"/>
  <c r="M205" i="1"/>
  <c r="Q205" i="1"/>
  <c r="Q209" i="1" s="1"/>
  <c r="Q211" i="1" s="1"/>
  <c r="U205" i="1"/>
  <c r="U209" i="1" s="1"/>
  <c r="U211" i="1" s="1"/>
  <c r="Y205" i="1"/>
  <c r="Y209" i="1" s="1"/>
  <c r="Y211" i="1" s="1"/>
  <c r="M208" i="1"/>
  <c r="Z208" i="1" s="1"/>
  <c r="AA208" i="1" s="1"/>
  <c r="Z216" i="1"/>
  <c r="M222" i="1"/>
  <c r="Z231" i="1"/>
  <c r="AA241" i="1"/>
  <c r="AA246" i="1"/>
  <c r="AA250" i="1" s="1"/>
  <c r="M252" i="1"/>
  <c r="D436" i="1"/>
  <c r="H436" i="1"/>
  <c r="L436" i="1"/>
  <c r="P436" i="1"/>
  <c r="T436" i="1"/>
  <c r="X436" i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B258" i="1" s="1"/>
  <c r="C439" i="1"/>
  <c r="G439" i="1"/>
  <c r="K439" i="1"/>
  <c r="O439" i="1"/>
  <c r="S439" i="1"/>
  <c r="W439" i="1"/>
  <c r="D260" i="1"/>
  <c r="H260" i="1"/>
  <c r="L260" i="1"/>
  <c r="P260" i="1"/>
  <c r="T260" i="1"/>
  <c r="X260" i="1"/>
  <c r="E441" i="1"/>
  <c r="I441" i="1"/>
  <c r="M441" i="1"/>
  <c r="Q441" i="1"/>
  <c r="U441" i="1"/>
  <c r="Y441" i="1"/>
  <c r="Z276" i="1"/>
  <c r="AA276" i="1" s="1"/>
  <c r="AA280" i="1" s="1"/>
  <c r="D280" i="1"/>
  <c r="Z291" i="1"/>
  <c r="D292" i="1"/>
  <c r="Z311" i="1"/>
  <c r="AA311" i="1" s="1"/>
  <c r="D312" i="1"/>
  <c r="N322" i="1"/>
  <c r="Z331" i="1"/>
  <c r="D332" i="1"/>
  <c r="Z351" i="1"/>
  <c r="AA351" i="1" s="1"/>
  <c r="D352" i="1"/>
  <c r="Z371" i="1"/>
  <c r="D372" i="1"/>
  <c r="Z386" i="1"/>
  <c r="AA386" i="1" s="1"/>
  <c r="AA390" i="1" s="1"/>
  <c r="D390" i="1"/>
  <c r="Z406" i="1"/>
  <c r="D410" i="1"/>
  <c r="D412" i="1" s="1"/>
  <c r="D420" i="1"/>
  <c r="D422" i="1"/>
  <c r="H422" i="1"/>
  <c r="L422" i="1"/>
  <c r="P422" i="1"/>
  <c r="T422" i="1"/>
  <c r="X422" i="1"/>
  <c r="AA427" i="1"/>
  <c r="AA428" i="1"/>
  <c r="AA429" i="1"/>
  <c r="H432" i="1"/>
  <c r="L432" i="1"/>
  <c r="P432" i="1"/>
  <c r="T432" i="1"/>
  <c r="X432" i="1"/>
  <c r="AA449" i="1"/>
  <c r="AA450" i="1"/>
  <c r="AA451" i="1"/>
  <c r="D454" i="1"/>
  <c r="H454" i="1"/>
  <c r="L454" i="1"/>
  <c r="P454" i="1"/>
  <c r="T454" i="1"/>
  <c r="X454" i="1"/>
  <c r="AA459" i="1"/>
  <c r="AA460" i="1"/>
  <c r="AA461" i="1"/>
  <c r="H464" i="1"/>
  <c r="L464" i="1"/>
  <c r="P464" i="1"/>
  <c r="T464" i="1"/>
  <c r="X464" i="1"/>
  <c r="AA469" i="1"/>
  <c r="AA470" i="1"/>
  <c r="AA471" i="1"/>
  <c r="H474" i="1"/>
  <c r="L474" i="1"/>
  <c r="P474" i="1"/>
  <c r="T474" i="1"/>
  <c r="X474" i="1"/>
  <c r="C484" i="1"/>
  <c r="G484" i="1"/>
  <c r="K484" i="1"/>
  <c r="O484" i="1"/>
  <c r="S484" i="1"/>
  <c r="W484" i="1"/>
  <c r="AA509" i="1"/>
  <c r="E544" i="1"/>
  <c r="I544" i="1"/>
  <c r="M544" i="1"/>
  <c r="Q544" i="1"/>
  <c r="U544" i="1"/>
  <c r="Y544" i="1"/>
  <c r="Z552" i="1"/>
  <c r="AB552" i="1" s="1"/>
  <c r="AB548" i="1"/>
  <c r="E554" i="1"/>
  <c r="I554" i="1"/>
  <c r="Q554" i="1"/>
  <c r="U554" i="1"/>
  <c r="Y554" i="1"/>
  <c r="E564" i="1"/>
  <c r="I564" i="1"/>
  <c r="M564" i="1"/>
  <c r="Q564" i="1"/>
  <c r="U564" i="1"/>
  <c r="Y564" i="1"/>
  <c r="Z572" i="1"/>
  <c r="AB572" i="1" s="1"/>
  <c r="AB568" i="1"/>
  <c r="E574" i="1"/>
  <c r="I574" i="1"/>
  <c r="Q574" i="1"/>
  <c r="U574" i="1"/>
  <c r="Y574" i="1"/>
  <c r="E584" i="1"/>
  <c r="I584" i="1"/>
  <c r="M584" i="1"/>
  <c r="Q584" i="1"/>
  <c r="U584" i="1"/>
  <c r="Y584" i="1"/>
  <c r="AA589" i="1"/>
  <c r="AB589" i="1"/>
  <c r="E594" i="1"/>
  <c r="I594" i="1"/>
  <c r="M594" i="1"/>
  <c r="Q594" i="1"/>
  <c r="U594" i="1"/>
  <c r="Y594" i="1"/>
  <c r="AA599" i="1"/>
  <c r="D604" i="1"/>
  <c r="H604" i="1"/>
  <c r="L604" i="1"/>
  <c r="P604" i="1"/>
  <c r="T604" i="1"/>
  <c r="X604" i="1"/>
  <c r="AA609" i="1"/>
  <c r="H614" i="1"/>
  <c r="L614" i="1"/>
  <c r="P614" i="1"/>
  <c r="T614" i="1"/>
  <c r="X614" i="1"/>
  <c r="AA619" i="1"/>
  <c r="AA620" i="1"/>
  <c r="AA621" i="1"/>
  <c r="D624" i="1"/>
  <c r="H624" i="1"/>
  <c r="L624" i="1"/>
  <c r="P624" i="1"/>
  <c r="T624" i="1"/>
  <c r="X624" i="1"/>
  <c r="AA629" i="1"/>
  <c r="AA630" i="1"/>
  <c r="AA631" i="1"/>
  <c r="H634" i="1"/>
  <c r="L634" i="1"/>
  <c r="P634" i="1"/>
  <c r="T634" i="1"/>
  <c r="X634" i="1"/>
  <c r="AA639" i="1"/>
  <c r="AA640" i="1"/>
  <c r="AA641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AA662" i="1"/>
  <c r="AA663" i="1"/>
  <c r="AA664" i="1"/>
  <c r="H667" i="1"/>
  <c r="L667" i="1"/>
  <c r="P667" i="1"/>
  <c r="T667" i="1"/>
  <c r="X667" i="1"/>
  <c r="AA675" i="1"/>
  <c r="AA676" i="1"/>
  <c r="AA677" i="1"/>
  <c r="H680" i="1"/>
  <c r="L680" i="1"/>
  <c r="P680" i="1"/>
  <c r="T680" i="1"/>
  <c r="X680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AA17" i="1"/>
  <c r="E21" i="1"/>
  <c r="I21" i="1"/>
  <c r="M21" i="1"/>
  <c r="Q21" i="1"/>
  <c r="U21" i="1"/>
  <c r="Y21" i="1"/>
  <c r="Z25" i="1"/>
  <c r="AA25" i="1" s="1"/>
  <c r="AA29" i="1" s="1"/>
  <c r="D29" i="1"/>
  <c r="D31" i="1" s="1"/>
  <c r="Z75" i="1"/>
  <c r="Z79" i="1" s="1"/>
  <c r="AB79" i="1" s="1"/>
  <c r="Z80" i="1"/>
  <c r="D81" i="1"/>
  <c r="Z115" i="1"/>
  <c r="Z120" i="1"/>
  <c r="Z145" i="1"/>
  <c r="Z149" i="1" s="1"/>
  <c r="AB149" i="1" s="1"/>
  <c r="Z150" i="1"/>
  <c r="Z151" i="1" s="1"/>
  <c r="AB151" i="1" s="1"/>
  <c r="D151" i="1"/>
  <c r="Z185" i="1"/>
  <c r="Z189" i="1" s="1"/>
  <c r="AB189" i="1" s="1"/>
  <c r="Z190" i="1"/>
  <c r="D191" i="1"/>
  <c r="AA216" i="1"/>
  <c r="AA220" i="1" s="1"/>
  <c r="AA231" i="1"/>
  <c r="AA236" i="1"/>
  <c r="AA240" i="1" s="1"/>
  <c r="AB241" i="1"/>
  <c r="E436" i="1"/>
  <c r="I436" i="1"/>
  <c r="M436" i="1"/>
  <c r="Q436" i="1"/>
  <c r="U436" i="1"/>
  <c r="Y436" i="1"/>
  <c r="B437" i="1"/>
  <c r="F437" i="1"/>
  <c r="J437" i="1"/>
  <c r="N437" i="1"/>
  <c r="R437" i="1"/>
  <c r="V437" i="1"/>
  <c r="Z257" i="1"/>
  <c r="AB257" i="1" s="1"/>
  <c r="C438" i="1"/>
  <c r="G438" i="1"/>
  <c r="K438" i="1"/>
  <c r="O438" i="1"/>
  <c r="S438" i="1"/>
  <c r="W438" i="1"/>
  <c r="D439" i="1"/>
  <c r="H439" i="1"/>
  <c r="L439" i="1"/>
  <c r="P439" i="1"/>
  <c r="T439" i="1"/>
  <c r="X439" i="1"/>
  <c r="E260" i="1"/>
  <c r="I260" i="1"/>
  <c r="M260" i="1"/>
  <c r="Q260" i="1"/>
  <c r="U260" i="1"/>
  <c r="Y260" i="1"/>
  <c r="B441" i="1"/>
  <c r="B442" i="1" s="1"/>
  <c r="F441" i="1"/>
  <c r="J441" i="1"/>
  <c r="N441" i="1"/>
  <c r="R441" i="1"/>
  <c r="R442" i="1" s="1"/>
  <c r="V441" i="1"/>
  <c r="Z261" i="1"/>
  <c r="D262" i="1"/>
  <c r="H262" i="1"/>
  <c r="L262" i="1"/>
  <c r="P262" i="1"/>
  <c r="T262" i="1"/>
  <c r="X262" i="1"/>
  <c r="Z281" i="1"/>
  <c r="D282" i="1"/>
  <c r="Z296" i="1"/>
  <c r="D300" i="1"/>
  <c r="D302" i="1" s="1"/>
  <c r="Z316" i="1"/>
  <c r="Z336" i="1"/>
  <c r="D340" i="1"/>
  <c r="D342" i="1" s="1"/>
  <c r="Z356" i="1"/>
  <c r="AA356" i="1" s="1"/>
  <c r="AA360" i="1" s="1"/>
  <c r="D360" i="1"/>
  <c r="D362" i="1" s="1"/>
  <c r="Z391" i="1"/>
  <c r="AA391" i="1" s="1"/>
  <c r="D392" i="1"/>
  <c r="E422" i="1"/>
  <c r="I422" i="1"/>
  <c r="M422" i="1"/>
  <c r="Q422" i="1"/>
  <c r="U422" i="1"/>
  <c r="Y422" i="1"/>
  <c r="E432" i="1"/>
  <c r="I432" i="1"/>
  <c r="M432" i="1"/>
  <c r="Q432" i="1"/>
  <c r="U432" i="1"/>
  <c r="Y432" i="1"/>
  <c r="E454" i="1"/>
  <c r="I454" i="1"/>
  <c r="Q454" i="1"/>
  <c r="U454" i="1"/>
  <c r="Y454" i="1"/>
  <c r="E464" i="1"/>
  <c r="I464" i="1"/>
  <c r="M464" i="1"/>
  <c r="Q464" i="1"/>
  <c r="U464" i="1"/>
  <c r="Y464" i="1"/>
  <c r="Z472" i="1"/>
  <c r="AB472" i="1" s="1"/>
  <c r="AB468" i="1"/>
  <c r="E474" i="1"/>
  <c r="I474" i="1"/>
  <c r="Q474" i="1"/>
  <c r="U474" i="1"/>
  <c r="Y474" i="1"/>
  <c r="H484" i="1"/>
  <c r="L484" i="1"/>
  <c r="P484" i="1"/>
  <c r="T484" i="1"/>
  <c r="X484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Z512" i="1"/>
  <c r="AB512" i="1" s="1"/>
  <c r="AB508" i="1"/>
  <c r="H514" i="1"/>
  <c r="L514" i="1"/>
  <c r="P514" i="1"/>
  <c r="T514" i="1"/>
  <c r="X514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Z592" i="1"/>
  <c r="AB592" i="1" s="1"/>
  <c r="AB588" i="1"/>
  <c r="B594" i="1"/>
  <c r="F594" i="1"/>
  <c r="J594" i="1"/>
  <c r="R594" i="1"/>
  <c r="V594" i="1"/>
  <c r="E604" i="1"/>
  <c r="I604" i="1"/>
  <c r="M604" i="1"/>
  <c r="Q604" i="1"/>
  <c r="U604" i="1"/>
  <c r="Y604" i="1"/>
  <c r="E614" i="1"/>
  <c r="I614" i="1"/>
  <c r="M614" i="1"/>
  <c r="Q614" i="1"/>
  <c r="U614" i="1"/>
  <c r="Y614" i="1"/>
  <c r="E624" i="1"/>
  <c r="I624" i="1"/>
  <c r="Q624" i="1"/>
  <c r="U624" i="1"/>
  <c r="Y624" i="1"/>
  <c r="E634" i="1"/>
  <c r="I634" i="1"/>
  <c r="M634" i="1"/>
  <c r="Q634" i="1"/>
  <c r="U634" i="1"/>
  <c r="Y634" i="1"/>
  <c r="E644" i="1"/>
  <c r="I644" i="1"/>
  <c r="Q644" i="1"/>
  <c r="U644" i="1"/>
  <c r="Y644" i="1"/>
  <c r="E654" i="1"/>
  <c r="I654" i="1"/>
  <c r="M654" i="1"/>
  <c r="Q654" i="1"/>
  <c r="U654" i="1"/>
  <c r="Y654" i="1"/>
  <c r="E667" i="1"/>
  <c r="I667" i="1"/>
  <c r="AB666" i="1"/>
  <c r="Q667" i="1"/>
  <c r="U667" i="1"/>
  <c r="Y667" i="1"/>
  <c r="E680" i="1"/>
  <c r="I680" i="1"/>
  <c r="M680" i="1"/>
  <c r="Q680" i="1"/>
  <c r="U680" i="1"/>
  <c r="Y680" i="1"/>
  <c r="AA685" i="1"/>
  <c r="AA696" i="1"/>
  <c r="D700" i="1"/>
  <c r="H700" i="1"/>
  <c r="L700" i="1"/>
  <c r="P700" i="1"/>
  <c r="T700" i="1"/>
  <c r="X700" i="1"/>
  <c r="AA708" i="1"/>
  <c r="AA709" i="1"/>
  <c r="AA710" i="1"/>
  <c r="D713" i="1"/>
  <c r="H713" i="1"/>
  <c r="L713" i="1"/>
  <c r="P713" i="1"/>
  <c r="T713" i="1"/>
  <c r="X713" i="1"/>
  <c r="AA718" i="1"/>
  <c r="AA719" i="1"/>
  <c r="AA720" i="1"/>
  <c r="B21" i="1"/>
  <c r="F21" i="1"/>
  <c r="J21" i="1"/>
  <c r="N21" i="1"/>
  <c r="R21" i="1"/>
  <c r="V21" i="1"/>
  <c r="Z45" i="1"/>
  <c r="Z49" i="1" s="1"/>
  <c r="AB49" i="1" s="1"/>
  <c r="Z85" i="1"/>
  <c r="Z89" i="1" s="1"/>
  <c r="AB89" i="1" s="1"/>
  <c r="Z155" i="1"/>
  <c r="Z159" i="1" s="1"/>
  <c r="AB159" i="1" s="1"/>
  <c r="Z195" i="1"/>
  <c r="AA195" i="1" s="1"/>
  <c r="AA199" i="1" s="1"/>
  <c r="AA201" i="1" s="1"/>
  <c r="AA196" i="1"/>
  <c r="B436" i="1"/>
  <c r="B440" i="1" s="1"/>
  <c r="F436" i="1"/>
  <c r="F440" i="1" s="1"/>
  <c r="J436" i="1"/>
  <c r="J440" i="1" s="1"/>
  <c r="N436" i="1"/>
  <c r="N440" i="1" s="1"/>
  <c r="R436" i="1"/>
  <c r="R440" i="1" s="1"/>
  <c r="V436" i="1"/>
  <c r="V440" i="1" s="1"/>
  <c r="Z256" i="1"/>
  <c r="C437" i="1"/>
  <c r="G437" i="1"/>
  <c r="K437" i="1"/>
  <c r="O437" i="1"/>
  <c r="S437" i="1"/>
  <c r="W437" i="1"/>
  <c r="AA257" i="1"/>
  <c r="D438" i="1"/>
  <c r="H438" i="1"/>
  <c r="L438" i="1"/>
  <c r="P438" i="1"/>
  <c r="T438" i="1"/>
  <c r="X438" i="1"/>
  <c r="E439" i="1"/>
  <c r="I439" i="1"/>
  <c r="M439" i="1"/>
  <c r="Q439" i="1"/>
  <c r="U439" i="1"/>
  <c r="Y43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C441" i="1"/>
  <c r="G441" i="1"/>
  <c r="K441" i="1"/>
  <c r="O441" i="1"/>
  <c r="S441" i="1"/>
  <c r="W441" i="1"/>
  <c r="AA261" i="1"/>
  <c r="E262" i="1"/>
  <c r="I262" i="1"/>
  <c r="M262" i="1"/>
  <c r="Q262" i="1"/>
  <c r="U262" i="1"/>
  <c r="Y262" i="1"/>
  <c r="B420" i="1"/>
  <c r="F420" i="1"/>
  <c r="J420" i="1"/>
  <c r="N420" i="1"/>
  <c r="R420" i="1"/>
  <c r="V420" i="1"/>
  <c r="Z416" i="1"/>
  <c r="Z419" i="1"/>
  <c r="AA419" i="1" s="1"/>
  <c r="B422" i="1"/>
  <c r="F422" i="1"/>
  <c r="J422" i="1"/>
  <c r="N422" i="1"/>
  <c r="R422" i="1"/>
  <c r="V422" i="1"/>
  <c r="Z430" i="1"/>
  <c r="AB430" i="1" s="1"/>
  <c r="AB426" i="1"/>
  <c r="B432" i="1"/>
  <c r="F432" i="1"/>
  <c r="J432" i="1"/>
  <c r="R432" i="1"/>
  <c r="V432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E484" i="1"/>
  <c r="I484" i="1"/>
  <c r="M484" i="1"/>
  <c r="Q484" i="1"/>
  <c r="U484" i="1"/>
  <c r="Y484" i="1"/>
  <c r="AA491" i="1"/>
  <c r="H494" i="1"/>
  <c r="L494" i="1"/>
  <c r="P494" i="1"/>
  <c r="T494" i="1"/>
  <c r="X494" i="1"/>
  <c r="AA498" i="1"/>
  <c r="AA502" i="1" s="1"/>
  <c r="AA499" i="1"/>
  <c r="C504" i="1"/>
  <c r="G504" i="1"/>
  <c r="K504" i="1"/>
  <c r="O504" i="1"/>
  <c r="S504" i="1"/>
  <c r="W504" i="1"/>
  <c r="E514" i="1"/>
  <c r="I514" i="1"/>
  <c r="Q514" i="1"/>
  <c r="U514" i="1"/>
  <c r="Y514" i="1"/>
  <c r="AA521" i="1"/>
  <c r="H524" i="1"/>
  <c r="L524" i="1"/>
  <c r="P524" i="1"/>
  <c r="T524" i="1"/>
  <c r="X524" i="1"/>
  <c r="AA529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AB687" i="1"/>
  <c r="AA687" i="1"/>
  <c r="E690" i="1"/>
  <c r="I690" i="1"/>
  <c r="AA689" i="1"/>
  <c r="AB689" i="1"/>
  <c r="Q690" i="1"/>
  <c r="U690" i="1"/>
  <c r="Y690" i="1"/>
  <c r="AB697" i="1"/>
  <c r="AA697" i="1"/>
  <c r="E700" i="1"/>
  <c r="I700" i="1"/>
  <c r="AB699" i="1"/>
  <c r="Q700" i="1"/>
  <c r="U700" i="1"/>
  <c r="Y700" i="1"/>
  <c r="E713" i="1"/>
  <c r="I713" i="1"/>
  <c r="AB712" i="1"/>
  <c r="Q713" i="1"/>
  <c r="U713" i="1"/>
  <c r="Y713" i="1"/>
  <c r="Z721" i="1"/>
  <c r="AB721" i="1" s="1"/>
  <c r="AA717" i="1"/>
  <c r="AA721" i="1" s="1"/>
  <c r="AA723" i="1" s="1"/>
  <c r="E723" i="1"/>
  <c r="U723" i="1"/>
  <c r="AA426" i="1"/>
  <c r="AA430" i="1" s="1"/>
  <c r="Z431" i="1"/>
  <c r="Z432" i="1" s="1"/>
  <c r="AB432" i="1" s="1"/>
  <c r="D432" i="1"/>
  <c r="AA453" i="1"/>
  <c r="M454" i="1"/>
  <c r="Z458" i="1"/>
  <c r="AA458" i="1" s="1"/>
  <c r="AA462" i="1" s="1"/>
  <c r="AA468" i="1"/>
  <c r="AA472" i="1" s="1"/>
  <c r="Z478" i="1"/>
  <c r="D482" i="1"/>
  <c r="AA493" i="1"/>
  <c r="M494" i="1"/>
  <c r="Z498" i="1"/>
  <c r="D502" i="1"/>
  <c r="AA508" i="1"/>
  <c r="AA512" i="1" s="1"/>
  <c r="M512" i="1"/>
  <c r="M514" i="1" s="1"/>
  <c r="Z513" i="1"/>
  <c r="Z514" i="1" s="1"/>
  <c r="AB514" i="1" s="1"/>
  <c r="D514" i="1"/>
  <c r="AA528" i="1"/>
  <c r="AA532" i="1" s="1"/>
  <c r="M532" i="1"/>
  <c r="M534" i="1" s="1"/>
  <c r="Z533" i="1"/>
  <c r="Z534" i="1" s="1"/>
  <c r="AB534" i="1" s="1"/>
  <c r="D534" i="1"/>
  <c r="AA548" i="1"/>
  <c r="AA552" i="1" s="1"/>
  <c r="M552" i="1"/>
  <c r="M554" i="1" s="1"/>
  <c r="Z553" i="1"/>
  <c r="Z554" i="1" s="1"/>
  <c r="AB554" i="1" s="1"/>
  <c r="D554" i="1"/>
  <c r="AA568" i="1"/>
  <c r="AA572" i="1" s="1"/>
  <c r="M572" i="1"/>
  <c r="M574" i="1" s="1"/>
  <c r="Z573" i="1"/>
  <c r="Z574" i="1" s="1"/>
  <c r="AB574" i="1" s="1"/>
  <c r="D574" i="1"/>
  <c r="AA588" i="1"/>
  <c r="AA592" i="1" s="1"/>
  <c r="Z593" i="1"/>
  <c r="AA603" i="1"/>
  <c r="Z608" i="1"/>
  <c r="AA623" i="1"/>
  <c r="M624" i="1"/>
  <c r="Z628" i="1"/>
  <c r="AA628" i="1" s="1"/>
  <c r="AA632" i="1" s="1"/>
  <c r="D632" i="1"/>
  <c r="AA643" i="1"/>
  <c r="M644" i="1"/>
  <c r="Z648" i="1"/>
  <c r="AA648" i="1" s="1"/>
  <c r="AA652" i="1" s="1"/>
  <c r="D652" i="1"/>
  <c r="AA666" i="1"/>
  <c r="D678" i="1"/>
  <c r="Z684" i="1"/>
  <c r="M690" i="1"/>
  <c r="Z694" i="1"/>
  <c r="M700" i="1"/>
  <c r="Z707" i="1"/>
  <c r="M713" i="1"/>
  <c r="Z723" i="1"/>
  <c r="Y723" i="1"/>
  <c r="AB728" i="1"/>
  <c r="AA728" i="1"/>
  <c r="E733" i="1"/>
  <c r="I733" i="1"/>
  <c r="AA732" i="1"/>
  <c r="AB732" i="1"/>
  <c r="Q733" i="1"/>
  <c r="U733" i="1"/>
  <c r="Y733" i="1"/>
  <c r="AA739" i="1"/>
  <c r="AA740" i="1"/>
  <c r="AA749" i="1"/>
  <c r="AA750" i="1"/>
  <c r="D753" i="1"/>
  <c r="H753" i="1"/>
  <c r="L753" i="1"/>
  <c r="P753" i="1"/>
  <c r="T753" i="1"/>
  <c r="X753" i="1"/>
  <c r="AA758" i="1"/>
  <c r="AA759" i="1"/>
  <c r="AA760" i="1"/>
  <c r="D763" i="1"/>
  <c r="H763" i="1"/>
  <c r="L763" i="1"/>
  <c r="P763" i="1"/>
  <c r="T763" i="1"/>
  <c r="X763" i="1"/>
  <c r="AA768" i="1"/>
  <c r="AA769" i="1"/>
  <c r="AA770" i="1"/>
  <c r="H773" i="1"/>
  <c r="L773" i="1"/>
  <c r="P773" i="1"/>
  <c r="T773" i="1"/>
  <c r="X773" i="1"/>
  <c r="AA778" i="1"/>
  <c r="AA779" i="1"/>
  <c r="AA780" i="1"/>
  <c r="H783" i="1"/>
  <c r="L783" i="1"/>
  <c r="P783" i="1"/>
  <c r="T783" i="1"/>
  <c r="X783" i="1"/>
  <c r="AA788" i="1"/>
  <c r="AA789" i="1"/>
  <c r="AA790" i="1"/>
  <c r="H793" i="1"/>
  <c r="L793" i="1"/>
  <c r="P793" i="1"/>
  <c r="T793" i="1"/>
  <c r="X793" i="1"/>
  <c r="AA798" i="1"/>
  <c r="AA799" i="1"/>
  <c r="AA800" i="1"/>
  <c r="D803" i="1"/>
  <c r="H803" i="1"/>
  <c r="L803" i="1"/>
  <c r="P803" i="1"/>
  <c r="T803" i="1"/>
  <c r="X803" i="1"/>
  <c r="AA808" i="1"/>
  <c r="AA809" i="1"/>
  <c r="AA810" i="1"/>
  <c r="H813" i="1"/>
  <c r="L813" i="1"/>
  <c r="P813" i="1"/>
  <c r="T813" i="1"/>
  <c r="X813" i="1"/>
  <c r="AA818" i="1"/>
  <c r="AA819" i="1"/>
  <c r="AA820" i="1"/>
  <c r="H823" i="1"/>
  <c r="L823" i="1"/>
  <c r="P823" i="1"/>
  <c r="T823" i="1"/>
  <c r="X823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96" i="1"/>
  <c r="G896" i="1"/>
  <c r="K896" i="1"/>
  <c r="O896" i="1"/>
  <c r="S896" i="1"/>
  <c r="W896" i="1"/>
  <c r="B906" i="1"/>
  <c r="F906" i="1"/>
  <c r="J906" i="1"/>
  <c r="N906" i="1"/>
  <c r="R906" i="1"/>
  <c r="V906" i="1"/>
  <c r="B916" i="1"/>
  <c r="F916" i="1"/>
  <c r="J916" i="1"/>
  <c r="N916" i="1"/>
  <c r="R916" i="1"/>
  <c r="V916" i="1"/>
  <c r="AA921" i="1"/>
  <c r="AB921" i="1"/>
  <c r="E926" i="1"/>
  <c r="I926" i="1"/>
  <c r="M926" i="1"/>
  <c r="Q926" i="1"/>
  <c r="U926" i="1"/>
  <c r="Y926" i="1"/>
  <c r="E936" i="1"/>
  <c r="I936" i="1"/>
  <c r="M936" i="1"/>
  <c r="Q936" i="1"/>
  <c r="U936" i="1"/>
  <c r="Y936" i="1"/>
  <c r="E946" i="1"/>
  <c r="I946" i="1"/>
  <c r="M946" i="1"/>
  <c r="Q946" i="1"/>
  <c r="U946" i="1"/>
  <c r="Y946" i="1"/>
  <c r="E956" i="1"/>
  <c r="I956" i="1"/>
  <c r="Q956" i="1"/>
  <c r="U956" i="1"/>
  <c r="Y956" i="1"/>
  <c r="E966" i="1"/>
  <c r="I966" i="1"/>
  <c r="M966" i="1"/>
  <c r="Q966" i="1"/>
  <c r="U966" i="1"/>
  <c r="Y966" i="1"/>
  <c r="E976" i="1"/>
  <c r="I976" i="1"/>
  <c r="M976" i="1"/>
  <c r="Q976" i="1"/>
  <c r="U976" i="1"/>
  <c r="Y976" i="1"/>
  <c r="AB981" i="1"/>
  <c r="AA981" i="1"/>
  <c r="E986" i="1"/>
  <c r="I986" i="1"/>
  <c r="M986" i="1"/>
  <c r="Q986" i="1"/>
  <c r="U986" i="1"/>
  <c r="Y986" i="1"/>
  <c r="E996" i="1"/>
  <c r="I996" i="1"/>
  <c r="Z996" i="1"/>
  <c r="N430" i="1"/>
  <c r="N432" i="1" s="1"/>
  <c r="Z448" i="1"/>
  <c r="AA448" i="1" s="1"/>
  <c r="AA452" i="1" s="1"/>
  <c r="M472" i="1"/>
  <c r="M474" i="1" s="1"/>
  <c r="Z473" i="1"/>
  <c r="Z474" i="1" s="1"/>
  <c r="D474" i="1"/>
  <c r="Z483" i="1"/>
  <c r="D484" i="1"/>
  <c r="Z503" i="1"/>
  <c r="AA503" i="1" s="1"/>
  <c r="AA504" i="1" s="1"/>
  <c r="D504" i="1"/>
  <c r="Z518" i="1"/>
  <c r="D522" i="1"/>
  <c r="Z538" i="1"/>
  <c r="D542" i="1"/>
  <c r="D544" i="1" s="1"/>
  <c r="Z558" i="1"/>
  <c r="AA558" i="1" s="1"/>
  <c r="AA562" i="1" s="1"/>
  <c r="D562" i="1"/>
  <c r="Z578" i="1"/>
  <c r="AA578" i="1" s="1"/>
  <c r="AA582" i="1" s="1"/>
  <c r="D582" i="1"/>
  <c r="D584" i="1" s="1"/>
  <c r="N592" i="1"/>
  <c r="N594" i="1" s="1"/>
  <c r="N604" i="1"/>
  <c r="Z613" i="1"/>
  <c r="D614" i="1"/>
  <c r="Z633" i="1"/>
  <c r="AA633" i="1" s="1"/>
  <c r="AA634" i="1" s="1"/>
  <c r="D634" i="1"/>
  <c r="Z653" i="1"/>
  <c r="AA653" i="1" s="1"/>
  <c r="AA654" i="1" s="1"/>
  <c r="D654" i="1"/>
  <c r="M667" i="1"/>
  <c r="Z674" i="1"/>
  <c r="Z678" i="1" s="1"/>
  <c r="Z679" i="1"/>
  <c r="Z680" i="1" s="1"/>
  <c r="D680" i="1"/>
  <c r="AA707" i="1"/>
  <c r="AA711" i="1" s="1"/>
  <c r="M721" i="1"/>
  <c r="B723" i="1"/>
  <c r="F723" i="1"/>
  <c r="J723" i="1"/>
  <c r="N723" i="1"/>
  <c r="R723" i="1"/>
  <c r="V723" i="1"/>
  <c r="AB738" i="1"/>
  <c r="AA738" i="1"/>
  <c r="E743" i="1"/>
  <c r="I743" i="1"/>
  <c r="AA742" i="1"/>
  <c r="AB742" i="1"/>
  <c r="Q743" i="1"/>
  <c r="U743" i="1"/>
  <c r="Y743" i="1"/>
  <c r="E753" i="1"/>
  <c r="I753" i="1"/>
  <c r="M753" i="1"/>
  <c r="Q753" i="1"/>
  <c r="U753" i="1"/>
  <c r="Y753" i="1"/>
  <c r="Z761" i="1"/>
  <c r="AB761" i="1" s="1"/>
  <c r="AB757" i="1"/>
  <c r="E763" i="1"/>
  <c r="I763" i="1"/>
  <c r="Q763" i="1"/>
  <c r="U763" i="1"/>
  <c r="Y763" i="1"/>
  <c r="E773" i="1"/>
  <c r="I773" i="1"/>
  <c r="AB772" i="1"/>
  <c r="Q773" i="1"/>
  <c r="U773" i="1"/>
  <c r="Y773" i="1"/>
  <c r="E783" i="1"/>
  <c r="I783" i="1"/>
  <c r="AB782" i="1"/>
  <c r="Q783" i="1"/>
  <c r="U783" i="1"/>
  <c r="Y783" i="1"/>
  <c r="E793" i="1"/>
  <c r="I793" i="1"/>
  <c r="M793" i="1"/>
  <c r="Q793" i="1"/>
  <c r="U793" i="1"/>
  <c r="Y793" i="1"/>
  <c r="Z801" i="1"/>
  <c r="AB801" i="1" s="1"/>
  <c r="AB797" i="1"/>
  <c r="E803" i="1"/>
  <c r="I803" i="1"/>
  <c r="Q803" i="1"/>
  <c r="U803" i="1"/>
  <c r="Y803" i="1"/>
  <c r="E813" i="1"/>
  <c r="I813" i="1"/>
  <c r="AB812" i="1"/>
  <c r="Q813" i="1"/>
  <c r="U813" i="1"/>
  <c r="Y813" i="1"/>
  <c r="E823" i="1"/>
  <c r="I823" i="1"/>
  <c r="AB822" i="1"/>
  <c r="Q823" i="1"/>
  <c r="U823" i="1"/>
  <c r="Y823" i="1"/>
  <c r="AA828" i="1"/>
  <c r="AA829" i="1"/>
  <c r="AA830" i="1"/>
  <c r="H833" i="1"/>
  <c r="L833" i="1"/>
  <c r="P833" i="1"/>
  <c r="T833" i="1"/>
  <c r="X833" i="1"/>
  <c r="AA838" i="1"/>
  <c r="AA839" i="1"/>
  <c r="AA840" i="1"/>
  <c r="H843" i="1"/>
  <c r="L843" i="1"/>
  <c r="P843" i="1"/>
  <c r="T843" i="1"/>
  <c r="X843" i="1"/>
  <c r="AA848" i="1"/>
  <c r="D853" i="1"/>
  <c r="H853" i="1"/>
  <c r="L853" i="1"/>
  <c r="P853" i="1"/>
  <c r="T853" i="1"/>
  <c r="X853" i="1"/>
  <c r="H863" i="1"/>
  <c r="L863" i="1"/>
  <c r="P863" i="1"/>
  <c r="T863" i="1"/>
  <c r="X863" i="1"/>
  <c r="H873" i="1"/>
  <c r="L873" i="1"/>
  <c r="P873" i="1"/>
  <c r="T873" i="1"/>
  <c r="X873" i="1"/>
  <c r="D883" i="1"/>
  <c r="H883" i="1"/>
  <c r="L883" i="1"/>
  <c r="P883" i="1"/>
  <c r="T883" i="1"/>
  <c r="X883" i="1"/>
  <c r="H896" i="1"/>
  <c r="L896" i="1"/>
  <c r="P896" i="1"/>
  <c r="T896" i="1"/>
  <c r="X896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R996" i="1"/>
  <c r="Z421" i="1"/>
  <c r="Z463" i="1"/>
  <c r="AA463" i="1" s="1"/>
  <c r="AA464" i="1" s="1"/>
  <c r="D464" i="1"/>
  <c r="Z488" i="1"/>
  <c r="AA488" i="1" s="1"/>
  <c r="AA492" i="1" s="1"/>
  <c r="D492" i="1"/>
  <c r="D494" i="1" s="1"/>
  <c r="Z523" i="1"/>
  <c r="D524" i="1"/>
  <c r="Z543" i="1"/>
  <c r="Z563" i="1"/>
  <c r="AA563" i="1" s="1"/>
  <c r="D564" i="1"/>
  <c r="Z583" i="1"/>
  <c r="Z598" i="1"/>
  <c r="Z618" i="1"/>
  <c r="Z638" i="1"/>
  <c r="D642" i="1"/>
  <c r="D644" i="1" s="1"/>
  <c r="Z661" i="1"/>
  <c r="AA661" i="1" s="1"/>
  <c r="AA665" i="1" s="1"/>
  <c r="D665" i="1"/>
  <c r="D667" i="1" s="1"/>
  <c r="C733" i="1"/>
  <c r="G733" i="1"/>
  <c r="K733" i="1"/>
  <c r="O733" i="1"/>
  <c r="S733" i="1"/>
  <c r="W73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N813" i="1"/>
  <c r="R813" i="1"/>
  <c r="V813" i="1"/>
  <c r="B823" i="1"/>
  <c r="F823" i="1"/>
  <c r="J823" i="1"/>
  <c r="N823" i="1"/>
  <c r="R823" i="1"/>
  <c r="V823" i="1"/>
  <c r="E833" i="1"/>
  <c r="I833" i="1"/>
  <c r="AB832" i="1"/>
  <c r="Q833" i="1"/>
  <c r="U833" i="1"/>
  <c r="Y833" i="1"/>
  <c r="E843" i="1"/>
  <c r="I843" i="1"/>
  <c r="M843" i="1"/>
  <c r="Q843" i="1"/>
  <c r="U843" i="1"/>
  <c r="Y843" i="1"/>
  <c r="Z851" i="1"/>
  <c r="AB851" i="1" s="1"/>
  <c r="AB847" i="1"/>
  <c r="E853" i="1"/>
  <c r="I853" i="1"/>
  <c r="M853" i="1"/>
  <c r="Q853" i="1"/>
  <c r="U853" i="1"/>
  <c r="Y853" i="1"/>
  <c r="E863" i="1"/>
  <c r="I863" i="1"/>
  <c r="AB862" i="1"/>
  <c r="Q863" i="1"/>
  <c r="U863" i="1"/>
  <c r="Y863" i="1"/>
  <c r="E873" i="1"/>
  <c r="I873" i="1"/>
  <c r="AB872" i="1"/>
  <c r="Q873" i="1"/>
  <c r="U873" i="1"/>
  <c r="Y873" i="1"/>
  <c r="E896" i="1"/>
  <c r="I896" i="1"/>
  <c r="M896" i="1"/>
  <c r="Q896" i="1"/>
  <c r="U896" i="1"/>
  <c r="Y896" i="1"/>
  <c r="Z904" i="1"/>
  <c r="AB904" i="1" s="1"/>
  <c r="AB900" i="1"/>
  <c r="AA903" i="1"/>
  <c r="D906" i="1"/>
  <c r="H906" i="1"/>
  <c r="L906" i="1"/>
  <c r="P906" i="1"/>
  <c r="T906" i="1"/>
  <c r="X906" i="1"/>
  <c r="AA911" i="1"/>
  <c r="AA912" i="1"/>
  <c r="AA913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AA699" i="1"/>
  <c r="AA712" i="1"/>
  <c r="AA713" i="1" s="1"/>
  <c r="D723" i="1"/>
  <c r="H723" i="1"/>
  <c r="L723" i="1"/>
  <c r="P723" i="1"/>
  <c r="T723" i="1"/>
  <c r="X723" i="1"/>
  <c r="M723" i="1"/>
  <c r="AA729" i="1"/>
  <c r="AA730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B843" i="1"/>
  <c r="F843" i="1"/>
  <c r="J843" i="1"/>
  <c r="N843" i="1"/>
  <c r="R843" i="1"/>
  <c r="V843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16" i="1"/>
  <c r="I916" i="1"/>
  <c r="M916" i="1"/>
  <c r="Q916" i="1"/>
  <c r="U916" i="1"/>
  <c r="Y916" i="1"/>
  <c r="AA923" i="1"/>
  <c r="H926" i="1"/>
  <c r="L926" i="1"/>
  <c r="P926" i="1"/>
  <c r="T926" i="1"/>
  <c r="X926" i="1"/>
  <c r="H936" i="1"/>
  <c r="L936" i="1"/>
  <c r="P936" i="1"/>
  <c r="T936" i="1"/>
  <c r="X936" i="1"/>
  <c r="H946" i="1"/>
  <c r="L946" i="1"/>
  <c r="P946" i="1"/>
  <c r="T946" i="1"/>
  <c r="X946" i="1"/>
  <c r="D956" i="1"/>
  <c r="H956" i="1"/>
  <c r="L956" i="1"/>
  <c r="P956" i="1"/>
  <c r="T956" i="1"/>
  <c r="X956" i="1"/>
  <c r="H966" i="1"/>
  <c r="L966" i="1"/>
  <c r="P966" i="1"/>
  <c r="T966" i="1"/>
  <c r="X966" i="1"/>
  <c r="AA983" i="1"/>
  <c r="D986" i="1"/>
  <c r="H986" i="1"/>
  <c r="L986" i="1"/>
  <c r="P986" i="1"/>
  <c r="T986" i="1"/>
  <c r="X986" i="1"/>
  <c r="AA991" i="1"/>
  <c r="D996" i="1"/>
  <c r="H996" i="1"/>
  <c r="L996" i="1"/>
  <c r="P996" i="1"/>
  <c r="M733" i="1"/>
  <c r="M743" i="1"/>
  <c r="Z747" i="1"/>
  <c r="AA757" i="1"/>
  <c r="AA761" i="1" s="1"/>
  <c r="M761" i="1"/>
  <c r="M763" i="1" s="1"/>
  <c r="Z762" i="1"/>
  <c r="AA762" i="1" s="1"/>
  <c r="AA763" i="1" s="1"/>
  <c r="AA772" i="1"/>
  <c r="M783" i="1"/>
  <c r="Z787" i="1"/>
  <c r="D791" i="1"/>
  <c r="D793" i="1" s="1"/>
  <c r="AA797" i="1"/>
  <c r="AA801" i="1" s="1"/>
  <c r="M801" i="1"/>
  <c r="M803" i="1" s="1"/>
  <c r="Z802" i="1"/>
  <c r="AA812" i="1"/>
  <c r="M823" i="1"/>
  <c r="M833" i="1"/>
  <c r="Z837" i="1"/>
  <c r="D841" i="1"/>
  <c r="D843" i="1" s="1"/>
  <c r="AA847" i="1"/>
  <c r="AA851" i="1" s="1"/>
  <c r="M851" i="1"/>
  <c r="Z852" i="1"/>
  <c r="AA862" i="1"/>
  <c r="M873" i="1"/>
  <c r="Z877" i="1"/>
  <c r="Z881" i="1" s="1"/>
  <c r="AB881" i="1" s="1"/>
  <c r="Z882" i="1"/>
  <c r="AA900" i="1"/>
  <c r="AA904" i="1" s="1"/>
  <c r="M904" i="1"/>
  <c r="M906" i="1" s="1"/>
  <c r="Z905" i="1"/>
  <c r="Z920" i="1"/>
  <c r="Z925" i="1"/>
  <c r="D926" i="1"/>
  <c r="D934" i="1"/>
  <c r="AA955" i="1"/>
  <c r="M956" i="1"/>
  <c r="Z960" i="1"/>
  <c r="Z964" i="1" s="1"/>
  <c r="AB964" i="1" s="1"/>
  <c r="Z965" i="1"/>
  <c r="D966" i="1"/>
  <c r="D974" i="1"/>
  <c r="D976" i="1" s="1"/>
  <c r="AA982" i="1"/>
  <c r="AA990" i="1"/>
  <c r="AA994" i="1" s="1"/>
  <c r="N994" i="1"/>
  <c r="N996" i="1" s="1"/>
  <c r="S996" i="1"/>
  <c r="W996" i="1"/>
  <c r="AA995" i="1"/>
  <c r="AA996" i="1" s="1"/>
  <c r="M996" i="1"/>
  <c r="E1006" i="1"/>
  <c r="I1006" i="1"/>
  <c r="M1006" i="1"/>
  <c r="Q1006" i="1"/>
  <c r="U1006" i="1"/>
  <c r="Y1006" i="1"/>
  <c r="AA1011" i="1"/>
  <c r="AA1012" i="1"/>
  <c r="AA1013" i="1"/>
  <c r="D1016" i="1"/>
  <c r="H1016" i="1"/>
  <c r="L1016" i="1"/>
  <c r="P1016" i="1"/>
  <c r="T1016" i="1"/>
  <c r="X1016" i="1"/>
  <c r="AA1021" i="1"/>
  <c r="AA1022" i="1"/>
  <c r="AA1023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AA1041" i="1"/>
  <c r="AA1042" i="1"/>
  <c r="AA1043" i="1"/>
  <c r="H1046" i="1"/>
  <c r="L1046" i="1"/>
  <c r="P1046" i="1"/>
  <c r="T1046" i="1"/>
  <c r="X1046" i="1"/>
  <c r="AA1051" i="1"/>
  <c r="D1056" i="1"/>
  <c r="H1056" i="1"/>
  <c r="L1056" i="1"/>
  <c r="P1056" i="1"/>
  <c r="T1056" i="1"/>
  <c r="X1056" i="1"/>
  <c r="AA1062" i="1"/>
  <c r="AA1063" i="1"/>
  <c r="D1066" i="1"/>
  <c r="H1066" i="1"/>
  <c r="L1066" i="1"/>
  <c r="P1066" i="1"/>
  <c r="T1066" i="1"/>
  <c r="X1066" i="1"/>
  <c r="AA1072" i="1"/>
  <c r="AA1073" i="1"/>
  <c r="AA1075" i="1"/>
  <c r="H1076" i="1"/>
  <c r="L1076" i="1"/>
  <c r="P1076" i="1"/>
  <c r="T1076" i="1"/>
  <c r="X1076" i="1"/>
  <c r="AA1081" i="1"/>
  <c r="AA1082" i="1"/>
  <c r="AA1083" i="1"/>
  <c r="H1086" i="1"/>
  <c r="L1086" i="1"/>
  <c r="P1086" i="1"/>
  <c r="T1086" i="1"/>
  <c r="X1086" i="1"/>
  <c r="AA1091" i="1"/>
  <c r="AA1092" i="1"/>
  <c r="AA1093" i="1"/>
  <c r="H1096" i="1"/>
  <c r="L1096" i="1"/>
  <c r="P1096" i="1"/>
  <c r="T1096" i="1"/>
  <c r="X1096" i="1"/>
  <c r="AA1101" i="1"/>
  <c r="AA1102" i="1"/>
  <c r="AA1103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E1276" i="1"/>
  <c r="I1276" i="1"/>
  <c r="AB1275" i="1"/>
  <c r="Q1276" i="1"/>
  <c r="U1276" i="1"/>
  <c r="Y1276" i="1"/>
  <c r="E1286" i="1"/>
  <c r="I1286" i="1"/>
  <c r="M1286" i="1"/>
  <c r="Q1286" i="1"/>
  <c r="U1286" i="1"/>
  <c r="Y1286" i="1"/>
  <c r="AA1291" i="1"/>
  <c r="AA1292" i="1"/>
  <c r="AA1293" i="1"/>
  <c r="H1296" i="1"/>
  <c r="L1296" i="1"/>
  <c r="P1296" i="1"/>
  <c r="T1296" i="1"/>
  <c r="X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B1326" i="1"/>
  <c r="F1326" i="1"/>
  <c r="J1326" i="1"/>
  <c r="N1326" i="1"/>
  <c r="R1326" i="1"/>
  <c r="V1326" i="1"/>
  <c r="AA1331" i="1"/>
  <c r="AB1331" i="1"/>
  <c r="E1336" i="1"/>
  <c r="I1336" i="1"/>
  <c r="M1336" i="1"/>
  <c r="Q1336" i="1"/>
  <c r="U1336" i="1"/>
  <c r="Y1336" i="1"/>
  <c r="AA1341" i="1"/>
  <c r="H1346" i="1"/>
  <c r="L1346" i="1"/>
  <c r="P1346" i="1"/>
  <c r="T1346" i="1"/>
  <c r="X1346" i="1"/>
  <c r="AA1351" i="1"/>
  <c r="AA1355" i="1"/>
  <c r="C1366" i="1"/>
  <c r="G1366" i="1"/>
  <c r="K1366" i="1"/>
  <c r="O1366" i="1"/>
  <c r="S1366" i="1"/>
  <c r="W1366" i="1"/>
  <c r="Z727" i="1"/>
  <c r="D731" i="1"/>
  <c r="D733" i="1" s="1"/>
  <c r="Z737" i="1"/>
  <c r="D741" i="1"/>
  <c r="D743" i="1" s="1"/>
  <c r="Z752" i="1"/>
  <c r="AA752" i="1" s="1"/>
  <c r="M773" i="1"/>
  <c r="Z777" i="1"/>
  <c r="AA777" i="1" s="1"/>
  <c r="AA781" i="1" s="1"/>
  <c r="D781" i="1"/>
  <c r="D783" i="1" s="1"/>
  <c r="Z792" i="1"/>
  <c r="AA802" i="1"/>
  <c r="M813" i="1"/>
  <c r="Z817" i="1"/>
  <c r="D821" i="1"/>
  <c r="D823" i="1" s="1"/>
  <c r="Z827" i="1"/>
  <c r="D831" i="1"/>
  <c r="D833" i="1" s="1"/>
  <c r="Z842" i="1"/>
  <c r="AA852" i="1"/>
  <c r="M863" i="1"/>
  <c r="Z867" i="1"/>
  <c r="AA867" i="1" s="1"/>
  <c r="AA871" i="1" s="1"/>
  <c r="D871" i="1"/>
  <c r="D873" i="1" s="1"/>
  <c r="AA877" i="1"/>
  <c r="AA881" i="1" s="1"/>
  <c r="AA882" i="1"/>
  <c r="D894" i="1"/>
  <c r="AA905" i="1"/>
  <c r="AA906" i="1" s="1"/>
  <c r="D914" i="1"/>
  <c r="D916" i="1" s="1"/>
  <c r="Z930" i="1"/>
  <c r="Z934" i="1" s="1"/>
  <c r="AB934" i="1" s="1"/>
  <c r="Z935" i="1"/>
  <c r="Z936" i="1" s="1"/>
  <c r="AB936" i="1" s="1"/>
  <c r="D936" i="1"/>
  <c r="D944" i="1"/>
  <c r="AA960" i="1"/>
  <c r="AA964" i="1" s="1"/>
  <c r="Z970" i="1"/>
  <c r="Z974" i="1" s="1"/>
  <c r="AB974" i="1" s="1"/>
  <c r="Z975" i="1"/>
  <c r="T996" i="1"/>
  <c r="X996" i="1"/>
  <c r="B1006" i="1"/>
  <c r="F1006" i="1"/>
  <c r="J1006" i="1"/>
  <c r="N1006" i="1"/>
  <c r="R1006" i="1"/>
  <c r="V1006" i="1"/>
  <c r="E1016" i="1"/>
  <c r="I1016" i="1"/>
  <c r="Q1016" i="1"/>
  <c r="U1016" i="1"/>
  <c r="Y1016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E1046" i="1"/>
  <c r="I1046" i="1"/>
  <c r="M1046" i="1"/>
  <c r="Q1046" i="1"/>
  <c r="U1046" i="1"/>
  <c r="Y1046" i="1"/>
  <c r="E1056" i="1"/>
  <c r="I1056" i="1"/>
  <c r="M1056" i="1"/>
  <c r="Q1056" i="1"/>
  <c r="U1056" i="1"/>
  <c r="Y1056" i="1"/>
  <c r="AA1061" i="1"/>
  <c r="AB1061" i="1"/>
  <c r="E1066" i="1"/>
  <c r="I1066" i="1"/>
  <c r="M1066" i="1"/>
  <c r="Q1066" i="1"/>
  <c r="U1066" i="1"/>
  <c r="Y1066" i="1"/>
  <c r="AB1071" i="1"/>
  <c r="AA1071" i="1"/>
  <c r="E1076" i="1"/>
  <c r="I1076" i="1"/>
  <c r="M1076" i="1"/>
  <c r="Q1076" i="1"/>
  <c r="U1076" i="1"/>
  <c r="Y1076" i="1"/>
  <c r="Z1084" i="1"/>
  <c r="AB1084" i="1" s="1"/>
  <c r="AB1080" i="1"/>
  <c r="E1086" i="1"/>
  <c r="I1086" i="1"/>
  <c r="Q1086" i="1"/>
  <c r="U1086" i="1"/>
  <c r="Y1086" i="1"/>
  <c r="E1096" i="1"/>
  <c r="I1096" i="1"/>
  <c r="M1096" i="1"/>
  <c r="Q1096" i="1"/>
  <c r="U1096" i="1"/>
  <c r="Y1096" i="1"/>
  <c r="Z1104" i="1"/>
  <c r="AB1104" i="1" s="1"/>
  <c r="AB1100" i="1"/>
  <c r="E1106" i="1"/>
  <c r="I1106" i="1"/>
  <c r="Q1106" i="1"/>
  <c r="U1106" i="1"/>
  <c r="Y1106" i="1"/>
  <c r="H1116" i="1"/>
  <c r="L1116" i="1"/>
  <c r="P1116" i="1"/>
  <c r="T1116" i="1"/>
  <c r="X1116" i="1"/>
  <c r="H1126" i="1"/>
  <c r="L1126" i="1"/>
  <c r="P1126" i="1"/>
  <c r="T1126" i="1"/>
  <c r="X1126" i="1"/>
  <c r="H1136" i="1"/>
  <c r="L1136" i="1"/>
  <c r="P1136" i="1"/>
  <c r="T1136" i="1"/>
  <c r="X1136" i="1"/>
  <c r="H1146" i="1"/>
  <c r="L1146" i="1"/>
  <c r="P1146" i="1"/>
  <c r="T1146" i="1"/>
  <c r="X1146" i="1"/>
  <c r="H1156" i="1"/>
  <c r="L1156" i="1"/>
  <c r="P1156" i="1"/>
  <c r="T1156" i="1"/>
  <c r="X1156" i="1"/>
  <c r="H1166" i="1"/>
  <c r="L1166" i="1"/>
  <c r="P1166" i="1"/>
  <c r="T1166" i="1"/>
  <c r="X1166" i="1"/>
  <c r="H1176" i="1"/>
  <c r="L1176" i="1"/>
  <c r="P1176" i="1"/>
  <c r="T1176" i="1"/>
  <c r="X1176" i="1"/>
  <c r="H1186" i="1"/>
  <c r="L1186" i="1"/>
  <c r="P1186" i="1"/>
  <c r="T1186" i="1"/>
  <c r="X1186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E1296" i="1"/>
  <c r="I1296" i="1"/>
  <c r="M1296" i="1"/>
  <c r="Q1296" i="1"/>
  <c r="U1296" i="1"/>
  <c r="Y1296" i="1"/>
  <c r="H1306" i="1"/>
  <c r="L1306" i="1"/>
  <c r="P1306" i="1"/>
  <c r="T1306" i="1"/>
  <c r="X1306" i="1"/>
  <c r="H1316" i="1"/>
  <c r="L1316" i="1"/>
  <c r="P1316" i="1"/>
  <c r="T1316" i="1"/>
  <c r="X1316" i="1"/>
  <c r="C1326" i="1"/>
  <c r="G1326" i="1"/>
  <c r="K1326" i="1"/>
  <c r="O1326" i="1"/>
  <c r="S1326" i="1"/>
  <c r="W1326" i="1"/>
  <c r="B1336" i="1"/>
  <c r="F1336" i="1"/>
  <c r="J1336" i="1"/>
  <c r="N1336" i="1"/>
  <c r="R1336" i="1"/>
  <c r="V1336" i="1"/>
  <c r="E1346" i="1"/>
  <c r="I1346" i="1"/>
  <c r="M1346" i="1"/>
  <c r="Q1346" i="1"/>
  <c r="U1346" i="1"/>
  <c r="Y1346" i="1"/>
  <c r="E1356" i="1"/>
  <c r="I1356" i="1"/>
  <c r="M1356" i="1"/>
  <c r="Q1356" i="1"/>
  <c r="U1356" i="1"/>
  <c r="Y1356" i="1"/>
  <c r="AA1363" i="1"/>
  <c r="D1366" i="1"/>
  <c r="H1366" i="1"/>
  <c r="L1366" i="1"/>
  <c r="P1366" i="1"/>
  <c r="T1366" i="1"/>
  <c r="X1366" i="1"/>
  <c r="Z767" i="1"/>
  <c r="D771" i="1"/>
  <c r="D773" i="1" s="1"/>
  <c r="AA792" i="1"/>
  <c r="Z807" i="1"/>
  <c r="AA807" i="1" s="1"/>
  <c r="AA811" i="1" s="1"/>
  <c r="D811" i="1"/>
  <c r="D813" i="1" s="1"/>
  <c r="AA842" i="1"/>
  <c r="Z857" i="1"/>
  <c r="D861" i="1"/>
  <c r="D863" i="1" s="1"/>
  <c r="Z890" i="1"/>
  <c r="Z894" i="1" s="1"/>
  <c r="Z895" i="1"/>
  <c r="Z896" i="1" s="1"/>
  <c r="AB896" i="1" s="1"/>
  <c r="D896" i="1"/>
  <c r="Z910" i="1"/>
  <c r="Z914" i="1" s="1"/>
  <c r="AB914" i="1" s="1"/>
  <c r="Z915" i="1"/>
  <c r="Z940" i="1"/>
  <c r="Z944" i="1" s="1"/>
  <c r="AB944" i="1" s="1"/>
  <c r="Z945" i="1"/>
  <c r="AA945" i="1" s="1"/>
  <c r="D946" i="1"/>
  <c r="Z980" i="1"/>
  <c r="Z984" i="1" s="1"/>
  <c r="AB984" i="1" s="1"/>
  <c r="Z985" i="1"/>
  <c r="Q996" i="1"/>
  <c r="U996" i="1"/>
  <c r="Y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Z1054" i="1"/>
  <c r="AB1054" i="1" s="1"/>
  <c r="B1056" i="1"/>
  <c r="F1056" i="1"/>
  <c r="J1056" i="1"/>
  <c r="Z1056" i="1"/>
  <c r="AB1056" i="1" s="1"/>
  <c r="R1056" i="1"/>
  <c r="V1056" i="1"/>
  <c r="B1066" i="1"/>
  <c r="F1066" i="1"/>
  <c r="J1066" i="1"/>
  <c r="N1066" i="1"/>
  <c r="R1066" i="1"/>
  <c r="V1066" i="1"/>
  <c r="B1076" i="1"/>
  <c r="F1076" i="1"/>
  <c r="J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E1116" i="1"/>
  <c r="I1116" i="1"/>
  <c r="Q1116" i="1"/>
  <c r="U1116" i="1"/>
  <c r="Y1116" i="1"/>
  <c r="E1126" i="1"/>
  <c r="I1126" i="1"/>
  <c r="M1126" i="1"/>
  <c r="Q1126" i="1"/>
  <c r="U1126" i="1"/>
  <c r="Y1126" i="1"/>
  <c r="E1136" i="1"/>
  <c r="I1136" i="1"/>
  <c r="Q1136" i="1"/>
  <c r="U1136" i="1"/>
  <c r="Y1136" i="1"/>
  <c r="E1146" i="1"/>
  <c r="I1146" i="1"/>
  <c r="M1146" i="1"/>
  <c r="Q1146" i="1"/>
  <c r="U1146" i="1"/>
  <c r="Y1146" i="1"/>
  <c r="E1156" i="1"/>
  <c r="I1156" i="1"/>
  <c r="Q1156" i="1"/>
  <c r="U1156" i="1"/>
  <c r="Y1156" i="1"/>
  <c r="E1166" i="1"/>
  <c r="I1166" i="1"/>
  <c r="M1166" i="1"/>
  <c r="Q1166" i="1"/>
  <c r="U1166" i="1"/>
  <c r="Y1166" i="1"/>
  <c r="E1176" i="1"/>
  <c r="I1176" i="1"/>
  <c r="Q1176" i="1"/>
  <c r="U1176" i="1"/>
  <c r="Y1176" i="1"/>
  <c r="E1186" i="1"/>
  <c r="I1186" i="1"/>
  <c r="M1186" i="1"/>
  <c r="Q1186" i="1"/>
  <c r="U1186" i="1"/>
  <c r="Y1186" i="1"/>
  <c r="E1196" i="1"/>
  <c r="I1196" i="1"/>
  <c r="Q1196" i="1"/>
  <c r="U1196" i="1"/>
  <c r="Y1196" i="1"/>
  <c r="AA1201" i="1"/>
  <c r="AA1202" i="1"/>
  <c r="AA1203" i="1"/>
  <c r="H1206" i="1"/>
  <c r="L1206" i="1"/>
  <c r="P1206" i="1"/>
  <c r="T1206" i="1"/>
  <c r="X1206" i="1"/>
  <c r="AA1211" i="1"/>
  <c r="AA1212" i="1"/>
  <c r="AA1213" i="1"/>
  <c r="H1216" i="1"/>
  <c r="L1216" i="1"/>
  <c r="P1216" i="1"/>
  <c r="T1216" i="1"/>
  <c r="X1216" i="1"/>
  <c r="AA1221" i="1"/>
  <c r="AA1222" i="1"/>
  <c r="AA1223" i="1"/>
  <c r="H1226" i="1"/>
  <c r="L1226" i="1"/>
  <c r="P1226" i="1"/>
  <c r="T1226" i="1"/>
  <c r="X1226" i="1"/>
  <c r="AA1232" i="1"/>
  <c r="AA1233" i="1"/>
  <c r="D1236" i="1"/>
  <c r="H1236" i="1"/>
  <c r="L1236" i="1"/>
  <c r="P1236" i="1"/>
  <c r="T1236" i="1"/>
  <c r="X1236" i="1"/>
  <c r="AA1243" i="1"/>
  <c r="H1246" i="1"/>
  <c r="L1246" i="1"/>
  <c r="P1246" i="1"/>
  <c r="T1246" i="1"/>
  <c r="X1246" i="1"/>
  <c r="AA1251" i="1"/>
  <c r="AA1252" i="1"/>
  <c r="AA1253" i="1"/>
  <c r="H1256" i="1"/>
  <c r="L1256" i="1"/>
  <c r="P1256" i="1"/>
  <c r="T1256" i="1"/>
  <c r="X1256" i="1"/>
  <c r="AA1261" i="1"/>
  <c r="AA1262" i="1"/>
  <c r="AA1263" i="1"/>
  <c r="H1266" i="1"/>
  <c r="L1266" i="1"/>
  <c r="P1266" i="1"/>
  <c r="T1266" i="1"/>
  <c r="X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B1296" i="1"/>
  <c r="F1296" i="1"/>
  <c r="J1296" i="1"/>
  <c r="N1296" i="1"/>
  <c r="R1296" i="1"/>
  <c r="V1296" i="1"/>
  <c r="E1306" i="1"/>
  <c r="I1306" i="1"/>
  <c r="M1306" i="1"/>
  <c r="Q1306" i="1"/>
  <c r="U1306" i="1"/>
  <c r="Y1306" i="1"/>
  <c r="E1316" i="1"/>
  <c r="I1316" i="1"/>
  <c r="M1316" i="1"/>
  <c r="Q1316" i="1"/>
  <c r="U1316" i="1"/>
  <c r="Y1316" i="1"/>
  <c r="AA1321" i="1"/>
  <c r="AA1322" i="1"/>
  <c r="AA1323" i="1"/>
  <c r="H1326" i="1"/>
  <c r="L1326" i="1"/>
  <c r="P1326" i="1"/>
  <c r="T1326" i="1"/>
  <c r="X1326" i="1"/>
  <c r="C1336" i="1"/>
  <c r="G1336" i="1"/>
  <c r="K1336" i="1"/>
  <c r="O1336" i="1"/>
  <c r="S1336" i="1"/>
  <c r="W1336" i="1"/>
  <c r="B1346" i="1"/>
  <c r="F1346" i="1"/>
  <c r="J1346" i="1"/>
  <c r="N1346" i="1"/>
  <c r="R1346" i="1"/>
  <c r="V1346" i="1"/>
  <c r="B1356" i="1"/>
  <c r="F1356" i="1"/>
  <c r="J1356" i="1"/>
  <c r="R1356" i="1"/>
  <c r="V1356" i="1"/>
  <c r="AB1361" i="1"/>
  <c r="AA1361" i="1"/>
  <c r="AA1365" i="1"/>
  <c r="AA782" i="1"/>
  <c r="AA822" i="1"/>
  <c r="AA832" i="1"/>
  <c r="AA872" i="1"/>
  <c r="Z950" i="1"/>
  <c r="Z954" i="1" s="1"/>
  <c r="AB954" i="1" s="1"/>
  <c r="V996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M1206" i="1"/>
  <c r="Q1206" i="1"/>
  <c r="U1206" i="1"/>
  <c r="Y1206" i="1"/>
  <c r="Z1214" i="1"/>
  <c r="AB1214" i="1" s="1"/>
  <c r="AB1210" i="1"/>
  <c r="E1216" i="1"/>
  <c r="I1216" i="1"/>
  <c r="Q1216" i="1"/>
  <c r="U1216" i="1"/>
  <c r="Y1216" i="1"/>
  <c r="E1226" i="1"/>
  <c r="I1226" i="1"/>
  <c r="M1226" i="1"/>
  <c r="Q1226" i="1"/>
  <c r="U1226" i="1"/>
  <c r="Y1226" i="1"/>
  <c r="Z1234" i="1"/>
  <c r="AB1234" i="1" s="1"/>
  <c r="AB1230" i="1"/>
  <c r="AA1231" i="1"/>
  <c r="AB1231" i="1"/>
  <c r="E1236" i="1"/>
  <c r="I1236" i="1"/>
  <c r="Q1236" i="1"/>
  <c r="U1236" i="1"/>
  <c r="Y1236" i="1"/>
  <c r="AB1241" i="1"/>
  <c r="AA1241" i="1"/>
  <c r="E1246" i="1"/>
  <c r="I1246" i="1"/>
  <c r="M1246" i="1"/>
  <c r="Q1246" i="1"/>
  <c r="U1246" i="1"/>
  <c r="Y1246" i="1"/>
  <c r="Z1254" i="1"/>
  <c r="AB1254" i="1" s="1"/>
  <c r="AB1250" i="1"/>
  <c r="E1256" i="1"/>
  <c r="I1256" i="1"/>
  <c r="Q1256" i="1"/>
  <c r="U1256" i="1"/>
  <c r="Y1256" i="1"/>
  <c r="E1266" i="1"/>
  <c r="I1266" i="1"/>
  <c r="M1266" i="1"/>
  <c r="Q1266" i="1"/>
  <c r="U1266" i="1"/>
  <c r="Y1266" i="1"/>
  <c r="D1276" i="1"/>
  <c r="H1276" i="1"/>
  <c r="L1276" i="1"/>
  <c r="P1276" i="1"/>
  <c r="T1276" i="1"/>
  <c r="X1276" i="1"/>
  <c r="AA1280" i="1"/>
  <c r="AA1284" i="1" s="1"/>
  <c r="H1286" i="1"/>
  <c r="L1286" i="1"/>
  <c r="P1286" i="1"/>
  <c r="T1286" i="1"/>
  <c r="X1286" i="1"/>
  <c r="C1296" i="1"/>
  <c r="G1296" i="1"/>
  <c r="K1296" i="1"/>
  <c r="O1296" i="1"/>
  <c r="S1296" i="1"/>
  <c r="W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E1326" i="1"/>
  <c r="I1326" i="1"/>
  <c r="M1326" i="1"/>
  <c r="Q1326" i="1"/>
  <c r="U1326" i="1"/>
  <c r="Y1326" i="1"/>
  <c r="AA1332" i="1"/>
  <c r="AA1333" i="1"/>
  <c r="H1336" i="1"/>
  <c r="L1336" i="1"/>
  <c r="P1336" i="1"/>
  <c r="T1336" i="1"/>
  <c r="X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B1366" i="1"/>
  <c r="F1366" i="1"/>
  <c r="J1366" i="1"/>
  <c r="N1366" i="1"/>
  <c r="D1004" i="1"/>
  <c r="D1006" i="1" s="1"/>
  <c r="AA1015" i="1"/>
  <c r="M1016" i="1"/>
  <c r="Z1020" i="1"/>
  <c r="Z1024" i="1" s="1"/>
  <c r="AB1024" i="1" s="1"/>
  <c r="Z1025" i="1"/>
  <c r="AA1025" i="1" s="1"/>
  <c r="AA1026" i="1" s="1"/>
  <c r="D1026" i="1"/>
  <c r="D1034" i="1"/>
  <c r="AA1050" i="1"/>
  <c r="AA1054" i="1" s="1"/>
  <c r="N1054" i="1"/>
  <c r="AA1055" i="1"/>
  <c r="Z1060" i="1"/>
  <c r="Z1065" i="1"/>
  <c r="N1076" i="1"/>
  <c r="AA1080" i="1"/>
  <c r="AA1084" i="1" s="1"/>
  <c r="M1084" i="1"/>
  <c r="M1086" i="1" s="1"/>
  <c r="Z1085" i="1"/>
  <c r="Z1086" i="1" s="1"/>
  <c r="AB1086" i="1" s="1"/>
  <c r="D1086" i="1"/>
  <c r="AA1100" i="1"/>
  <c r="AA1104" i="1" s="1"/>
  <c r="M1104" i="1"/>
  <c r="M1106" i="1" s="1"/>
  <c r="Z1105" i="1"/>
  <c r="Z1106" i="1" s="1"/>
  <c r="AB1106" i="1" s="1"/>
  <c r="D1106" i="1"/>
  <c r="AA1115" i="1"/>
  <c r="M1116" i="1"/>
  <c r="Z1120" i="1"/>
  <c r="AA1120" i="1" s="1"/>
  <c r="AA1124" i="1" s="1"/>
  <c r="D1124" i="1"/>
  <c r="D1126" i="1" s="1"/>
  <c r="AA1135" i="1"/>
  <c r="M1136" i="1"/>
  <c r="Z1140" i="1"/>
  <c r="AA1140" i="1" s="1"/>
  <c r="AA1144" i="1" s="1"/>
  <c r="D1144" i="1"/>
  <c r="AA1155" i="1"/>
  <c r="M1156" i="1"/>
  <c r="Z1160" i="1"/>
  <c r="AA1160" i="1" s="1"/>
  <c r="AA1164" i="1" s="1"/>
  <c r="D1164" i="1"/>
  <c r="D1166" i="1" s="1"/>
  <c r="AA1175" i="1"/>
  <c r="M1176" i="1"/>
  <c r="Z1180" i="1"/>
  <c r="AA1180" i="1" s="1"/>
  <c r="AA1184" i="1" s="1"/>
  <c r="D1184" i="1"/>
  <c r="AA1195" i="1"/>
  <c r="M1196" i="1"/>
  <c r="AA1210" i="1"/>
  <c r="AA1214" i="1" s="1"/>
  <c r="M1214" i="1"/>
  <c r="M1216" i="1" s="1"/>
  <c r="Z1215" i="1"/>
  <c r="D1216" i="1"/>
  <c r="AA1230" i="1"/>
  <c r="AA1234" i="1" s="1"/>
  <c r="M1234" i="1"/>
  <c r="M1236" i="1" s="1"/>
  <c r="Z1235" i="1"/>
  <c r="AA1250" i="1"/>
  <c r="M1254" i="1"/>
  <c r="M1256" i="1" s="1"/>
  <c r="Z1255" i="1"/>
  <c r="Z1256" i="1" s="1"/>
  <c r="AB1256" i="1" s="1"/>
  <c r="D1256" i="1"/>
  <c r="D1264" i="1"/>
  <c r="Z1270" i="1"/>
  <c r="AA1270" i="1" s="1"/>
  <c r="AA1274" i="1" s="1"/>
  <c r="M1276" i="1"/>
  <c r="Z1280" i="1"/>
  <c r="D1284" i="1"/>
  <c r="D1286" i="1" s="1"/>
  <c r="D1294" i="1"/>
  <c r="D1296" i="1" s="1"/>
  <c r="Z1300" i="1"/>
  <c r="Z1304" i="1" s="1"/>
  <c r="AB1304" i="1" s="1"/>
  <c r="D1304" i="1"/>
  <c r="D1324" i="1"/>
  <c r="Z1330" i="1"/>
  <c r="Z1340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AB1411" i="1"/>
  <c r="AA1411" i="1"/>
  <c r="E1416" i="1"/>
  <c r="I1416" i="1"/>
  <c r="M1416" i="1"/>
  <c r="Q1416" i="1"/>
  <c r="U1416" i="1"/>
  <c r="Y1416" i="1"/>
  <c r="E1426" i="1"/>
  <c r="I1426" i="1"/>
  <c r="Q1426" i="1"/>
  <c r="U1426" i="1"/>
  <c r="Y1426" i="1"/>
  <c r="E1436" i="1"/>
  <c r="I1436" i="1"/>
  <c r="M1436" i="1"/>
  <c r="Q1436" i="1"/>
  <c r="U1436" i="1"/>
  <c r="Y1436" i="1"/>
  <c r="E1446" i="1"/>
  <c r="I1446" i="1"/>
  <c r="M1446" i="1"/>
  <c r="Q1446" i="1"/>
  <c r="U1446" i="1"/>
  <c r="Y1446" i="1"/>
  <c r="E1456" i="1"/>
  <c r="I1456" i="1"/>
  <c r="M1456" i="1"/>
  <c r="Q1456" i="1"/>
  <c r="U1456" i="1"/>
  <c r="Y1456" i="1"/>
  <c r="E1466" i="1"/>
  <c r="I1466" i="1"/>
  <c r="Q1466" i="1"/>
  <c r="U1466" i="1"/>
  <c r="Y1466" i="1"/>
  <c r="Z1000" i="1"/>
  <c r="Z1004" i="1" s="1"/>
  <c r="AB1004" i="1" s="1"/>
  <c r="Z1005" i="1"/>
  <c r="AA1005" i="1" s="1"/>
  <c r="AA1020" i="1"/>
  <c r="AA1024" i="1" s="1"/>
  <c r="Z1030" i="1"/>
  <c r="Z1034" i="1" s="1"/>
  <c r="AB1034" i="1" s="1"/>
  <c r="Z1035" i="1"/>
  <c r="D1036" i="1"/>
  <c r="D1044" i="1"/>
  <c r="D1046" i="1" s="1"/>
  <c r="N1056" i="1"/>
  <c r="Z1070" i="1"/>
  <c r="D1074" i="1"/>
  <c r="Z1090" i="1"/>
  <c r="AA1090" i="1" s="1"/>
  <c r="AA1094" i="1" s="1"/>
  <c r="D1094" i="1"/>
  <c r="D1096" i="1" s="1"/>
  <c r="Z1125" i="1"/>
  <c r="Z1145" i="1"/>
  <c r="D1146" i="1"/>
  <c r="Z1165" i="1"/>
  <c r="Z1185" i="1"/>
  <c r="D1186" i="1"/>
  <c r="Z1200" i="1"/>
  <c r="D1204" i="1"/>
  <c r="Z1220" i="1"/>
  <c r="D1224" i="1"/>
  <c r="Z1240" i="1"/>
  <c r="D1244" i="1"/>
  <c r="Z1260" i="1"/>
  <c r="Z1264" i="1" s="1"/>
  <c r="AB1264" i="1" s="1"/>
  <c r="Z1265" i="1"/>
  <c r="AA1265" i="1" s="1"/>
  <c r="D1266" i="1"/>
  <c r="Z1285" i="1"/>
  <c r="AA1285" i="1" s="1"/>
  <c r="AA1286" i="1" s="1"/>
  <c r="Z1290" i="1"/>
  <c r="Z1294" i="1" s="1"/>
  <c r="Z1295" i="1"/>
  <c r="Z1305" i="1"/>
  <c r="Z1306" i="1" s="1"/>
  <c r="AB1306" i="1" s="1"/>
  <c r="D1306" i="1"/>
  <c r="D1314" i="1"/>
  <c r="Z1320" i="1"/>
  <c r="Z1324" i="1" s="1"/>
  <c r="AB1324" i="1" s="1"/>
  <c r="Z1325" i="1"/>
  <c r="Z1326" i="1" s="1"/>
  <c r="D1326" i="1"/>
  <c r="Z1335" i="1"/>
  <c r="D1336" i="1"/>
  <c r="Z1345" i="1"/>
  <c r="AA1345" i="1" s="1"/>
  <c r="D1346" i="1"/>
  <c r="N1356" i="1"/>
  <c r="Z1370" i="1"/>
  <c r="C1376" i="1"/>
  <c r="G1376" i="1"/>
  <c r="K1376" i="1"/>
  <c r="O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Z1040" i="1"/>
  <c r="Z1044" i="1" s="1"/>
  <c r="Z1045" i="1"/>
  <c r="D1076" i="1"/>
  <c r="Z1095" i="1"/>
  <c r="AA1095" i="1" s="1"/>
  <c r="AA1096" i="1" s="1"/>
  <c r="Z1110" i="1"/>
  <c r="D1114" i="1"/>
  <c r="D1116" i="1" s="1"/>
  <c r="Z1130" i="1"/>
  <c r="D1134" i="1"/>
  <c r="D1136" i="1" s="1"/>
  <c r="Z1150" i="1"/>
  <c r="D1154" i="1"/>
  <c r="D1156" i="1" s="1"/>
  <c r="Z1170" i="1"/>
  <c r="D1174" i="1"/>
  <c r="D1176" i="1" s="1"/>
  <c r="Z1190" i="1"/>
  <c r="D1194" i="1"/>
  <c r="D1196" i="1" s="1"/>
  <c r="Z1205" i="1"/>
  <c r="D1206" i="1"/>
  <c r="Z1225" i="1"/>
  <c r="D1226" i="1"/>
  <c r="Z1245" i="1"/>
  <c r="D1246" i="1"/>
  <c r="Z1310" i="1"/>
  <c r="Z1314" i="1" s="1"/>
  <c r="AB1314" i="1" s="1"/>
  <c r="Z1315" i="1"/>
  <c r="D1316" i="1"/>
  <c r="Z1350" i="1"/>
  <c r="Z1360" i="1"/>
  <c r="AA1370" i="1"/>
  <c r="Z1371" i="1"/>
  <c r="AB1371" i="1" s="1"/>
  <c r="AA1372" i="1"/>
  <c r="AA1373" i="1"/>
  <c r="H1376" i="1"/>
  <c r="L1376" i="1"/>
  <c r="P1376" i="1"/>
  <c r="T1376" i="1"/>
  <c r="X1376" i="1"/>
  <c r="AA1381" i="1"/>
  <c r="AA1382" i="1"/>
  <c r="AA1383" i="1"/>
  <c r="H1386" i="1"/>
  <c r="L1386" i="1"/>
  <c r="P1386" i="1"/>
  <c r="T1386" i="1"/>
  <c r="X1386" i="1"/>
  <c r="AA1391" i="1"/>
  <c r="AA1392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Z1010" i="1"/>
  <c r="Z1014" i="1" s="1"/>
  <c r="AB1014" i="1" s="1"/>
  <c r="AA1275" i="1"/>
  <c r="Z1362" i="1"/>
  <c r="AA1362" i="1" s="1"/>
  <c r="E1376" i="1"/>
  <c r="I1376" i="1"/>
  <c r="M1376" i="1"/>
  <c r="Q1376" i="1"/>
  <c r="E1386" i="1"/>
  <c r="I1386" i="1"/>
  <c r="M1386" i="1"/>
  <c r="Q1386" i="1"/>
  <c r="U1386" i="1"/>
  <c r="Y1386" i="1"/>
  <c r="E1396" i="1"/>
  <c r="I1396" i="1"/>
  <c r="Q1396" i="1"/>
  <c r="U1396" i="1"/>
  <c r="Y1396" i="1"/>
  <c r="AA1400" i="1"/>
  <c r="AA1404" i="1" s="1"/>
  <c r="H1406" i="1"/>
  <c r="L1406" i="1"/>
  <c r="P1406" i="1"/>
  <c r="T1406" i="1"/>
  <c r="X1406" i="1"/>
  <c r="H1416" i="1"/>
  <c r="L1416" i="1"/>
  <c r="P1416" i="1"/>
  <c r="T1416" i="1"/>
  <c r="X1416" i="1"/>
  <c r="D1426" i="1"/>
  <c r="H1426" i="1"/>
  <c r="L1426" i="1"/>
  <c r="P1426" i="1"/>
  <c r="T1426" i="1"/>
  <c r="X1426" i="1"/>
  <c r="AA1435" i="1"/>
  <c r="AA1436" i="1" s="1"/>
  <c r="H1436" i="1"/>
  <c r="L1436" i="1"/>
  <c r="P1436" i="1"/>
  <c r="T1436" i="1"/>
  <c r="X1436" i="1"/>
  <c r="H1446" i="1"/>
  <c r="L1446" i="1"/>
  <c r="P1446" i="1"/>
  <c r="T1446" i="1"/>
  <c r="X1446" i="1"/>
  <c r="H1456" i="1"/>
  <c r="L1456" i="1"/>
  <c r="P1456" i="1"/>
  <c r="T1456" i="1"/>
  <c r="X1456" i="1"/>
  <c r="D1466" i="1"/>
  <c r="H1466" i="1"/>
  <c r="L1466" i="1"/>
  <c r="P1466" i="1"/>
  <c r="T1466" i="1"/>
  <c r="X1466" i="1"/>
  <c r="AA1471" i="1"/>
  <c r="AA1395" i="1"/>
  <c r="M1396" i="1"/>
  <c r="D1404" i="1"/>
  <c r="AA1425" i="1"/>
  <c r="M1426" i="1"/>
  <c r="Z1430" i="1"/>
  <c r="Z1434" i="1" s="1"/>
  <c r="AB1434" i="1" s="1"/>
  <c r="Z1435" i="1"/>
  <c r="D1436" i="1"/>
  <c r="D1444" i="1"/>
  <c r="AA1465" i="1"/>
  <c r="M1466" i="1"/>
  <c r="Z1470" i="1"/>
  <c r="Z1474" i="1" s="1"/>
  <c r="AB1474" i="1" s="1"/>
  <c r="AA1473" i="1"/>
  <c r="H1476" i="1"/>
  <c r="L1476" i="1"/>
  <c r="P1476" i="1"/>
  <c r="T1476" i="1"/>
  <c r="X1476" i="1"/>
  <c r="H1486" i="1"/>
  <c r="L1486" i="1"/>
  <c r="P1486" i="1"/>
  <c r="T1486" i="1"/>
  <c r="X1486" i="1"/>
  <c r="C1496" i="1"/>
  <c r="G1496" i="1"/>
  <c r="K1496" i="1"/>
  <c r="O1496" i="1"/>
  <c r="S1496" i="1"/>
  <c r="W1496" i="1"/>
  <c r="Z1522" i="1"/>
  <c r="B1526" i="1"/>
  <c r="F1526" i="1"/>
  <c r="J1526" i="1"/>
  <c r="N1526" i="1"/>
  <c r="R1526" i="1"/>
  <c r="V1526" i="1"/>
  <c r="M1534" i="1"/>
  <c r="Z1535" i="1"/>
  <c r="Z1541" i="1"/>
  <c r="E1546" i="1"/>
  <c r="I1546" i="1"/>
  <c r="Z1545" i="1"/>
  <c r="Q1546" i="1"/>
  <c r="U1546" i="1"/>
  <c r="Y1546" i="1"/>
  <c r="J1564" i="1"/>
  <c r="J1550" i="1"/>
  <c r="J1554" i="1" s="1"/>
  <c r="D1552" i="1"/>
  <c r="AA1552" i="1" s="1"/>
  <c r="E1555" i="1"/>
  <c r="U1555" i="1"/>
  <c r="E1574" i="1"/>
  <c r="E1576" i="1" s="1"/>
  <c r="U1574" i="1"/>
  <c r="U1576" i="1" s="1"/>
  <c r="C1584" i="1"/>
  <c r="G1584" i="1"/>
  <c r="K1584" i="1"/>
  <c r="O1584" i="1"/>
  <c r="S1584" i="1"/>
  <c r="W1584" i="1"/>
  <c r="Z1582" i="1"/>
  <c r="AA1582" i="1" s="1"/>
  <c r="Z1595" i="1"/>
  <c r="D1561" i="1"/>
  <c r="Z1612" i="1"/>
  <c r="E1616" i="1"/>
  <c r="U1616" i="1"/>
  <c r="D1624" i="1"/>
  <c r="D1610" i="1"/>
  <c r="H1624" i="1"/>
  <c r="H1610" i="1"/>
  <c r="H1614" i="1" s="1"/>
  <c r="L1624" i="1"/>
  <c r="L1610" i="1"/>
  <c r="L1614" i="1" s="1"/>
  <c r="P1624" i="1"/>
  <c r="P1610" i="1"/>
  <c r="P1614" i="1" s="1"/>
  <c r="T1624" i="1"/>
  <c r="T1610" i="1"/>
  <c r="T1614" i="1" s="1"/>
  <c r="X1624" i="1"/>
  <c r="X1610" i="1"/>
  <c r="X1614" i="1" s="1"/>
  <c r="C1624" i="1"/>
  <c r="C1626" i="1" s="1"/>
  <c r="S1624" i="1"/>
  <c r="S1626" i="1" s="1"/>
  <c r="B1634" i="1"/>
  <c r="B1636" i="1" s="1"/>
  <c r="R1634" i="1"/>
  <c r="R1636" i="1" s="1"/>
  <c r="C1615" i="1"/>
  <c r="G1615" i="1"/>
  <c r="K1615" i="1"/>
  <c r="O1615" i="1"/>
  <c r="Z1615" i="1" s="1"/>
  <c r="S1615" i="1"/>
  <c r="W1615" i="1"/>
  <c r="O1654" i="1"/>
  <c r="O1640" i="1"/>
  <c r="O1644" i="1" s="1"/>
  <c r="D1641" i="1"/>
  <c r="E1654" i="1"/>
  <c r="U1654" i="1"/>
  <c r="J1645" i="1"/>
  <c r="J1646" i="1" s="1"/>
  <c r="J1656" i="1"/>
  <c r="B1654" i="1"/>
  <c r="F1654" i="1"/>
  <c r="J1654" i="1"/>
  <c r="N1654" i="1"/>
  <c r="N1656" i="1" s="1"/>
  <c r="R1654" i="1"/>
  <c r="V1654" i="1"/>
  <c r="AB1660" i="1"/>
  <c r="Z1661" i="1"/>
  <c r="M1651" i="1"/>
  <c r="D1653" i="1"/>
  <c r="AA1663" i="1"/>
  <c r="J1664" i="1"/>
  <c r="J1666" i="1" s="1"/>
  <c r="E1656" i="1"/>
  <c r="I1656" i="1"/>
  <c r="Z1665" i="1"/>
  <c r="Q1656" i="1"/>
  <c r="U1656" i="1"/>
  <c r="Y1656" i="1"/>
  <c r="F2061" i="1"/>
  <c r="F2071" i="1" s="1"/>
  <c r="V2061" i="1"/>
  <c r="V2071" i="1" s="1"/>
  <c r="J1670" i="1"/>
  <c r="K2061" i="1"/>
  <c r="K2071" i="1" s="1"/>
  <c r="D1672" i="1"/>
  <c r="T2062" i="1"/>
  <c r="T2072" i="1" s="1"/>
  <c r="F2063" i="1"/>
  <c r="F2073" i="1" s="1"/>
  <c r="N2063" i="1"/>
  <c r="N2073" i="1" s="1"/>
  <c r="V2063" i="1"/>
  <c r="V2073" i="1" s="1"/>
  <c r="B1685" i="1"/>
  <c r="J1685" i="1"/>
  <c r="R1685" i="1"/>
  <c r="Z1375" i="1"/>
  <c r="AA1375" i="1" s="1"/>
  <c r="D1376" i="1"/>
  <c r="D1384" i="1"/>
  <c r="Z1400" i="1"/>
  <c r="Z1404" i="1" s="1"/>
  <c r="AB1404" i="1" s="1"/>
  <c r="Z1405" i="1"/>
  <c r="Z1406" i="1" s="1"/>
  <c r="AB1406" i="1" s="1"/>
  <c r="D1406" i="1"/>
  <c r="D1414" i="1"/>
  <c r="AA1430" i="1"/>
  <c r="AA1434" i="1" s="1"/>
  <c r="Z1440" i="1"/>
  <c r="Z1444" i="1" s="1"/>
  <c r="AB1444" i="1" s="1"/>
  <c r="Z1445" i="1"/>
  <c r="AA1445" i="1" s="1"/>
  <c r="D1446" i="1"/>
  <c r="D1454" i="1"/>
  <c r="AA1470" i="1"/>
  <c r="E1476" i="1"/>
  <c r="I1476" i="1"/>
  <c r="M1476" i="1"/>
  <c r="Z1475" i="1"/>
  <c r="Z1476" i="1" s="1"/>
  <c r="Q1476" i="1"/>
  <c r="U1476" i="1"/>
  <c r="Y1476" i="1"/>
  <c r="Z1482" i="1"/>
  <c r="AA1482" i="1" s="1"/>
  <c r="AA1483" i="1"/>
  <c r="E1486" i="1"/>
  <c r="I1486" i="1"/>
  <c r="Z1485" i="1"/>
  <c r="AA1485" i="1" s="1"/>
  <c r="Q1486" i="1"/>
  <c r="U1486" i="1"/>
  <c r="Y1486" i="1"/>
  <c r="AA1491" i="1"/>
  <c r="D1514" i="1"/>
  <c r="AA1511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N1564" i="1"/>
  <c r="N1550" i="1"/>
  <c r="N1554" i="1" s="1"/>
  <c r="Z1562" i="1"/>
  <c r="AA1562" i="1" s="1"/>
  <c r="I1555" i="1"/>
  <c r="Y1555" i="1"/>
  <c r="Z1571" i="1"/>
  <c r="AB1571" i="1" s="1"/>
  <c r="AA1573" i="1"/>
  <c r="I1574" i="1"/>
  <c r="I1576" i="1" s="1"/>
  <c r="Y1574" i="1"/>
  <c r="Y1576" i="1" s="1"/>
  <c r="C1586" i="1"/>
  <c r="C1565" i="1"/>
  <c r="G1586" i="1"/>
  <c r="G1565" i="1"/>
  <c r="K1586" i="1"/>
  <c r="K1565" i="1"/>
  <c r="O1586" i="1"/>
  <c r="O1565" i="1"/>
  <c r="S1586" i="1"/>
  <c r="S1565" i="1"/>
  <c r="W1586" i="1"/>
  <c r="W1565" i="1"/>
  <c r="B1596" i="1"/>
  <c r="F1596" i="1"/>
  <c r="J1596" i="1"/>
  <c r="N1596" i="1"/>
  <c r="R1596" i="1"/>
  <c r="V1596" i="1"/>
  <c r="B1604" i="1"/>
  <c r="F1604" i="1"/>
  <c r="J1604" i="1"/>
  <c r="N1604" i="1"/>
  <c r="R1604" i="1"/>
  <c r="V1604" i="1"/>
  <c r="Z1600" i="1"/>
  <c r="Z1601" i="1"/>
  <c r="AA1601" i="1" s="1"/>
  <c r="AA1603" i="1"/>
  <c r="F1616" i="1"/>
  <c r="N1616" i="1"/>
  <c r="V1616" i="1"/>
  <c r="E1624" i="1"/>
  <c r="E1626" i="1" s="1"/>
  <c r="I1624" i="1"/>
  <c r="M1624" i="1"/>
  <c r="Q1624" i="1"/>
  <c r="U1624" i="1"/>
  <c r="U1626" i="1" s="1"/>
  <c r="G1624" i="1"/>
  <c r="G1626" i="1" s="1"/>
  <c r="D1626" i="1"/>
  <c r="D1615" i="1"/>
  <c r="H1626" i="1"/>
  <c r="H1615" i="1"/>
  <c r="L1626" i="1"/>
  <c r="L1615" i="1"/>
  <c r="P1626" i="1"/>
  <c r="P1615" i="1"/>
  <c r="T1626" i="1"/>
  <c r="T1615" i="1"/>
  <c r="X1626" i="1"/>
  <c r="X1615" i="1"/>
  <c r="F1634" i="1"/>
  <c r="F1636" i="1" s="1"/>
  <c r="D1636" i="1"/>
  <c r="H1636" i="1"/>
  <c r="L1636" i="1"/>
  <c r="P1636" i="1"/>
  <c r="T1636" i="1"/>
  <c r="X1636" i="1"/>
  <c r="C1654" i="1"/>
  <c r="C1640" i="1"/>
  <c r="C1644" i="1" s="1"/>
  <c r="S1654" i="1"/>
  <c r="S1640" i="1"/>
  <c r="S1644" i="1" s="1"/>
  <c r="Z1652" i="1"/>
  <c r="M1642" i="1"/>
  <c r="Z1642" i="1" s="1"/>
  <c r="AA1642" i="1" s="1"/>
  <c r="N1645" i="1"/>
  <c r="N1646" i="1" s="1"/>
  <c r="Z1662" i="1"/>
  <c r="AA1662" i="1" s="1"/>
  <c r="N1664" i="1"/>
  <c r="N1666" i="1" s="1"/>
  <c r="J2061" i="1"/>
  <c r="J2071" i="1" s="1"/>
  <c r="N1670" i="1"/>
  <c r="C2061" i="1"/>
  <c r="C2071" i="1" s="1"/>
  <c r="O2061" i="1"/>
  <c r="O2071" i="1" s="1"/>
  <c r="W2061" i="1"/>
  <c r="W2071" i="1" s="1"/>
  <c r="H2062" i="1"/>
  <c r="H2072" i="1" s="1"/>
  <c r="X2062" i="1"/>
  <c r="X2072" i="1" s="1"/>
  <c r="G2063" i="1"/>
  <c r="G2073" i="1" s="1"/>
  <c r="O2063" i="1"/>
  <c r="O2073" i="1" s="1"/>
  <c r="W2063" i="1"/>
  <c r="W2073" i="1" s="1"/>
  <c r="Z1380" i="1"/>
  <c r="Z1384" i="1" s="1"/>
  <c r="AB1384" i="1" s="1"/>
  <c r="Z1385" i="1"/>
  <c r="AA1385" i="1" s="1"/>
  <c r="D1386" i="1"/>
  <c r="Z1410" i="1"/>
  <c r="Z1414" i="1" s="1"/>
  <c r="AB1414" i="1" s="1"/>
  <c r="Z1415" i="1"/>
  <c r="D1416" i="1"/>
  <c r="Z1450" i="1"/>
  <c r="Z1454" i="1" s="1"/>
  <c r="AB1454" i="1" s="1"/>
  <c r="Z1455" i="1"/>
  <c r="Z1456" i="1" s="1"/>
  <c r="AB1456" i="1" s="1"/>
  <c r="D1456" i="1"/>
  <c r="B1476" i="1"/>
  <c r="F1476" i="1"/>
  <c r="J1476" i="1"/>
  <c r="N1476" i="1"/>
  <c r="R1476" i="1"/>
  <c r="V1476" i="1"/>
  <c r="Z1490" i="1"/>
  <c r="Z1494" i="1" s="1"/>
  <c r="E1496" i="1"/>
  <c r="I1496" i="1"/>
  <c r="Q1496" i="1"/>
  <c r="U1496" i="1"/>
  <c r="Y1496" i="1"/>
  <c r="M1504" i="1"/>
  <c r="Z1500" i="1"/>
  <c r="AA1500" i="1" s="1"/>
  <c r="Z1501" i="1"/>
  <c r="AA1503" i="1"/>
  <c r="H1506" i="1"/>
  <c r="L1506" i="1"/>
  <c r="P1506" i="1"/>
  <c r="T1506" i="1"/>
  <c r="X1506" i="1"/>
  <c r="E1514" i="1"/>
  <c r="I1514" i="1"/>
  <c r="M1514" i="1"/>
  <c r="Q1514" i="1"/>
  <c r="U1514" i="1"/>
  <c r="Y1514" i="1"/>
  <c r="D1516" i="1"/>
  <c r="H1516" i="1"/>
  <c r="L1516" i="1"/>
  <c r="P1516" i="1"/>
  <c r="T1516" i="1"/>
  <c r="X1516" i="1"/>
  <c r="AA1522" i="1"/>
  <c r="D1526" i="1"/>
  <c r="H1526" i="1"/>
  <c r="L1526" i="1"/>
  <c r="P1526" i="1"/>
  <c r="T1526" i="1"/>
  <c r="X1526" i="1"/>
  <c r="AA1535" i="1"/>
  <c r="B1564" i="1"/>
  <c r="B1550" i="1"/>
  <c r="B1554" i="1" s="1"/>
  <c r="R1564" i="1"/>
  <c r="R1550" i="1"/>
  <c r="R1554" i="1" s="1"/>
  <c r="M1555" i="1"/>
  <c r="Z1572" i="1"/>
  <c r="AA1572" i="1" s="1"/>
  <c r="M1574" i="1"/>
  <c r="M1576" i="1" s="1"/>
  <c r="B1576" i="1"/>
  <c r="B1565" i="1"/>
  <c r="F1576" i="1"/>
  <c r="F1565" i="1"/>
  <c r="J1576" i="1"/>
  <c r="J1565" i="1"/>
  <c r="N1576" i="1"/>
  <c r="N1565" i="1"/>
  <c r="R1576" i="1"/>
  <c r="R1565" i="1"/>
  <c r="V1576" i="1"/>
  <c r="V1565" i="1"/>
  <c r="Z1575" i="1"/>
  <c r="D1586" i="1"/>
  <c r="H1586" i="1"/>
  <c r="L1586" i="1"/>
  <c r="P1586" i="1"/>
  <c r="T1586" i="1"/>
  <c r="X1586" i="1"/>
  <c r="B1606" i="1"/>
  <c r="F1606" i="1"/>
  <c r="J1606" i="1"/>
  <c r="N1606" i="1"/>
  <c r="R1606" i="1"/>
  <c r="V1606" i="1"/>
  <c r="Z1605" i="1"/>
  <c r="Z1621" i="1"/>
  <c r="K1624" i="1"/>
  <c r="K1626" i="1" s="1"/>
  <c r="I1626" i="1"/>
  <c r="Z1625" i="1"/>
  <c r="AA1625" i="1" s="1"/>
  <c r="Q1626" i="1"/>
  <c r="Y1626" i="1"/>
  <c r="M1611" i="1"/>
  <c r="Z1611" i="1" s="1"/>
  <c r="Z1631" i="1"/>
  <c r="D1613" i="1"/>
  <c r="AA1633" i="1"/>
  <c r="J1634" i="1"/>
  <c r="J1636" i="1" s="1"/>
  <c r="Z1635" i="1"/>
  <c r="G1654" i="1"/>
  <c r="G1640" i="1"/>
  <c r="G1644" i="1" s="1"/>
  <c r="W1654" i="1"/>
  <c r="W1640" i="1"/>
  <c r="W1644" i="1" s="1"/>
  <c r="B1645" i="1"/>
  <c r="B1646" i="1" s="1"/>
  <c r="B1656" i="1"/>
  <c r="R1645" i="1"/>
  <c r="R1646" i="1" s="1"/>
  <c r="R1656" i="1"/>
  <c r="D1664" i="1"/>
  <c r="D1666" i="1" s="1"/>
  <c r="D1650" i="1"/>
  <c r="AA1660" i="1"/>
  <c r="H1664" i="1"/>
  <c r="H1666" i="1" s="1"/>
  <c r="H1650" i="1"/>
  <c r="L1664" i="1"/>
  <c r="L1666" i="1" s="1"/>
  <c r="L1650" i="1"/>
  <c r="P1664" i="1"/>
  <c r="P1666" i="1" s="1"/>
  <c r="P1650" i="1"/>
  <c r="T1664" i="1"/>
  <c r="T1666" i="1" s="1"/>
  <c r="T1650" i="1"/>
  <c r="X1664" i="1"/>
  <c r="X1666" i="1" s="1"/>
  <c r="X1650" i="1"/>
  <c r="B1664" i="1"/>
  <c r="B1666" i="1" s="1"/>
  <c r="R1664" i="1"/>
  <c r="R1666" i="1" s="1"/>
  <c r="C1655" i="1"/>
  <c r="G1655" i="1"/>
  <c r="K1655" i="1"/>
  <c r="O1655" i="1"/>
  <c r="S1655" i="1"/>
  <c r="W1655" i="1"/>
  <c r="N2061" i="1"/>
  <c r="N2071" i="1" s="1"/>
  <c r="B1670" i="1"/>
  <c r="R1670" i="1"/>
  <c r="G2061" i="1"/>
  <c r="G2071" i="1" s="1"/>
  <c r="P2061" i="1"/>
  <c r="P2071" i="1" s="1"/>
  <c r="X2061" i="1"/>
  <c r="X2071" i="1" s="1"/>
  <c r="L2062" i="1"/>
  <c r="L2072" i="1" s="1"/>
  <c r="B2063" i="1"/>
  <c r="B2073" i="1" s="1"/>
  <c r="J2063" i="1"/>
  <c r="J2073" i="1" s="1"/>
  <c r="R2063" i="1"/>
  <c r="R2073" i="1" s="1"/>
  <c r="E2065" i="1"/>
  <c r="U2065" i="1"/>
  <c r="D1681" i="1"/>
  <c r="L2061" i="1"/>
  <c r="L2071" i="1" s="1"/>
  <c r="T2061" i="1"/>
  <c r="T2071" i="1" s="1"/>
  <c r="D1673" i="1"/>
  <c r="H2063" i="1"/>
  <c r="H2073" i="1" s="1"/>
  <c r="L2063" i="1"/>
  <c r="L2073" i="1" s="1"/>
  <c r="P2063" i="1"/>
  <c r="P2073" i="1" s="1"/>
  <c r="T2063" i="1"/>
  <c r="T2073" i="1" s="1"/>
  <c r="X2063" i="1"/>
  <c r="X2073" i="1" s="1"/>
  <c r="AB1731" i="1"/>
  <c r="AA1731" i="1"/>
  <c r="Z1390" i="1"/>
  <c r="Z1394" i="1" s="1"/>
  <c r="AB1394" i="1" s="1"/>
  <c r="Z1420" i="1"/>
  <c r="Z1424" i="1" s="1"/>
  <c r="AB1424" i="1" s="1"/>
  <c r="Z1460" i="1"/>
  <c r="Z1464" i="1" s="1"/>
  <c r="AB1464" i="1" s="1"/>
  <c r="AA1472" i="1"/>
  <c r="D1484" i="1"/>
  <c r="D1486" i="1" s="1"/>
  <c r="AA1481" i="1"/>
  <c r="C1486" i="1"/>
  <c r="G1486" i="1"/>
  <c r="K1486" i="1"/>
  <c r="O1486" i="1"/>
  <c r="S1486" i="1"/>
  <c r="W1486" i="1"/>
  <c r="M1494" i="1"/>
  <c r="M1496" i="1" s="1"/>
  <c r="B1496" i="1"/>
  <c r="F1496" i="1"/>
  <c r="J1496" i="1"/>
  <c r="N1496" i="1"/>
  <c r="R1496" i="1"/>
  <c r="V1496" i="1"/>
  <c r="Z1495" i="1"/>
  <c r="B1504" i="1"/>
  <c r="B1506" i="1" s="1"/>
  <c r="F1504" i="1"/>
  <c r="F1506" i="1" s="1"/>
  <c r="J1504" i="1"/>
  <c r="J1506" i="1" s="1"/>
  <c r="N1504" i="1"/>
  <c r="N1506" i="1" s="1"/>
  <c r="R1504" i="1"/>
  <c r="R1506" i="1" s="1"/>
  <c r="V1504" i="1"/>
  <c r="V1506" i="1" s="1"/>
  <c r="Z1502" i="1"/>
  <c r="AA1502" i="1" s="1"/>
  <c r="E1506" i="1"/>
  <c r="I1506" i="1"/>
  <c r="M1506" i="1"/>
  <c r="Z1505" i="1"/>
  <c r="Q1506" i="1"/>
  <c r="U1506" i="1"/>
  <c r="Y1506" i="1"/>
  <c r="Z1512" i="1"/>
  <c r="AA1512" i="1" s="1"/>
  <c r="AA1513" i="1"/>
  <c r="E1516" i="1"/>
  <c r="I1516" i="1"/>
  <c r="Z1515" i="1"/>
  <c r="Q1516" i="1"/>
  <c r="U1516" i="1"/>
  <c r="Y1516" i="1"/>
  <c r="AA1523" i="1"/>
  <c r="Z1525" i="1"/>
  <c r="Z1530" i="1"/>
  <c r="Z1531" i="1"/>
  <c r="AB1531" i="1" s="1"/>
  <c r="AA1532" i="1"/>
  <c r="E1536" i="1"/>
  <c r="I1536" i="1"/>
  <c r="M1536" i="1"/>
  <c r="Q1536" i="1"/>
  <c r="U1536" i="1"/>
  <c r="Y1536" i="1"/>
  <c r="M1544" i="1"/>
  <c r="M1546" i="1" s="1"/>
  <c r="Z1540" i="1"/>
  <c r="Z1544" i="1" s="1"/>
  <c r="AB1544" i="1" s="1"/>
  <c r="AA1542" i="1"/>
  <c r="AA1543" i="1"/>
  <c r="AA1545" i="1"/>
  <c r="H1546" i="1"/>
  <c r="L1546" i="1"/>
  <c r="P1546" i="1"/>
  <c r="T1546" i="1"/>
  <c r="X1546" i="1"/>
  <c r="F1564" i="1"/>
  <c r="F1550" i="1"/>
  <c r="F1554" i="1" s="1"/>
  <c r="V1564" i="1"/>
  <c r="V1550" i="1"/>
  <c r="V1554" i="1" s="1"/>
  <c r="Q1555" i="1"/>
  <c r="D1560" i="1"/>
  <c r="D1574" i="1"/>
  <c r="D1576" i="1" s="1"/>
  <c r="AA1570" i="1"/>
  <c r="H1560" i="1"/>
  <c r="H1574" i="1"/>
  <c r="H1576" i="1" s="1"/>
  <c r="L1560" i="1"/>
  <c r="L1574" i="1"/>
  <c r="L1576" i="1" s="1"/>
  <c r="P1560" i="1"/>
  <c r="P1574" i="1"/>
  <c r="P1576" i="1" s="1"/>
  <c r="T1560" i="1"/>
  <c r="T1574" i="1"/>
  <c r="T1576" i="1" s="1"/>
  <c r="X1560" i="1"/>
  <c r="X1574" i="1"/>
  <c r="X1576" i="1" s="1"/>
  <c r="Q1574" i="1"/>
  <c r="Q1576" i="1" s="1"/>
  <c r="C1576" i="1"/>
  <c r="G1576" i="1"/>
  <c r="K1576" i="1"/>
  <c r="O1576" i="1"/>
  <c r="S1576" i="1"/>
  <c r="W1576" i="1"/>
  <c r="AA1581" i="1"/>
  <c r="AB1581" i="1"/>
  <c r="AA1583" i="1"/>
  <c r="Z1585" i="1"/>
  <c r="E1594" i="1"/>
  <c r="E1596" i="1" s="1"/>
  <c r="E1560" i="1"/>
  <c r="I1594" i="1"/>
  <c r="I1596" i="1" s="1"/>
  <c r="I1560" i="1"/>
  <c r="M1594" i="1"/>
  <c r="M1596" i="1" s="1"/>
  <c r="Z1590" i="1"/>
  <c r="M1560" i="1"/>
  <c r="Q1594" i="1"/>
  <c r="Q1596" i="1" s="1"/>
  <c r="Q1560" i="1"/>
  <c r="U1594" i="1"/>
  <c r="U1596" i="1" s="1"/>
  <c r="U1560" i="1"/>
  <c r="Y1594" i="1"/>
  <c r="Y1596" i="1" s="1"/>
  <c r="Y1560" i="1"/>
  <c r="Z1591" i="1"/>
  <c r="AA1592" i="1"/>
  <c r="D1604" i="1"/>
  <c r="D1606" i="1" s="1"/>
  <c r="H1604" i="1"/>
  <c r="H1606" i="1" s="1"/>
  <c r="C1606" i="1"/>
  <c r="G1606" i="1"/>
  <c r="K1606" i="1"/>
  <c r="O1606" i="1"/>
  <c r="S1606" i="1"/>
  <c r="W1606" i="1"/>
  <c r="Z1610" i="1"/>
  <c r="AA1612" i="1"/>
  <c r="B1616" i="1"/>
  <c r="J1616" i="1"/>
  <c r="R1616" i="1"/>
  <c r="Z1623" i="1"/>
  <c r="AA1623" i="1" s="1"/>
  <c r="M1613" i="1"/>
  <c r="C1610" i="1"/>
  <c r="C1614" i="1" s="1"/>
  <c r="C1634" i="1"/>
  <c r="C1636" i="1" s="1"/>
  <c r="G1610" i="1"/>
  <c r="G1614" i="1" s="1"/>
  <c r="G1634" i="1"/>
  <c r="G1636" i="1" s="1"/>
  <c r="K1610" i="1"/>
  <c r="K1614" i="1" s="1"/>
  <c r="K1634" i="1"/>
  <c r="K1636" i="1" s="1"/>
  <c r="O1610" i="1"/>
  <c r="O1614" i="1" s="1"/>
  <c r="O1634" i="1"/>
  <c r="O1636" i="1" s="1"/>
  <c r="S1610" i="1"/>
  <c r="S1614" i="1" s="1"/>
  <c r="S1634" i="1"/>
  <c r="S1636" i="1" s="1"/>
  <c r="W1610" i="1"/>
  <c r="W1614" i="1" s="1"/>
  <c r="W1634" i="1"/>
  <c r="W1636" i="1" s="1"/>
  <c r="Z1632" i="1"/>
  <c r="AA1632" i="1" s="1"/>
  <c r="N1634" i="1"/>
  <c r="N1636" i="1" s="1"/>
  <c r="Q1646" i="1"/>
  <c r="K1654" i="1"/>
  <c r="K1640" i="1"/>
  <c r="K1644" i="1" s="1"/>
  <c r="F1645" i="1"/>
  <c r="F1646" i="1" s="1"/>
  <c r="F1656" i="1"/>
  <c r="V1645" i="1"/>
  <c r="V1646" i="1" s="1"/>
  <c r="V1656" i="1"/>
  <c r="E1644" i="1"/>
  <c r="E1646" i="1" s="1"/>
  <c r="I1644" i="1"/>
  <c r="I1646" i="1" s="1"/>
  <c r="Q1644" i="1"/>
  <c r="U1644" i="1"/>
  <c r="U1646" i="1" s="1"/>
  <c r="Y1644" i="1"/>
  <c r="Y1646" i="1" s="1"/>
  <c r="AA1652" i="1"/>
  <c r="F1664" i="1"/>
  <c r="F1666" i="1" s="1"/>
  <c r="V1664" i="1"/>
  <c r="V1666" i="1" s="1"/>
  <c r="D1645" i="1"/>
  <c r="H1645" i="1"/>
  <c r="L1645" i="1"/>
  <c r="P1645" i="1"/>
  <c r="T1645" i="1"/>
  <c r="X1645" i="1"/>
  <c r="B2061" i="1"/>
  <c r="B2071" i="1" s="1"/>
  <c r="R2061" i="1"/>
  <c r="R2071" i="1" s="1"/>
  <c r="F1670" i="1"/>
  <c r="V1670" i="1"/>
  <c r="H2061" i="1"/>
  <c r="H2071" i="1" s="1"/>
  <c r="S2061" i="1"/>
  <c r="S2071" i="1" s="1"/>
  <c r="P2062" i="1"/>
  <c r="P2072" i="1" s="1"/>
  <c r="C2063" i="1"/>
  <c r="C2073" i="1" s="1"/>
  <c r="K2063" i="1"/>
  <c r="K2073" i="1" s="1"/>
  <c r="S2063" i="1"/>
  <c r="S2073" i="1" s="1"/>
  <c r="E2062" i="1"/>
  <c r="E2072" i="1" s="1"/>
  <c r="U2062" i="1"/>
  <c r="U2072" i="1" s="1"/>
  <c r="AB1771" i="1"/>
  <c r="AA1771" i="1"/>
  <c r="M1486" i="1"/>
  <c r="D1494" i="1"/>
  <c r="D1496" i="1" s="1"/>
  <c r="M1516" i="1"/>
  <c r="Z1520" i="1"/>
  <c r="D1534" i="1"/>
  <c r="D1536" i="1" s="1"/>
  <c r="Z1580" i="1"/>
  <c r="M1626" i="1"/>
  <c r="Z1630" i="1"/>
  <c r="M1655" i="1"/>
  <c r="E1664" i="1"/>
  <c r="E1666" i="1" s="1"/>
  <c r="I1664" i="1"/>
  <c r="I1666" i="1" s="1"/>
  <c r="M1664" i="1"/>
  <c r="M1666" i="1" s="1"/>
  <c r="Q1664" i="1"/>
  <c r="Q1666" i="1" s="1"/>
  <c r="U1664" i="1"/>
  <c r="U1666" i="1" s="1"/>
  <c r="Y1664" i="1"/>
  <c r="Y1666" i="1" s="1"/>
  <c r="M1685" i="1"/>
  <c r="G1690" i="1"/>
  <c r="O1690" i="1"/>
  <c r="W1690" i="1"/>
  <c r="I1692" i="1"/>
  <c r="I1682" i="1" s="1"/>
  <c r="I1672" i="1" s="1"/>
  <c r="I2062" i="1" s="1"/>
  <c r="I2072" i="1" s="1"/>
  <c r="Q1692" i="1"/>
  <c r="Q1682" i="1" s="1"/>
  <c r="Q1672" i="1" s="1"/>
  <c r="Q2062" i="1" s="1"/>
  <c r="Q2072" i="1" s="1"/>
  <c r="Y1692" i="1"/>
  <c r="Y1682" i="1" s="1"/>
  <c r="Y1672" i="1" s="1"/>
  <c r="Y2062" i="1" s="1"/>
  <c r="Y2072" i="1" s="1"/>
  <c r="E1691" i="1"/>
  <c r="E1681" i="1" s="1"/>
  <c r="E1671" i="1" s="1"/>
  <c r="E2061" i="1" s="1"/>
  <c r="E2071" i="1" s="1"/>
  <c r="I1691" i="1"/>
  <c r="I1681" i="1" s="1"/>
  <c r="I1671" i="1" s="1"/>
  <c r="I2061" i="1" s="1"/>
  <c r="I2071" i="1" s="1"/>
  <c r="Z1701" i="1"/>
  <c r="AB1701" i="1" s="1"/>
  <c r="M1691" i="1"/>
  <c r="Q1691" i="1"/>
  <c r="Q1681" i="1" s="1"/>
  <c r="Q1671" i="1" s="1"/>
  <c r="Q2061" i="1" s="1"/>
  <c r="Q2071" i="1" s="1"/>
  <c r="U1691" i="1"/>
  <c r="U1681" i="1" s="1"/>
  <c r="U1671" i="1" s="1"/>
  <c r="U2061" i="1" s="1"/>
  <c r="U2071" i="1" s="1"/>
  <c r="Y1691" i="1"/>
  <c r="Y1681" i="1" s="1"/>
  <c r="Y1671" i="1" s="1"/>
  <c r="Y2061" i="1" s="1"/>
  <c r="Y2071" i="1" s="1"/>
  <c r="AA1702" i="1"/>
  <c r="I1706" i="1"/>
  <c r="Q1706" i="1"/>
  <c r="Y1706" i="1"/>
  <c r="E1714" i="1"/>
  <c r="E1716" i="1" s="1"/>
  <c r="E1690" i="1"/>
  <c r="I1714" i="1"/>
  <c r="I1716" i="1" s="1"/>
  <c r="I1690" i="1"/>
  <c r="Z1710" i="1"/>
  <c r="M1714" i="1"/>
  <c r="M1716" i="1" s="1"/>
  <c r="M1690" i="1"/>
  <c r="Q1714" i="1"/>
  <c r="Q1716" i="1" s="1"/>
  <c r="Q1690" i="1"/>
  <c r="U1714" i="1"/>
  <c r="U1716" i="1" s="1"/>
  <c r="U1690" i="1"/>
  <c r="Y1714" i="1"/>
  <c r="Y1716" i="1" s="1"/>
  <c r="Y1690" i="1"/>
  <c r="AA1711" i="1"/>
  <c r="C1692" i="1"/>
  <c r="C1682" i="1" s="1"/>
  <c r="C1672" i="1" s="1"/>
  <c r="C2062" i="1" s="1"/>
  <c r="C2072" i="1" s="1"/>
  <c r="G1692" i="1"/>
  <c r="G1682" i="1" s="1"/>
  <c r="G1672" i="1" s="1"/>
  <c r="G2062" i="1" s="1"/>
  <c r="G2072" i="1" s="1"/>
  <c r="K1692" i="1"/>
  <c r="K1682" i="1" s="1"/>
  <c r="K1672" i="1" s="1"/>
  <c r="K2062" i="1" s="1"/>
  <c r="K2072" i="1" s="1"/>
  <c r="O1692" i="1"/>
  <c r="O1682" i="1" s="1"/>
  <c r="O1672" i="1" s="1"/>
  <c r="O2062" i="1" s="1"/>
  <c r="O2072" i="1" s="1"/>
  <c r="S1692" i="1"/>
  <c r="S1682" i="1" s="1"/>
  <c r="S1672" i="1" s="1"/>
  <c r="S2062" i="1" s="1"/>
  <c r="S2072" i="1" s="1"/>
  <c r="W1692" i="1"/>
  <c r="W1682" i="1" s="1"/>
  <c r="W1672" i="1" s="1"/>
  <c r="W2062" i="1" s="1"/>
  <c r="W2072" i="1" s="1"/>
  <c r="E1693" i="1"/>
  <c r="E1683" i="1" s="1"/>
  <c r="E1673" i="1" s="1"/>
  <c r="E2063" i="1" s="1"/>
  <c r="E2073" i="1" s="1"/>
  <c r="I1693" i="1"/>
  <c r="I1683" i="1" s="1"/>
  <c r="I1673" i="1" s="1"/>
  <c r="I2063" i="1" s="1"/>
  <c r="I2073" i="1" s="1"/>
  <c r="Z1713" i="1"/>
  <c r="M1693" i="1"/>
  <c r="Q1693" i="1"/>
  <c r="Q1683" i="1" s="1"/>
  <c r="Q1673" i="1" s="1"/>
  <c r="Q2063" i="1" s="1"/>
  <c r="Q2073" i="1" s="1"/>
  <c r="U1693" i="1"/>
  <c r="U1683" i="1" s="1"/>
  <c r="U1673" i="1" s="1"/>
  <c r="U2063" i="1" s="1"/>
  <c r="U2073" i="1" s="1"/>
  <c r="Y1693" i="1"/>
  <c r="Y1683" i="1" s="1"/>
  <c r="Y1673" i="1" s="1"/>
  <c r="Y2063" i="1" s="1"/>
  <c r="Y2073" i="1" s="1"/>
  <c r="G1714" i="1"/>
  <c r="O1714" i="1"/>
  <c r="W1714" i="1"/>
  <c r="W1716" i="1" s="1"/>
  <c r="C1716" i="1"/>
  <c r="G1716" i="1"/>
  <c r="K1716" i="1"/>
  <c r="O1716" i="1"/>
  <c r="S1716" i="1"/>
  <c r="Z1725" i="1"/>
  <c r="C1744" i="1"/>
  <c r="C1746" i="1" s="1"/>
  <c r="G1744" i="1"/>
  <c r="G1746" i="1" s="1"/>
  <c r="K1744" i="1"/>
  <c r="K1746" i="1" s="1"/>
  <c r="O1744" i="1"/>
  <c r="O1746" i="1" s="1"/>
  <c r="S1744" i="1"/>
  <c r="S1746" i="1" s="1"/>
  <c r="W1744" i="1"/>
  <c r="W1746" i="1" s="1"/>
  <c r="Z1742" i="1"/>
  <c r="E1746" i="1"/>
  <c r="I1746" i="1"/>
  <c r="Z1745" i="1"/>
  <c r="Q1746" i="1"/>
  <c r="U1746" i="1"/>
  <c r="Y1746" i="1"/>
  <c r="Z1751" i="1"/>
  <c r="AB1751" i="1" s="1"/>
  <c r="AA1752" i="1"/>
  <c r="E1756" i="1"/>
  <c r="I1756" i="1"/>
  <c r="Q1756" i="1"/>
  <c r="U1756" i="1"/>
  <c r="Y1756" i="1"/>
  <c r="Z1760" i="1"/>
  <c r="C1776" i="1"/>
  <c r="G1776" i="1"/>
  <c r="K1776" i="1"/>
  <c r="O1776" i="1"/>
  <c r="S1776" i="1"/>
  <c r="W1776" i="1"/>
  <c r="AB1840" i="1"/>
  <c r="D1690" i="1"/>
  <c r="D1704" i="1"/>
  <c r="D1706" i="1" s="1"/>
  <c r="H1690" i="1"/>
  <c r="H1704" i="1"/>
  <c r="H1706" i="1" s="1"/>
  <c r="L1690" i="1"/>
  <c r="L1704" i="1"/>
  <c r="L1706" i="1" s="1"/>
  <c r="P1690" i="1"/>
  <c r="P1704" i="1"/>
  <c r="P1706" i="1" s="1"/>
  <c r="T1690" i="1"/>
  <c r="T1704" i="1"/>
  <c r="T1706" i="1" s="1"/>
  <c r="X1690" i="1"/>
  <c r="X1704" i="1"/>
  <c r="X1706" i="1" s="1"/>
  <c r="E1704" i="1"/>
  <c r="E1706" i="1" s="1"/>
  <c r="M1704" i="1"/>
  <c r="M1706" i="1" s="1"/>
  <c r="U1704" i="1"/>
  <c r="U1706" i="1" s="1"/>
  <c r="B1706" i="1"/>
  <c r="J1706" i="1"/>
  <c r="R1706" i="1"/>
  <c r="V1706" i="1"/>
  <c r="Z1705" i="1"/>
  <c r="L1716" i="1"/>
  <c r="T1716" i="1"/>
  <c r="D1724" i="1"/>
  <c r="D1726" i="1" s="1"/>
  <c r="Z1722" i="1"/>
  <c r="AA1722" i="1" s="1"/>
  <c r="B1726" i="1"/>
  <c r="F1726" i="1"/>
  <c r="J1726" i="1"/>
  <c r="N1726" i="1"/>
  <c r="R1726" i="1"/>
  <c r="V1726" i="1"/>
  <c r="C1736" i="1"/>
  <c r="G1736" i="1"/>
  <c r="K1736" i="1"/>
  <c r="O1736" i="1"/>
  <c r="S1736" i="1"/>
  <c r="W1736" i="1"/>
  <c r="Z1743" i="1"/>
  <c r="AA1743" i="1" s="1"/>
  <c r="Z1753" i="1"/>
  <c r="AA1753" i="1" s="1"/>
  <c r="M1754" i="1"/>
  <c r="M1756" i="1" s="1"/>
  <c r="B1756" i="1"/>
  <c r="F1756" i="1"/>
  <c r="J1756" i="1"/>
  <c r="N1756" i="1"/>
  <c r="R1756" i="1"/>
  <c r="V1756" i="1"/>
  <c r="Z1755" i="1"/>
  <c r="AA1763" i="1"/>
  <c r="Z1765" i="1"/>
  <c r="E1774" i="1"/>
  <c r="E1776" i="1" s="1"/>
  <c r="I1774" i="1"/>
  <c r="I1776" i="1" s="1"/>
  <c r="M1774" i="1"/>
  <c r="M1776" i="1" s="1"/>
  <c r="Z1770" i="1"/>
  <c r="AA1770" i="1" s="1"/>
  <c r="AA1774" i="1" s="1"/>
  <c r="Q1774" i="1"/>
  <c r="Q1776" i="1" s="1"/>
  <c r="U1774" i="1"/>
  <c r="U1776" i="1" s="1"/>
  <c r="Y1774" i="1"/>
  <c r="Y1776" i="1" s="1"/>
  <c r="D1776" i="1"/>
  <c r="AA1775" i="1"/>
  <c r="H1776" i="1"/>
  <c r="L1776" i="1"/>
  <c r="P1776" i="1"/>
  <c r="T1776" i="1"/>
  <c r="X1776" i="1"/>
  <c r="Z1804" i="1"/>
  <c r="AB1800" i="1"/>
  <c r="D1476" i="1"/>
  <c r="D1506" i="1"/>
  <c r="D1546" i="1"/>
  <c r="C1664" i="1"/>
  <c r="C1666" i="1" s="1"/>
  <c r="G1664" i="1"/>
  <c r="G1666" i="1" s="1"/>
  <c r="K1664" i="1"/>
  <c r="K1666" i="1" s="1"/>
  <c r="O1664" i="1"/>
  <c r="O1666" i="1" s="1"/>
  <c r="S1664" i="1"/>
  <c r="S1666" i="1" s="1"/>
  <c r="W1664" i="1"/>
  <c r="W1666" i="1" s="1"/>
  <c r="I2065" i="1"/>
  <c r="Q2065" i="1"/>
  <c r="Y2065" i="1"/>
  <c r="C1690" i="1"/>
  <c r="K1690" i="1"/>
  <c r="S1690" i="1"/>
  <c r="M1692" i="1"/>
  <c r="F1695" i="1"/>
  <c r="N1695" i="1"/>
  <c r="V1695" i="1"/>
  <c r="Z1700" i="1"/>
  <c r="B1692" i="1"/>
  <c r="B1682" i="1" s="1"/>
  <c r="B1672" i="1" s="1"/>
  <c r="B2062" i="1" s="1"/>
  <c r="B2072" i="1" s="1"/>
  <c r="F1692" i="1"/>
  <c r="F1682" i="1" s="1"/>
  <c r="F1672" i="1" s="1"/>
  <c r="F2062" i="1" s="1"/>
  <c r="F2072" i="1" s="1"/>
  <c r="J1692" i="1"/>
  <c r="J1682" i="1" s="1"/>
  <c r="J1672" i="1" s="1"/>
  <c r="J2062" i="1" s="1"/>
  <c r="J2072" i="1" s="1"/>
  <c r="N1692" i="1"/>
  <c r="N1682" i="1" s="1"/>
  <c r="N1672" i="1" s="1"/>
  <c r="N2062" i="1" s="1"/>
  <c r="N2072" i="1" s="1"/>
  <c r="R1692" i="1"/>
  <c r="R1682" i="1" s="1"/>
  <c r="R1672" i="1" s="1"/>
  <c r="R2062" i="1" s="1"/>
  <c r="R2072" i="1" s="1"/>
  <c r="V1692" i="1"/>
  <c r="V1682" i="1" s="1"/>
  <c r="V1672" i="1" s="1"/>
  <c r="V2062" i="1" s="1"/>
  <c r="V2072" i="1" s="1"/>
  <c r="Z1703" i="1"/>
  <c r="AA1703" i="1" s="1"/>
  <c r="F1704" i="1"/>
  <c r="F1706" i="1" s="1"/>
  <c r="N1704" i="1"/>
  <c r="N1706" i="1" s="1"/>
  <c r="V1704" i="1"/>
  <c r="Z1715" i="1"/>
  <c r="Z1720" i="1"/>
  <c r="M1724" i="1"/>
  <c r="M1726" i="1" s="1"/>
  <c r="AA1721" i="1"/>
  <c r="Z1723" i="1"/>
  <c r="AA1723" i="1" s="1"/>
  <c r="C1726" i="1"/>
  <c r="G1726" i="1"/>
  <c r="K1726" i="1"/>
  <c r="O1726" i="1"/>
  <c r="S1726" i="1"/>
  <c r="W1726" i="1"/>
  <c r="M1734" i="1"/>
  <c r="M1736" i="1" s="1"/>
  <c r="Z1730" i="1"/>
  <c r="D1736" i="1"/>
  <c r="H1736" i="1"/>
  <c r="L1736" i="1"/>
  <c r="P1736" i="1"/>
  <c r="T1736" i="1"/>
  <c r="X1736" i="1"/>
  <c r="Z1762" i="1"/>
  <c r="AA1762" i="1" s="1"/>
  <c r="B1766" i="1"/>
  <c r="F1766" i="1"/>
  <c r="J1766" i="1"/>
  <c r="N1766" i="1"/>
  <c r="R1766" i="1"/>
  <c r="V1766" i="1"/>
  <c r="Z1780" i="1"/>
  <c r="D1786" i="1"/>
  <c r="H1786" i="1"/>
  <c r="L1786" i="1"/>
  <c r="P1786" i="1"/>
  <c r="T1786" i="1"/>
  <c r="X1786" i="1"/>
  <c r="Z1480" i="1"/>
  <c r="Z1484" i="1" s="1"/>
  <c r="AB1484" i="1" s="1"/>
  <c r="Z1510" i="1"/>
  <c r="Z1514" i="1" s="1"/>
  <c r="AB1514" i="1" s="1"/>
  <c r="Z1620" i="1"/>
  <c r="Z1624" i="1" s="1"/>
  <c r="AB1624" i="1" s="1"/>
  <c r="M1650" i="1"/>
  <c r="M1653" i="1"/>
  <c r="D1685" i="1"/>
  <c r="L1685" i="1"/>
  <c r="T1685" i="1"/>
  <c r="F1694" i="1"/>
  <c r="N1694" i="1"/>
  <c r="V1694" i="1"/>
  <c r="AA1700" i="1"/>
  <c r="AA1701" i="1"/>
  <c r="C1706" i="1"/>
  <c r="K1706" i="1"/>
  <c r="S1706" i="1"/>
  <c r="D1714" i="1"/>
  <c r="D1716" i="1" s="1"/>
  <c r="AA1710" i="1"/>
  <c r="AA1714" i="1" s="1"/>
  <c r="AA1713" i="1"/>
  <c r="F1714" i="1"/>
  <c r="N1714" i="1"/>
  <c r="V1714" i="1"/>
  <c r="V1716" i="1" s="1"/>
  <c r="B1716" i="1"/>
  <c r="F1716" i="1"/>
  <c r="J1716" i="1"/>
  <c r="N1716" i="1"/>
  <c r="R1716" i="1"/>
  <c r="AA1715" i="1"/>
  <c r="H1716" i="1"/>
  <c r="P1716" i="1"/>
  <c r="X1716" i="1"/>
  <c r="Z1732" i="1"/>
  <c r="AA1732" i="1" s="1"/>
  <c r="Z1735" i="1"/>
  <c r="B1744" i="1"/>
  <c r="B1746" i="1" s="1"/>
  <c r="F1744" i="1"/>
  <c r="F1746" i="1" s="1"/>
  <c r="J1744" i="1"/>
  <c r="J1746" i="1" s="1"/>
  <c r="N1744" i="1"/>
  <c r="N1746" i="1" s="1"/>
  <c r="R1744" i="1"/>
  <c r="R1746" i="1" s="1"/>
  <c r="V1744" i="1"/>
  <c r="V1746" i="1" s="1"/>
  <c r="Z1740" i="1"/>
  <c r="Z1741" i="1"/>
  <c r="AA1742" i="1"/>
  <c r="D1746" i="1"/>
  <c r="H1746" i="1"/>
  <c r="L1746" i="1"/>
  <c r="P1746" i="1"/>
  <c r="T1746" i="1"/>
  <c r="X1746" i="1"/>
  <c r="Z1750" i="1"/>
  <c r="AA1751" i="1"/>
  <c r="D1764" i="1"/>
  <c r="D1766" i="1" s="1"/>
  <c r="AA1760" i="1"/>
  <c r="AA1764" i="1" s="1"/>
  <c r="C1766" i="1"/>
  <c r="G1766" i="1"/>
  <c r="K1766" i="1"/>
  <c r="O1766" i="1"/>
  <c r="S1766" i="1"/>
  <c r="W1766" i="1"/>
  <c r="AB1775" i="1"/>
  <c r="AA1781" i="1"/>
  <c r="Z1782" i="1"/>
  <c r="AA1782" i="1" s="1"/>
  <c r="E1786" i="1"/>
  <c r="I1786" i="1"/>
  <c r="Z1785" i="1"/>
  <c r="Q1786" i="1"/>
  <c r="U1786" i="1"/>
  <c r="Y1786" i="1"/>
  <c r="Z1791" i="1"/>
  <c r="AB1791" i="1" s="1"/>
  <c r="M1764" i="1"/>
  <c r="M1766" i="1" s="1"/>
  <c r="B1794" i="1"/>
  <c r="F1794" i="1"/>
  <c r="J1794" i="1"/>
  <c r="N1794" i="1"/>
  <c r="R1794" i="1"/>
  <c r="V1794" i="1"/>
  <c r="Z1790" i="1"/>
  <c r="H1796" i="1"/>
  <c r="X1796" i="1"/>
  <c r="E1804" i="1"/>
  <c r="I1804" i="1"/>
  <c r="M1804" i="1"/>
  <c r="Q1804" i="1"/>
  <c r="U1804" i="1"/>
  <c r="Y1804" i="1"/>
  <c r="N1804" i="1"/>
  <c r="N1806" i="1" s="1"/>
  <c r="Z1820" i="1"/>
  <c r="C1826" i="1"/>
  <c r="G1826" i="1"/>
  <c r="K1826" i="1"/>
  <c r="O1826" i="1"/>
  <c r="S1826" i="1"/>
  <c r="W1826" i="1"/>
  <c r="D1834" i="1"/>
  <c r="H1834" i="1"/>
  <c r="L1834" i="1"/>
  <c r="P1834" i="1"/>
  <c r="T1834" i="1"/>
  <c r="X1834" i="1"/>
  <c r="Z1832" i="1"/>
  <c r="AA1832" i="1" s="1"/>
  <c r="M1834" i="1"/>
  <c r="M1836" i="1" s="1"/>
  <c r="B1836" i="1"/>
  <c r="F1836" i="1"/>
  <c r="J1836" i="1"/>
  <c r="N1836" i="1"/>
  <c r="R1836" i="1"/>
  <c r="V1836" i="1"/>
  <c r="Z1835" i="1"/>
  <c r="C1844" i="1"/>
  <c r="AA1841" i="1"/>
  <c r="AB1841" i="1"/>
  <c r="AA1843" i="1"/>
  <c r="E1846" i="1"/>
  <c r="I1846" i="1"/>
  <c r="M1846" i="1"/>
  <c r="Q1846" i="1"/>
  <c r="U1846" i="1"/>
  <c r="Y1846" i="1"/>
  <c r="E1854" i="1"/>
  <c r="E1856" i="1" s="1"/>
  <c r="I1854" i="1"/>
  <c r="I1856" i="1" s="1"/>
  <c r="M1854" i="1"/>
  <c r="M1856" i="1" s="1"/>
  <c r="Z1850" i="1"/>
  <c r="Q1854" i="1"/>
  <c r="Q1856" i="1" s="1"/>
  <c r="U1854" i="1"/>
  <c r="U1856" i="1" s="1"/>
  <c r="Y1854" i="1"/>
  <c r="Y1856" i="1" s="1"/>
  <c r="D1856" i="1"/>
  <c r="AA1855" i="1"/>
  <c r="C1866" i="1"/>
  <c r="G1866" i="1"/>
  <c r="K1866" i="1"/>
  <c r="O1866" i="1"/>
  <c r="S1866" i="1"/>
  <c r="W1866" i="1"/>
  <c r="D1874" i="1"/>
  <c r="H1874" i="1"/>
  <c r="L1874" i="1"/>
  <c r="P1874" i="1"/>
  <c r="T1874" i="1"/>
  <c r="X1874" i="1"/>
  <c r="AA1883" i="1"/>
  <c r="D1896" i="1"/>
  <c r="AA1895" i="1"/>
  <c r="H1896" i="1"/>
  <c r="L1896" i="1"/>
  <c r="P1896" i="1"/>
  <c r="T1896" i="1"/>
  <c r="X1896" i="1"/>
  <c r="M1814" i="1"/>
  <c r="M1816" i="1" s="1"/>
  <c r="Z1815" i="1"/>
  <c r="AA1822" i="1"/>
  <c r="Z1834" i="1"/>
  <c r="AB1834" i="1" s="1"/>
  <c r="AB1830" i="1"/>
  <c r="AA1831" i="1"/>
  <c r="D1844" i="1"/>
  <c r="D1846" i="1" s="1"/>
  <c r="AA1840" i="1"/>
  <c r="Z1842" i="1"/>
  <c r="Z1844" i="1" s="1"/>
  <c r="AB1844" i="1" s="1"/>
  <c r="Z1860" i="1"/>
  <c r="AA1863" i="1"/>
  <c r="AB1870" i="1"/>
  <c r="D1876" i="1"/>
  <c r="H1876" i="1"/>
  <c r="L1876" i="1"/>
  <c r="P1876" i="1"/>
  <c r="T1876" i="1"/>
  <c r="X1876" i="1"/>
  <c r="AB1954" i="1"/>
  <c r="Z1956" i="1"/>
  <c r="AB1956" i="1" s="1"/>
  <c r="M1744" i="1"/>
  <c r="M1746" i="1" s="1"/>
  <c r="M1784" i="1"/>
  <c r="M1786" i="1" s="1"/>
  <c r="D1794" i="1"/>
  <c r="D1796" i="1" s="1"/>
  <c r="H1794" i="1"/>
  <c r="L1794" i="1"/>
  <c r="L1796" i="1" s="1"/>
  <c r="P1794" i="1"/>
  <c r="P1796" i="1" s="1"/>
  <c r="T1794" i="1"/>
  <c r="T1796" i="1" s="1"/>
  <c r="X1794" i="1"/>
  <c r="M1794" i="1"/>
  <c r="M1796" i="1" s="1"/>
  <c r="B1796" i="1"/>
  <c r="F1796" i="1"/>
  <c r="J1796" i="1"/>
  <c r="N1796" i="1"/>
  <c r="R1796" i="1"/>
  <c r="V1796" i="1"/>
  <c r="Z1795" i="1"/>
  <c r="AA1802" i="1"/>
  <c r="Z1814" i="1"/>
  <c r="AB1814" i="1" s="1"/>
  <c r="AB1810" i="1"/>
  <c r="AA1811" i="1"/>
  <c r="AA1820" i="1"/>
  <c r="AA1824" i="1" s="1"/>
  <c r="AA1821" i="1"/>
  <c r="AA1823" i="1"/>
  <c r="D1824" i="1"/>
  <c r="D1826" i="1" s="1"/>
  <c r="E1826" i="1"/>
  <c r="Z1825" i="1"/>
  <c r="AA1830" i="1"/>
  <c r="AA1834" i="1" s="1"/>
  <c r="D1836" i="1"/>
  <c r="AA1835" i="1"/>
  <c r="AA1836" i="1" s="1"/>
  <c r="H1836" i="1"/>
  <c r="L1836" i="1"/>
  <c r="P1836" i="1"/>
  <c r="T1836" i="1"/>
  <c r="X1836" i="1"/>
  <c r="C1846" i="1"/>
  <c r="B1856" i="1"/>
  <c r="F1856" i="1"/>
  <c r="J1856" i="1"/>
  <c r="R1856" i="1"/>
  <c r="V1856" i="1"/>
  <c r="AB1855" i="1"/>
  <c r="AA1861" i="1"/>
  <c r="Z1865" i="1"/>
  <c r="M1866" i="1"/>
  <c r="AA1870" i="1"/>
  <c r="AB1904" i="1"/>
  <c r="D1904" i="1"/>
  <c r="D1906" i="1" s="1"/>
  <c r="AA1901" i="1"/>
  <c r="Z1906" i="1"/>
  <c r="AA1905" i="1"/>
  <c r="D1924" i="1"/>
  <c r="D1926" i="1" s="1"/>
  <c r="AA1921" i="1"/>
  <c r="AA1924" i="1" s="1"/>
  <c r="Z1926" i="1"/>
  <c r="AB1926" i="1" s="1"/>
  <c r="AA1925" i="1"/>
  <c r="AB1944" i="1"/>
  <c r="D1944" i="1"/>
  <c r="D1946" i="1" s="1"/>
  <c r="AA1941" i="1"/>
  <c r="Z1946" i="1"/>
  <c r="AA1945" i="1"/>
  <c r="AA1946" i="1" s="1"/>
  <c r="AA1745" i="1"/>
  <c r="AA1785" i="1"/>
  <c r="Z1793" i="1"/>
  <c r="AA1793" i="1" s="1"/>
  <c r="AA1800" i="1"/>
  <c r="AA1801" i="1"/>
  <c r="AA1803" i="1"/>
  <c r="D1804" i="1"/>
  <c r="D1806" i="1" s="1"/>
  <c r="E1806" i="1"/>
  <c r="I1806" i="1"/>
  <c r="M1806" i="1"/>
  <c r="Z1805" i="1"/>
  <c r="Q1806" i="1"/>
  <c r="U1806" i="1"/>
  <c r="Y1806" i="1"/>
  <c r="B1814" i="1"/>
  <c r="B1816" i="1" s="1"/>
  <c r="F1814" i="1"/>
  <c r="F1816" i="1" s="1"/>
  <c r="J1814" i="1"/>
  <c r="J1816" i="1" s="1"/>
  <c r="N1814" i="1"/>
  <c r="N1816" i="1" s="1"/>
  <c r="R1814" i="1"/>
  <c r="R1816" i="1" s="1"/>
  <c r="V1814" i="1"/>
  <c r="V1816" i="1" s="1"/>
  <c r="AA1810" i="1"/>
  <c r="AA1814" i="1" s="1"/>
  <c r="D1816" i="1"/>
  <c r="AA1815" i="1"/>
  <c r="AA1816" i="1" s="1"/>
  <c r="H1816" i="1"/>
  <c r="L1816" i="1"/>
  <c r="P1816" i="1"/>
  <c r="T1816" i="1"/>
  <c r="X1816" i="1"/>
  <c r="E1824" i="1"/>
  <c r="I1824" i="1"/>
  <c r="I1826" i="1" s="1"/>
  <c r="M1824" i="1"/>
  <c r="M1826" i="1" s="1"/>
  <c r="Q1824" i="1"/>
  <c r="Q1826" i="1" s="1"/>
  <c r="U1824" i="1"/>
  <c r="U1826" i="1" s="1"/>
  <c r="Y1824" i="1"/>
  <c r="Y1826" i="1" s="1"/>
  <c r="AA1842" i="1"/>
  <c r="AA1851" i="1"/>
  <c r="AA1860" i="1"/>
  <c r="Z1862" i="1"/>
  <c r="AA1862" i="1" s="1"/>
  <c r="C1874" i="1"/>
  <c r="C1876" i="1" s="1"/>
  <c r="G1874" i="1"/>
  <c r="G1876" i="1" s="1"/>
  <c r="K1874" i="1"/>
  <c r="K1876" i="1" s="1"/>
  <c r="O1874" i="1"/>
  <c r="O1876" i="1" s="1"/>
  <c r="S1874" i="1"/>
  <c r="S1876" i="1" s="1"/>
  <c r="W1874" i="1"/>
  <c r="W1876" i="1" s="1"/>
  <c r="Z1871" i="1"/>
  <c r="AB1871" i="1" s="1"/>
  <c r="Z1873" i="1"/>
  <c r="AA1873" i="1" s="1"/>
  <c r="M1874" i="1"/>
  <c r="M1876" i="1" s="1"/>
  <c r="B1876" i="1"/>
  <c r="F1876" i="1"/>
  <c r="J1876" i="1"/>
  <c r="N1876" i="1"/>
  <c r="R1876" i="1"/>
  <c r="V1876" i="1"/>
  <c r="Z1875" i="1"/>
  <c r="Z1884" i="1"/>
  <c r="AB1884" i="1" s="1"/>
  <c r="Z1894" i="1"/>
  <c r="C1896" i="1"/>
  <c r="G1896" i="1"/>
  <c r="K1896" i="1"/>
  <c r="O1896" i="1"/>
  <c r="S1896" i="1"/>
  <c r="W1896" i="1"/>
  <c r="AA1904" i="1"/>
  <c r="AA1944" i="1"/>
  <c r="Z1845" i="1"/>
  <c r="AA1880" i="1"/>
  <c r="AA1884" i="1" s="1"/>
  <c r="AA1886" i="1" s="1"/>
  <c r="AA1890" i="1"/>
  <c r="AB1910" i="1"/>
  <c r="AB1930" i="1"/>
  <c r="AB1950" i="1"/>
  <c r="Z1964" i="1"/>
  <c r="AB1964" i="1" s="1"/>
  <c r="AA1961" i="1"/>
  <c r="AA1964" i="1" s="1"/>
  <c r="AA1966" i="1" s="1"/>
  <c r="Z1966" i="1"/>
  <c r="AB1966" i="1" s="1"/>
  <c r="Z1984" i="1"/>
  <c r="AA1980" i="1"/>
  <c r="M1994" i="1"/>
  <c r="M1996" i="1" s="1"/>
  <c r="Z1991" i="1"/>
  <c r="D2004" i="1"/>
  <c r="D2006" i="1" s="1"/>
  <c r="AA2001" i="1"/>
  <c r="Z2034" i="1"/>
  <c r="AA2030" i="1"/>
  <c r="Z2041" i="1"/>
  <c r="M2044" i="1"/>
  <c r="M2046" i="1" s="1"/>
  <c r="AB1961" i="1"/>
  <c r="Z2004" i="1"/>
  <c r="AB2004" i="1" s="1"/>
  <c r="AA2000" i="1"/>
  <c r="Z2011" i="1"/>
  <c r="M2014" i="1"/>
  <c r="M2016" i="1" s="1"/>
  <c r="M2054" i="1"/>
  <c r="M2056" i="1" s="1"/>
  <c r="Z2051" i="1"/>
  <c r="AA2097" i="1"/>
  <c r="AA2098" i="1" s="1"/>
  <c r="Z2098" i="1"/>
  <c r="AB2098" i="1" s="1"/>
  <c r="AB2097" i="1"/>
  <c r="N1856" i="1"/>
  <c r="AA1875" i="1"/>
  <c r="AA1891" i="1"/>
  <c r="AB1900" i="1"/>
  <c r="AA1911" i="1"/>
  <c r="AA1914" i="1" s="1"/>
  <c r="AA1916" i="1" s="1"/>
  <c r="AB1920" i="1"/>
  <c r="AA1931" i="1"/>
  <c r="AA1934" i="1" s="1"/>
  <c r="AA1936" i="1" s="1"/>
  <c r="AB1940" i="1"/>
  <c r="AA1951" i="1"/>
  <c r="AA1954" i="1" s="1"/>
  <c r="AA1956" i="1" s="1"/>
  <c r="AB1960" i="1"/>
  <c r="Z2006" i="1"/>
  <c r="AB2006" i="1" s="1"/>
  <c r="B2126" i="1"/>
  <c r="B2128" i="1" s="1"/>
  <c r="R2126" i="1"/>
  <c r="V2126" i="1"/>
  <c r="R2128" i="1"/>
  <c r="Z1971" i="1"/>
  <c r="M1974" i="1"/>
  <c r="M1976" i="1" s="1"/>
  <c r="D1984" i="1"/>
  <c r="D1986" i="1" s="1"/>
  <c r="AA1981" i="1"/>
  <c r="M2024" i="1"/>
  <c r="M2026" i="1" s="1"/>
  <c r="Z2021" i="1"/>
  <c r="D2034" i="1"/>
  <c r="D2036" i="1" s="1"/>
  <c r="AA2031" i="1"/>
  <c r="C2128" i="1"/>
  <c r="G2128" i="1"/>
  <c r="K2128" i="1"/>
  <c r="O2128" i="1"/>
  <c r="S2128" i="1"/>
  <c r="AA2108" i="1"/>
  <c r="Z2082" i="1"/>
  <c r="Z2084" i="1"/>
  <c r="AA2084" i="1" s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L2128" i="1"/>
  <c r="T2128" i="1"/>
  <c r="E2088" i="1"/>
  <c r="I2088" i="1"/>
  <c r="M2088" i="1"/>
  <c r="Q2088" i="1"/>
  <c r="U2088" i="1"/>
  <c r="Y2088" i="1"/>
  <c r="M2098" i="1"/>
  <c r="U2123" i="1"/>
  <c r="Y2123" i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D2122" i="1"/>
  <c r="H2122" i="1"/>
  <c r="H2126" i="1" s="1"/>
  <c r="H2128" i="1" s="1"/>
  <c r="L2122" i="1"/>
  <c r="L2126" i="1" s="1"/>
  <c r="P2122" i="1"/>
  <c r="P2126" i="1" s="1"/>
  <c r="P2128" i="1" s="1"/>
  <c r="T2122" i="1"/>
  <c r="T2126" i="1" s="1"/>
  <c r="X2122" i="1"/>
  <c r="X2126" i="1" s="1"/>
  <c r="X2128" i="1" s="1"/>
  <c r="B2123" i="1"/>
  <c r="F2123" i="1"/>
  <c r="F2126" i="1" s="1"/>
  <c r="F2128" i="1" s="1"/>
  <c r="J2123" i="1"/>
  <c r="J2126" i="1" s="1"/>
  <c r="J2128" i="1" s="1"/>
  <c r="N2123" i="1"/>
  <c r="Z2123" i="1" s="1"/>
  <c r="R2123" i="1"/>
  <c r="AA2138" i="1"/>
  <c r="Z2140" i="1"/>
  <c r="B2149" i="1"/>
  <c r="B2151" i="1" s="1"/>
  <c r="B2135" i="1"/>
  <c r="B2139" i="1" s="1"/>
  <c r="F2149" i="1"/>
  <c r="F2151" i="1" s="1"/>
  <c r="F2135" i="1"/>
  <c r="F2139" i="1" s="1"/>
  <c r="J2149" i="1"/>
  <c r="J2151" i="1" s="1"/>
  <c r="J2135" i="1"/>
  <c r="J2139" i="1" s="1"/>
  <c r="N2149" i="1"/>
  <c r="N2151" i="1" s="1"/>
  <c r="N2135" i="1"/>
  <c r="R2149" i="1"/>
  <c r="R2151" i="1" s="1"/>
  <c r="R2135" i="1"/>
  <c r="R2139" i="1" s="1"/>
  <c r="V2149" i="1"/>
  <c r="V2151" i="1" s="1"/>
  <c r="V2135" i="1"/>
  <c r="V2139" i="1" s="1"/>
  <c r="Z2145" i="1"/>
  <c r="AB2215" i="1"/>
  <c r="AA2215" i="1"/>
  <c r="AA2219" i="1" s="1"/>
  <c r="Z2219" i="1"/>
  <c r="Z2125" i="1"/>
  <c r="AA2125" i="1" s="1"/>
  <c r="C2086" i="1"/>
  <c r="G2086" i="1"/>
  <c r="K2086" i="1"/>
  <c r="O2086" i="1"/>
  <c r="O2088" i="1" s="1"/>
  <c r="S2086" i="1"/>
  <c r="W2086" i="1"/>
  <c r="I2128" i="1"/>
  <c r="Q2128" i="1"/>
  <c r="Y2128" i="1"/>
  <c r="Z2113" i="1"/>
  <c r="E2122" i="1"/>
  <c r="E2126" i="1" s="1"/>
  <c r="E2128" i="1" s="1"/>
  <c r="I2122" i="1"/>
  <c r="I2126" i="1" s="1"/>
  <c r="M2122" i="1"/>
  <c r="Q2122" i="1"/>
  <c r="Q2126" i="1" s="1"/>
  <c r="U2122" i="1"/>
  <c r="U2126" i="1" s="1"/>
  <c r="U2128" i="1" s="1"/>
  <c r="Y2122" i="1"/>
  <c r="Y2126" i="1" s="1"/>
  <c r="V2128" i="1"/>
  <c r="B2141" i="1"/>
  <c r="F2141" i="1"/>
  <c r="J2141" i="1"/>
  <c r="R2141" i="1"/>
  <c r="V2141" i="1"/>
  <c r="AA2146" i="1"/>
  <c r="AB2208" i="1"/>
  <c r="AA2208" i="1"/>
  <c r="AA2209" i="1" s="1"/>
  <c r="Z2083" i="1"/>
  <c r="AA2083" i="1" s="1"/>
  <c r="AA2124" i="1"/>
  <c r="Z2085" i="1"/>
  <c r="AA2085" i="1" s="1"/>
  <c r="Z2087" i="1"/>
  <c r="C2088" i="1"/>
  <c r="G2088" i="1"/>
  <c r="K2088" i="1"/>
  <c r="S2088" i="1"/>
  <c r="W2088" i="1"/>
  <c r="W2123" i="1"/>
  <c r="W2126" i="1" s="1"/>
  <c r="W2128" i="1" s="1"/>
  <c r="AA2113" i="1"/>
  <c r="AA2116" i="1" s="1"/>
  <c r="AA2118" i="1" s="1"/>
  <c r="V2116" i="1"/>
  <c r="V2118" i="1" s="1"/>
  <c r="Z2127" i="1"/>
  <c r="D2139" i="1"/>
  <c r="D2159" i="1"/>
  <c r="D2161" i="1" s="1"/>
  <c r="AA2180" i="1"/>
  <c r="AA2272" i="1"/>
  <c r="D2262" i="1"/>
  <c r="H2262" i="1"/>
  <c r="L2262" i="1"/>
  <c r="P2262" i="1"/>
  <c r="T2262" i="1"/>
  <c r="X2262" i="1"/>
  <c r="AB2136" i="1"/>
  <c r="AA2136" i="1"/>
  <c r="AA2137" i="1"/>
  <c r="D2141" i="1"/>
  <c r="H2141" i="1"/>
  <c r="L2141" i="1"/>
  <c r="P2141" i="1"/>
  <c r="T2141" i="1"/>
  <c r="X2141" i="1"/>
  <c r="C2189" i="1"/>
  <c r="C2191" i="1" s="1"/>
  <c r="C2135" i="1"/>
  <c r="C2139" i="1" s="1"/>
  <c r="C2141" i="1" s="1"/>
  <c r="G2189" i="1"/>
  <c r="G2191" i="1" s="1"/>
  <c r="G2135" i="1"/>
  <c r="G2139" i="1" s="1"/>
  <c r="G2141" i="1" s="1"/>
  <c r="K2189" i="1"/>
  <c r="K2191" i="1" s="1"/>
  <c r="K2135" i="1"/>
  <c r="K2139" i="1" s="1"/>
  <c r="K2141" i="1" s="1"/>
  <c r="O2189" i="1"/>
  <c r="O2191" i="1" s="1"/>
  <c r="O2135" i="1"/>
  <c r="O2139" i="1" s="1"/>
  <c r="O2141" i="1" s="1"/>
  <c r="S2189" i="1"/>
  <c r="S2191" i="1" s="1"/>
  <c r="S2135" i="1"/>
  <c r="S2139" i="1" s="1"/>
  <c r="S2141" i="1" s="1"/>
  <c r="W2189" i="1"/>
  <c r="W2191" i="1" s="1"/>
  <c r="W2135" i="1"/>
  <c r="W2139" i="1" s="1"/>
  <c r="W2141" i="1" s="1"/>
  <c r="AA2190" i="1"/>
  <c r="AA2191" i="1" s="1"/>
  <c r="AB2190" i="1"/>
  <c r="AB2195" i="1"/>
  <c r="AA2150" i="1"/>
  <c r="Z2155" i="1"/>
  <c r="AA2155" i="1" s="1"/>
  <c r="AA2159" i="1" s="1"/>
  <c r="AA2161" i="1" s="1"/>
  <c r="AB2186" i="1"/>
  <c r="AB2188" i="1"/>
  <c r="N2199" i="1"/>
  <c r="N2201" i="1" s="1"/>
  <c r="AA2221" i="1"/>
  <c r="Z2241" i="1"/>
  <c r="AB2241" i="1" s="1"/>
  <c r="B2261" i="1"/>
  <c r="G2261" i="1"/>
  <c r="G2263" i="1" s="1"/>
  <c r="R2261" i="1"/>
  <c r="W2261" i="1"/>
  <c r="W2263" i="1" s="1"/>
  <c r="K2258" i="1"/>
  <c r="Z2270" i="1"/>
  <c r="M2260" i="1"/>
  <c r="O2271" i="1"/>
  <c r="Z2288" i="1"/>
  <c r="E2258" i="1"/>
  <c r="E2261" i="1" s="1"/>
  <c r="E2263" i="1" s="1"/>
  <c r="E2301" i="1"/>
  <c r="E2303" i="1" s="1"/>
  <c r="I2258" i="1"/>
  <c r="I2301" i="1"/>
  <c r="I2303" i="1" s="1"/>
  <c r="M2258" i="1"/>
  <c r="M2261" i="1" s="1"/>
  <c r="M2263" i="1" s="1"/>
  <c r="Z2298" i="1"/>
  <c r="M2301" i="1"/>
  <c r="M2303" i="1" s="1"/>
  <c r="Q2258" i="1"/>
  <c r="Q2301" i="1"/>
  <c r="Q2303" i="1" s="1"/>
  <c r="U2258" i="1"/>
  <c r="U2261" i="1" s="1"/>
  <c r="U2263" i="1" s="1"/>
  <c r="U2301" i="1"/>
  <c r="U2303" i="1" s="1"/>
  <c r="Y2258" i="1"/>
  <c r="Y2301" i="1"/>
  <c r="Y2303" i="1" s="1"/>
  <c r="Z2317" i="1"/>
  <c r="AA2319" i="1"/>
  <c r="L2331" i="1"/>
  <c r="L2333" i="1" s="1"/>
  <c r="C2351" i="1"/>
  <c r="C2353" i="1" s="1"/>
  <c r="C2318" i="1"/>
  <c r="G2351" i="1"/>
  <c r="G2353" i="1" s="1"/>
  <c r="G2318" i="1"/>
  <c r="K2351" i="1"/>
  <c r="K2353" i="1" s="1"/>
  <c r="K2318" i="1"/>
  <c r="O2351" i="1"/>
  <c r="O2353" i="1" s="1"/>
  <c r="O2318" i="1"/>
  <c r="S2351" i="1"/>
  <c r="S2353" i="1" s="1"/>
  <c r="S2318" i="1"/>
  <c r="W2351" i="1"/>
  <c r="W2353" i="1" s="1"/>
  <c r="W2318" i="1"/>
  <c r="AB2471" i="1"/>
  <c r="Z2473" i="1"/>
  <c r="AB2473" i="1" s="1"/>
  <c r="Z2175" i="1"/>
  <c r="Z2189" i="1"/>
  <c r="AB2189" i="1" s="1"/>
  <c r="AB2226" i="1"/>
  <c r="AA2226" i="1"/>
  <c r="AA2229" i="1" s="1"/>
  <c r="AB2237" i="1"/>
  <c r="AA2237" i="1"/>
  <c r="C2261" i="1"/>
  <c r="C2263" i="1" s="1"/>
  <c r="I2261" i="1"/>
  <c r="I2263" i="1" s="1"/>
  <c r="S2261" i="1"/>
  <c r="S2263" i="1" s="1"/>
  <c r="Y2261" i="1"/>
  <c r="Y2263" i="1" s="1"/>
  <c r="B2263" i="1"/>
  <c r="R2263" i="1"/>
  <c r="D2271" i="1"/>
  <c r="D2273" i="1" s="1"/>
  <c r="D2257" i="1"/>
  <c r="H2271" i="1"/>
  <c r="H2273" i="1" s="1"/>
  <c r="H2257" i="1"/>
  <c r="L2271" i="1"/>
  <c r="L2273" i="1" s="1"/>
  <c r="L2257" i="1"/>
  <c r="P2271" i="1"/>
  <c r="P2273" i="1" s="1"/>
  <c r="P2257" i="1"/>
  <c r="T2271" i="1"/>
  <c r="T2273" i="1" s="1"/>
  <c r="T2257" i="1"/>
  <c r="X2271" i="1"/>
  <c r="X2273" i="1" s="1"/>
  <c r="X2257" i="1"/>
  <c r="C2271" i="1"/>
  <c r="S2271" i="1"/>
  <c r="C2273" i="1"/>
  <c r="G2273" i="1"/>
  <c r="O2273" i="1"/>
  <c r="S2273" i="1"/>
  <c r="W2273" i="1"/>
  <c r="AB2308" i="1"/>
  <c r="B2321" i="1"/>
  <c r="F2321" i="1"/>
  <c r="J2321" i="1"/>
  <c r="N2321" i="1"/>
  <c r="R2321" i="1"/>
  <c r="V2321" i="1"/>
  <c r="K2642" i="1"/>
  <c r="D2331" i="1"/>
  <c r="D2333" i="1" s="1"/>
  <c r="D2318" i="1"/>
  <c r="H2331" i="1"/>
  <c r="H2333" i="1" s="1"/>
  <c r="H2318" i="1"/>
  <c r="P2331" i="1"/>
  <c r="P2333" i="1" s="1"/>
  <c r="P2318" i="1"/>
  <c r="T2331" i="1"/>
  <c r="T2333" i="1" s="1"/>
  <c r="T2318" i="1"/>
  <c r="X2331" i="1"/>
  <c r="X2333" i="1" s="1"/>
  <c r="X2318" i="1"/>
  <c r="AB2602" i="1"/>
  <c r="AA2602" i="1"/>
  <c r="Y2637" i="1"/>
  <c r="C2321" i="1"/>
  <c r="C2323" i="1" s="1"/>
  <c r="G2321" i="1"/>
  <c r="G2323" i="1" s="1"/>
  <c r="K2321" i="1"/>
  <c r="K2323" i="1" s="1"/>
  <c r="O2321" i="1"/>
  <c r="O2323" i="1" s="1"/>
  <c r="S2321" i="1"/>
  <c r="S2323" i="1" s="1"/>
  <c r="W2321" i="1"/>
  <c r="W2323" i="1" s="1"/>
  <c r="AA2389" i="1"/>
  <c r="AB2389" i="1"/>
  <c r="M2169" i="1"/>
  <c r="M2171" i="1" s="1"/>
  <c r="Z2165" i="1"/>
  <c r="AA2175" i="1"/>
  <c r="AA2179" i="1" s="1"/>
  <c r="D2179" i="1"/>
  <c r="D2181" i="1" s="1"/>
  <c r="AA2195" i="1"/>
  <c r="AA2199" i="1" s="1"/>
  <c r="D2199" i="1"/>
  <c r="D2201" i="1" s="1"/>
  <c r="AB2201" i="1" s="1"/>
  <c r="AA2201" i="1"/>
  <c r="Z2209" i="1"/>
  <c r="AB2209" i="1" s="1"/>
  <c r="AB2230" i="1"/>
  <c r="AA2230" i="1"/>
  <c r="Z2231" i="1"/>
  <c r="AB2231" i="1" s="1"/>
  <c r="F2261" i="1"/>
  <c r="F2263" i="1" s="1"/>
  <c r="K2261" i="1"/>
  <c r="K2263" i="1" s="1"/>
  <c r="Q2261" i="1"/>
  <c r="Q2263" i="1" s="1"/>
  <c r="V2261" i="1"/>
  <c r="V2263" i="1" s="1"/>
  <c r="J2263" i="1"/>
  <c r="Z2267" i="1"/>
  <c r="Z2268" i="1"/>
  <c r="Z2269" i="1"/>
  <c r="K2271" i="1"/>
  <c r="K2273" i="1" s="1"/>
  <c r="E2273" i="1"/>
  <c r="I2273" i="1"/>
  <c r="M2273" i="1"/>
  <c r="Q2273" i="1"/>
  <c r="U2273" i="1"/>
  <c r="Y2273" i="1"/>
  <c r="D2258" i="1"/>
  <c r="D2311" i="1"/>
  <c r="D2313" i="1" s="1"/>
  <c r="AB2313" i="1" s="1"/>
  <c r="AA2308" i="1"/>
  <c r="AA2311" i="1" s="1"/>
  <c r="AA2313" i="1" s="1"/>
  <c r="H2258" i="1"/>
  <c r="H2311" i="1"/>
  <c r="H2313" i="1" s="1"/>
  <c r="L2258" i="1"/>
  <c r="L2311" i="1"/>
  <c r="L2313" i="1" s="1"/>
  <c r="P2258" i="1"/>
  <c r="P2311" i="1"/>
  <c r="P2313" i="1" s="1"/>
  <c r="T2258" i="1"/>
  <c r="T2311" i="1"/>
  <c r="T2313" i="1" s="1"/>
  <c r="X2258" i="1"/>
  <c r="X2311" i="1"/>
  <c r="X2313" i="1" s="1"/>
  <c r="D2321" i="1"/>
  <c r="D2323" i="1" s="1"/>
  <c r="H2321" i="1"/>
  <c r="H2323" i="1" s="1"/>
  <c r="P2321" i="1"/>
  <c r="P2323" i="1" s="1"/>
  <c r="T2321" i="1"/>
  <c r="T2323" i="1" s="1"/>
  <c r="X2321" i="1"/>
  <c r="X2323" i="1" s="1"/>
  <c r="Z2318" i="1"/>
  <c r="AB2318" i="1" s="1"/>
  <c r="E2323" i="1"/>
  <c r="I2323" i="1"/>
  <c r="M2323" i="1"/>
  <c r="U2323" i="1"/>
  <c r="Y2323" i="1"/>
  <c r="M2341" i="1"/>
  <c r="M2343" i="1" s="1"/>
  <c r="Z2338" i="1"/>
  <c r="AB2185" i="1"/>
  <c r="AA2210" i="1"/>
  <c r="AB2225" i="1"/>
  <c r="AA2235" i="1"/>
  <c r="AA2239" i="1" s="1"/>
  <c r="AA2241" i="1" s="1"/>
  <c r="Z2247" i="1"/>
  <c r="N2271" i="1"/>
  <c r="N2273" i="1" s="1"/>
  <c r="Z2278" i="1"/>
  <c r="B2323" i="1"/>
  <c r="F2323" i="1"/>
  <c r="J2323" i="1"/>
  <c r="N2323" i="1"/>
  <c r="R2323" i="1"/>
  <c r="V2323" i="1"/>
  <c r="Z2322" i="1"/>
  <c r="D2341" i="1"/>
  <c r="D2343" i="1" s="1"/>
  <c r="AA2338" i="1"/>
  <c r="AA2341" i="1" s="1"/>
  <c r="AA2343" i="1" s="1"/>
  <c r="Z2358" i="1"/>
  <c r="H2640" i="1"/>
  <c r="H2650" i="1" s="1"/>
  <c r="H2660" i="1" s="1"/>
  <c r="X2640" i="1"/>
  <c r="X2650" i="1" s="1"/>
  <c r="X2660" i="1" s="1"/>
  <c r="AA2288" i="1"/>
  <c r="AA2291" i="1" s="1"/>
  <c r="AA2293" i="1" s="1"/>
  <c r="N2311" i="1"/>
  <c r="N2313" i="1" s="1"/>
  <c r="AA2327" i="1"/>
  <c r="AA2340" i="1"/>
  <c r="AA2360" i="1"/>
  <c r="AA2372" i="1"/>
  <c r="AB2451" i="1"/>
  <c r="Z2453" i="1"/>
  <c r="AB2453" i="1" s="1"/>
  <c r="AA2469" i="1"/>
  <c r="AB2469" i="1"/>
  <c r="AA2477" i="1"/>
  <c r="Z2328" i="1"/>
  <c r="AB2328" i="1" s="1"/>
  <c r="AA2347" i="1"/>
  <c r="AA2352" i="1"/>
  <c r="Z2368" i="1"/>
  <c r="AB2368" i="1" s="1"/>
  <c r="AB2558" i="1"/>
  <c r="AA2558" i="1"/>
  <c r="Z2348" i="1"/>
  <c r="AB2348" i="1" s="1"/>
  <c r="Z2381" i="1"/>
  <c r="AA2377" i="1"/>
  <c r="AA2382" i="1"/>
  <c r="Z2383" i="1"/>
  <c r="M2391" i="1"/>
  <c r="M2393" i="1" s="1"/>
  <c r="Z2388" i="1"/>
  <c r="AA2413" i="1"/>
  <c r="AA2433" i="1"/>
  <c r="AA2442" i="1"/>
  <c r="AA2443" i="1" s="1"/>
  <c r="AA2462" i="1"/>
  <c r="AA2463" i="1" s="1"/>
  <c r="Z2463" i="1"/>
  <c r="AB2463" i="1" s="1"/>
  <c r="C2481" i="1"/>
  <c r="C2483" i="1" s="1"/>
  <c r="C2637" i="1"/>
  <c r="G2637" i="1"/>
  <c r="G2481" i="1"/>
  <c r="G2483" i="1" s="1"/>
  <c r="K2637" i="1"/>
  <c r="K2481" i="1"/>
  <c r="K2483" i="1" s="1"/>
  <c r="O2637" i="1"/>
  <c r="O2481" i="1"/>
  <c r="O2483" i="1" s="1"/>
  <c r="S2637" i="1"/>
  <c r="S2481" i="1"/>
  <c r="S2483" i="1" s="1"/>
  <c r="W2637" i="1"/>
  <c r="W2481" i="1"/>
  <c r="W2483" i="1" s="1"/>
  <c r="S2638" i="1"/>
  <c r="S2648" i="1" s="1"/>
  <c r="S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Z2479" i="1"/>
  <c r="AA2479" i="1" s="1"/>
  <c r="P2640" i="1"/>
  <c r="P2650" i="1" s="1"/>
  <c r="P2660" i="1" s="1"/>
  <c r="AB2518" i="1"/>
  <c r="AA2518" i="1"/>
  <c r="AB2382" i="1"/>
  <c r="AB2400" i="1"/>
  <c r="AB2407" i="1"/>
  <c r="AB2409" i="1"/>
  <c r="Z2411" i="1"/>
  <c r="Z2421" i="1"/>
  <c r="AB2421" i="1" s="1"/>
  <c r="AB2418" i="1"/>
  <c r="AB2420" i="1"/>
  <c r="AB2427" i="1"/>
  <c r="Z2431" i="1"/>
  <c r="AB2438" i="1"/>
  <c r="AB2442" i="1"/>
  <c r="AA2451" i="1"/>
  <c r="AA2453" i="1" s="1"/>
  <c r="AB2462" i="1"/>
  <c r="AA2471" i="1"/>
  <c r="AA2473" i="1"/>
  <c r="E2638" i="1"/>
  <c r="E2648" i="1" s="1"/>
  <c r="E2658" i="1" s="1"/>
  <c r="M2638" i="1"/>
  <c r="U2638" i="1"/>
  <c r="U2648" i="1" s="1"/>
  <c r="U2658" i="1" s="1"/>
  <c r="L2640" i="1"/>
  <c r="L2650" i="1" s="1"/>
  <c r="L2660" i="1" s="1"/>
  <c r="B2491" i="1"/>
  <c r="B2493" i="1" s="1"/>
  <c r="B2478" i="1"/>
  <c r="F2491" i="1"/>
  <c r="F2493" i="1" s="1"/>
  <c r="F2478" i="1"/>
  <c r="J2491" i="1"/>
  <c r="J2493" i="1" s="1"/>
  <c r="J2478" i="1"/>
  <c r="N2491" i="1"/>
  <c r="N2493" i="1" s="1"/>
  <c r="N2478" i="1"/>
  <c r="R2491" i="1"/>
  <c r="R2493" i="1" s="1"/>
  <c r="R2478" i="1"/>
  <c r="V2491" i="1"/>
  <c r="V2493" i="1" s="1"/>
  <c r="V2478" i="1"/>
  <c r="Z2488" i="1"/>
  <c r="AB2488" i="1" s="1"/>
  <c r="AB2569" i="1"/>
  <c r="AA2569" i="1"/>
  <c r="AB2571" i="1"/>
  <c r="AA2368" i="1"/>
  <c r="AA2371" i="1" s="1"/>
  <c r="D2381" i="1"/>
  <c r="D2383" i="1" s="1"/>
  <c r="AA2378" i="1"/>
  <c r="AA2402" i="1"/>
  <c r="AA2403" i="1" s="1"/>
  <c r="AA2422" i="1"/>
  <c r="AA2423" i="1" s="1"/>
  <c r="Z2423" i="1"/>
  <c r="AB2423" i="1" s="1"/>
  <c r="I2638" i="1"/>
  <c r="I2648" i="1" s="1"/>
  <c r="I2658" i="1" s="1"/>
  <c r="Q2638" i="1"/>
  <c r="Q2648" i="1" s="1"/>
  <c r="Q2658" i="1" s="1"/>
  <c r="Y2638" i="1"/>
  <c r="Y2648" i="1" s="1"/>
  <c r="Y2658" i="1" s="1"/>
  <c r="M2639" i="1"/>
  <c r="D2640" i="1"/>
  <c r="T2640" i="1"/>
  <c r="T2650" i="1" s="1"/>
  <c r="T2660" i="1" s="1"/>
  <c r="M2640" i="1"/>
  <c r="D2638" i="1"/>
  <c r="Z2401" i="1"/>
  <c r="AB2401" i="1" s="1"/>
  <c r="Z2441" i="1"/>
  <c r="AB2441" i="1" s="1"/>
  <c r="B2637" i="1"/>
  <c r="F2637" i="1"/>
  <c r="J2637" i="1"/>
  <c r="N2637" i="1"/>
  <c r="R2637" i="1"/>
  <c r="V2637" i="1"/>
  <c r="H2478" i="1"/>
  <c r="H2638" i="1" s="1"/>
  <c r="H2648" i="1" s="1"/>
  <c r="H2658" i="1" s="1"/>
  <c r="L2478" i="1"/>
  <c r="L2638" i="1" s="1"/>
  <c r="L2648" i="1" s="1"/>
  <c r="L2658" i="1" s="1"/>
  <c r="P2478" i="1"/>
  <c r="P2638" i="1" s="1"/>
  <c r="P2648" i="1" s="1"/>
  <c r="P2658" i="1" s="1"/>
  <c r="T2478" i="1"/>
  <c r="T2638" i="1" s="1"/>
  <c r="T2648" i="1" s="1"/>
  <c r="T2658" i="1" s="1"/>
  <c r="X2478" i="1"/>
  <c r="X2638" i="1" s="1"/>
  <c r="X2648" i="1" s="1"/>
  <c r="X2658" i="1" s="1"/>
  <c r="E2639" i="1"/>
  <c r="E2649" i="1" s="1"/>
  <c r="E2659" i="1" s="1"/>
  <c r="I2639" i="1"/>
  <c r="I2649" i="1" s="1"/>
  <c r="I2659" i="1" s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E2642" i="1"/>
  <c r="I2642" i="1"/>
  <c r="M2642" i="1"/>
  <c r="Z2482" i="1"/>
  <c r="Q2642" i="1"/>
  <c r="U2642" i="1"/>
  <c r="Y2642" i="1"/>
  <c r="Z2498" i="1"/>
  <c r="M2501" i="1"/>
  <c r="M2503" i="1" s="1"/>
  <c r="Z2511" i="1"/>
  <c r="AA2507" i="1"/>
  <c r="Z2543" i="1"/>
  <c r="AB2543" i="1" s="1"/>
  <c r="AA2561" i="1"/>
  <c r="AB2580" i="1"/>
  <c r="AA2580" i="1"/>
  <c r="AA2581" i="1" s="1"/>
  <c r="AB2587" i="1"/>
  <c r="AA2587" i="1"/>
  <c r="AA2591" i="1" s="1"/>
  <c r="Z2591" i="1"/>
  <c r="AB2591" i="1" s="1"/>
  <c r="D2637" i="1"/>
  <c r="H2637" i="1"/>
  <c r="L2637" i="1"/>
  <c r="P2637" i="1"/>
  <c r="T2637" i="1"/>
  <c r="X2637" i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E2480" i="1"/>
  <c r="E2640" i="1" s="1"/>
  <c r="E2650" i="1" s="1"/>
  <c r="E2660" i="1" s="1"/>
  <c r="I2480" i="1"/>
  <c r="I2640" i="1" s="1"/>
  <c r="I2650" i="1" s="1"/>
  <c r="I2660" i="1" s="1"/>
  <c r="Q2480" i="1"/>
  <c r="Q2640" i="1" s="1"/>
  <c r="Q2650" i="1" s="1"/>
  <c r="Q2660" i="1" s="1"/>
  <c r="U2480" i="1"/>
  <c r="U2640" i="1" s="1"/>
  <c r="U2650" i="1" s="1"/>
  <c r="U2660" i="1" s="1"/>
  <c r="H2481" i="1"/>
  <c r="P2481" i="1"/>
  <c r="X2481" i="1"/>
  <c r="C2642" i="1"/>
  <c r="S2642" i="1"/>
  <c r="Z2513" i="1"/>
  <c r="AA2512" i="1"/>
  <c r="Z2521" i="1"/>
  <c r="AB2521" i="1" s="1"/>
  <c r="AB2522" i="1"/>
  <c r="AA2522" i="1"/>
  <c r="Z2533" i="1"/>
  <c r="AB2533" i="1" s="1"/>
  <c r="AB2540" i="1"/>
  <c r="AA2540" i="1"/>
  <c r="AA2541" i="1" s="1"/>
  <c r="AB2547" i="1"/>
  <c r="AA2547" i="1"/>
  <c r="AA2551" i="1" s="1"/>
  <c r="AA2553" i="1" s="1"/>
  <c r="Z2551" i="1"/>
  <c r="Z2583" i="1"/>
  <c r="AB2583" i="1" s="1"/>
  <c r="AA2593" i="1"/>
  <c r="AB2598" i="1"/>
  <c r="AA2598" i="1"/>
  <c r="AA2601" i="1" s="1"/>
  <c r="E2637" i="1"/>
  <c r="E2481" i="1"/>
  <c r="E2483" i="1" s="1"/>
  <c r="I2637" i="1"/>
  <c r="I2481" i="1"/>
  <c r="I2483" i="1" s="1"/>
  <c r="M2637" i="1"/>
  <c r="M2481" i="1"/>
  <c r="M2483" i="1" s="1"/>
  <c r="Q2637" i="1"/>
  <c r="Q2481" i="1"/>
  <c r="Q2483" i="1" s="1"/>
  <c r="U2637" i="1"/>
  <c r="U2481" i="1"/>
  <c r="U2483" i="1" s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V2640" i="1"/>
  <c r="V2650" i="1" s="1"/>
  <c r="V2660" i="1" s="1"/>
  <c r="M2491" i="1"/>
  <c r="M2493" i="1" s="1"/>
  <c r="Z2490" i="1"/>
  <c r="AA2490" i="1" s="1"/>
  <c r="Y2491" i="1"/>
  <c r="Y2493" i="1" s="1"/>
  <c r="Y2480" i="1"/>
  <c r="Y2640" i="1" s="1"/>
  <c r="Y2650" i="1" s="1"/>
  <c r="Y2660" i="1" s="1"/>
  <c r="D2511" i="1"/>
  <c r="D2513" i="1" s="1"/>
  <c r="AA2508" i="1"/>
  <c r="AA2521" i="1"/>
  <c r="AB2529" i="1"/>
  <c r="AA2529" i="1"/>
  <c r="Z2561" i="1"/>
  <c r="AB2561" i="1" s="1"/>
  <c r="AB2562" i="1"/>
  <c r="AA2562" i="1"/>
  <c r="AA2563" i="1" s="1"/>
  <c r="Z2563" i="1"/>
  <c r="AB2563" i="1" s="1"/>
  <c r="D2642" i="1"/>
  <c r="H2642" i="1"/>
  <c r="L2642" i="1"/>
  <c r="P2642" i="1"/>
  <c r="T2642" i="1"/>
  <c r="X2642" i="1"/>
  <c r="AA2487" i="1"/>
  <c r="AA2491" i="1" s="1"/>
  <c r="AA2493" i="1" s="1"/>
  <c r="AA2527" i="1"/>
  <c r="AA2542" i="1"/>
  <c r="AA2543" i="1" s="1"/>
  <c r="AB2557" i="1"/>
  <c r="AA2567" i="1"/>
  <c r="AA2571" i="1" s="1"/>
  <c r="AA2573" i="1" s="1"/>
  <c r="AA2582" i="1"/>
  <c r="AA2583" i="1" s="1"/>
  <c r="AB2590" i="1"/>
  <c r="AB2597" i="1"/>
  <c r="AB2607" i="1"/>
  <c r="Z2611" i="1"/>
  <c r="AB2622" i="1"/>
  <c r="Z2623" i="1"/>
  <c r="AB2623" i="1" s="1"/>
  <c r="W2640" i="1"/>
  <c r="W2650" i="1" s="1"/>
  <c r="W2660" i="1" s="1"/>
  <c r="B2642" i="1"/>
  <c r="F2642" i="1"/>
  <c r="J2642" i="1"/>
  <c r="N2642" i="1"/>
  <c r="R2642" i="1"/>
  <c r="V2642" i="1"/>
  <c r="D2483" i="1"/>
  <c r="H2483" i="1"/>
  <c r="P2483" i="1"/>
  <c r="X2483" i="1"/>
  <c r="AA2488" i="1"/>
  <c r="N2511" i="1"/>
  <c r="N2513" i="1" s="1"/>
  <c r="Z2601" i="1"/>
  <c r="AB2601" i="1" s="1"/>
  <c r="AA2628" i="1"/>
  <c r="AA2631" i="1" s="1"/>
  <c r="AA2633" i="1" s="1"/>
  <c r="Z2631" i="1"/>
  <c r="AB2628" i="1"/>
  <c r="G2642" i="1"/>
  <c r="O2642" i="1"/>
  <c r="W2642" i="1"/>
  <c r="AA2482" i="1"/>
  <c r="AA2610" i="1"/>
  <c r="AA2611" i="1" s="1"/>
  <c r="AA2613" i="1" s="1"/>
  <c r="AA2617" i="1"/>
  <c r="AA2621" i="1" s="1"/>
  <c r="AA2623" i="1" s="1"/>
  <c r="AB2617" i="1"/>
  <c r="Z2621" i="1"/>
  <c r="AB2621" i="1" s="1"/>
  <c r="AA2757" i="1"/>
  <c r="AJ2784" i="1"/>
  <c r="Z2676" i="1"/>
  <c r="AA2676" i="1" s="1"/>
  <c r="AL2740" i="1"/>
  <c r="AL2746" i="1"/>
  <c r="AJ2750" i="1"/>
  <c r="AJ2752" i="1" s="1"/>
  <c r="AA2670" i="1"/>
  <c r="D2680" i="1"/>
  <c r="AA2680" i="1" s="1"/>
  <c r="AJ2718" i="1"/>
  <c r="AK2752" i="1"/>
  <c r="AL2747" i="1"/>
  <c r="AL2714" i="1"/>
  <c r="AL2716" i="1" s="1"/>
  <c r="AL2718" i="1" s="1"/>
  <c r="AL2734" i="1"/>
  <c r="AJ2753" i="1" l="1"/>
  <c r="AJ2780" i="1" s="1"/>
  <c r="AJ2781" i="1" s="1"/>
  <c r="AJ2790" i="1" s="1"/>
  <c r="AI2759" i="1"/>
  <c r="AJ2759" i="1"/>
  <c r="AA564" i="1"/>
  <c r="AB2123" i="1"/>
  <c r="AA2123" i="1"/>
  <c r="AA392" i="1"/>
  <c r="W2652" i="1"/>
  <c r="V2652" i="1"/>
  <c r="F2652" i="1"/>
  <c r="L2652" i="1"/>
  <c r="C2652" i="1"/>
  <c r="P2647" i="1"/>
  <c r="P2641" i="1"/>
  <c r="AA2511" i="1"/>
  <c r="AA2498" i="1"/>
  <c r="AA2501" i="1" s="1"/>
  <c r="AA2503" i="1" s="1"/>
  <c r="AB2498" i="1"/>
  <c r="Z2501" i="1"/>
  <c r="Y2652" i="1"/>
  <c r="Q2652" i="1"/>
  <c r="R2647" i="1"/>
  <c r="B2647" i="1"/>
  <c r="Z2593" i="1"/>
  <c r="AB2593" i="1" s="1"/>
  <c r="M2650" i="1"/>
  <c r="Z2640" i="1"/>
  <c r="AB2640" i="1" s="1"/>
  <c r="Z2639" i="1"/>
  <c r="M2649" i="1"/>
  <c r="V2638" i="1"/>
  <c r="V2648" i="1" s="1"/>
  <c r="V2658" i="1" s="1"/>
  <c r="V2481" i="1"/>
  <c r="V2483" i="1" s="1"/>
  <c r="N2638" i="1"/>
  <c r="N2648" i="1" s="1"/>
  <c r="N2658" i="1" s="1"/>
  <c r="N2481" i="1"/>
  <c r="N2483" i="1" s="1"/>
  <c r="F2638" i="1"/>
  <c r="F2648" i="1" s="1"/>
  <c r="F2658" i="1" s="1"/>
  <c r="F2481" i="1"/>
  <c r="F2483" i="1" s="1"/>
  <c r="S2647" i="1"/>
  <c r="S2641" i="1"/>
  <c r="K2647" i="1"/>
  <c r="K2641" i="1"/>
  <c r="Z2443" i="1"/>
  <c r="AB2443" i="1" s="1"/>
  <c r="AB2381" i="1"/>
  <c r="Z2331" i="1"/>
  <c r="AB2338" i="1"/>
  <c r="Z2341" i="1"/>
  <c r="Z2257" i="1"/>
  <c r="Z2271" i="1"/>
  <c r="AA2231" i="1"/>
  <c r="AB2165" i="1"/>
  <c r="Z2169" i="1"/>
  <c r="AA2165" i="1"/>
  <c r="AA2169" i="1" s="1"/>
  <c r="AA2171" i="1" s="1"/>
  <c r="AA2603" i="1"/>
  <c r="AA2328" i="1"/>
  <c r="X2261" i="1"/>
  <c r="P2261" i="1"/>
  <c r="H2261" i="1"/>
  <c r="Z2321" i="1"/>
  <c r="AB2321" i="1" s="1"/>
  <c r="AA2317" i="1"/>
  <c r="AA2298" i="1"/>
  <c r="AA2301" i="1" s="1"/>
  <c r="AA2303" i="1" s="1"/>
  <c r="AB2298" i="1"/>
  <c r="Z2301" i="1"/>
  <c r="AA2082" i="1"/>
  <c r="AA2086" i="1" s="1"/>
  <c r="Z2086" i="1"/>
  <c r="AB1971" i="1"/>
  <c r="Z1974" i="1"/>
  <c r="AA1971" i="1"/>
  <c r="AA1974" i="1" s="1"/>
  <c r="AA1976" i="1" s="1"/>
  <c r="N2126" i="1"/>
  <c r="N2128" i="1" s="1"/>
  <c r="AB2051" i="1"/>
  <c r="AA2051" i="1"/>
  <c r="AA2054" i="1" s="1"/>
  <c r="AA2056" i="1" s="1"/>
  <c r="Z2054" i="1"/>
  <c r="AA2004" i="1"/>
  <c r="AA2006" i="1" s="1"/>
  <c r="AB1875" i="1"/>
  <c r="AB1946" i="1"/>
  <c r="AB1906" i="1"/>
  <c r="Z1886" i="1"/>
  <c r="AB1886" i="1" s="1"/>
  <c r="AB1795" i="1"/>
  <c r="AA1844" i="1"/>
  <c r="AA1850" i="1"/>
  <c r="AA1854" i="1" s="1"/>
  <c r="Z1854" i="1"/>
  <c r="AB1850" i="1"/>
  <c r="AA1795" i="1"/>
  <c r="AB1785" i="1"/>
  <c r="Z1744" i="1"/>
  <c r="AB1744" i="1" s="1"/>
  <c r="AB1740" i="1"/>
  <c r="AA1740" i="1"/>
  <c r="AA1716" i="1"/>
  <c r="Z1653" i="1"/>
  <c r="M1643" i="1"/>
  <c r="Z1643" i="1" s="1"/>
  <c r="Z1724" i="1"/>
  <c r="AB1724" i="1" s="1"/>
  <c r="AB1720" i="1"/>
  <c r="N1685" i="1"/>
  <c r="N1696" i="1"/>
  <c r="S1694" i="1"/>
  <c r="S1696" i="1" s="1"/>
  <c r="S1680" i="1"/>
  <c r="Q2075" i="1"/>
  <c r="AB1804" i="1"/>
  <c r="AB1725" i="1"/>
  <c r="AA1725" i="1"/>
  <c r="Y1694" i="1"/>
  <c r="Y1696" i="1" s="1"/>
  <c r="Y1680" i="1"/>
  <c r="Q1694" i="1"/>
  <c r="Q1696" i="1" s="1"/>
  <c r="Q1680" i="1"/>
  <c r="Z1714" i="1"/>
  <c r="AB1714" i="1" s="1"/>
  <c r="AB1710" i="1"/>
  <c r="M1675" i="1"/>
  <c r="Z1634" i="1"/>
  <c r="AB1634" i="1" s="1"/>
  <c r="AA1630" i="1"/>
  <c r="Z1524" i="1"/>
  <c r="AB1524" i="1" s="1"/>
  <c r="AA1520" i="1"/>
  <c r="AA1524" i="1" s="1"/>
  <c r="V1684" i="1"/>
  <c r="M1614" i="1"/>
  <c r="M1616" i="1" s="1"/>
  <c r="I1564" i="1"/>
  <c r="I1566" i="1" s="1"/>
  <c r="I1550" i="1"/>
  <c r="I1554" i="1" s="1"/>
  <c r="AA1585" i="1"/>
  <c r="X1564" i="1"/>
  <c r="X1550" i="1"/>
  <c r="X1554" i="1" s="1"/>
  <c r="P1550" i="1"/>
  <c r="P1554" i="1" s="1"/>
  <c r="P1564" i="1"/>
  <c r="H1564" i="1"/>
  <c r="H1550" i="1"/>
  <c r="H1554" i="1" s="1"/>
  <c r="Z1534" i="1"/>
  <c r="AB1534" i="1" s="1"/>
  <c r="AA1480" i="1"/>
  <c r="AA1484" i="1" s="1"/>
  <c r="AA1486" i="1" s="1"/>
  <c r="E2075" i="1"/>
  <c r="R2060" i="1"/>
  <c r="R1674" i="1"/>
  <c r="W1645" i="1"/>
  <c r="W1656" i="1"/>
  <c r="O1645" i="1"/>
  <c r="O1656" i="1"/>
  <c r="G1645" i="1"/>
  <c r="G1656" i="1"/>
  <c r="D1640" i="1"/>
  <c r="D1654" i="1"/>
  <c r="D1656" i="1" s="1"/>
  <c r="AA1605" i="1"/>
  <c r="R1566" i="1"/>
  <c r="R1555" i="1"/>
  <c r="R1556" i="1" s="1"/>
  <c r="J1566" i="1"/>
  <c r="J1555" i="1"/>
  <c r="J1556" i="1" s="1"/>
  <c r="B1566" i="1"/>
  <c r="B1555" i="1"/>
  <c r="B1556" i="1" s="1"/>
  <c r="S1555" i="1"/>
  <c r="K1555" i="1"/>
  <c r="C1555" i="1"/>
  <c r="J1675" i="1"/>
  <c r="J1694" i="1"/>
  <c r="J1696" i="1" s="1"/>
  <c r="AB1665" i="1"/>
  <c r="AA1665" i="1"/>
  <c r="S1616" i="1"/>
  <c r="K1616" i="1"/>
  <c r="C1616" i="1"/>
  <c r="AA1610" i="1"/>
  <c r="D1614" i="1"/>
  <c r="S1560" i="1"/>
  <c r="K1560" i="1"/>
  <c r="C1560" i="1"/>
  <c r="AA1571" i="1"/>
  <c r="AA1475" i="1"/>
  <c r="Z1436" i="1"/>
  <c r="AB1436" i="1" s="1"/>
  <c r="AA1420" i="1"/>
  <c r="AA1424" i="1" s="1"/>
  <c r="AA1390" i="1"/>
  <c r="AA1394" i="1" s="1"/>
  <c r="AA1410" i="1"/>
  <c r="AA1414" i="1" s="1"/>
  <c r="AA1380" i="1"/>
  <c r="AA1384" i="1" s="1"/>
  <c r="AA1386" i="1" s="1"/>
  <c r="AA1350" i="1"/>
  <c r="AA1354" i="1" s="1"/>
  <c r="Z1354" i="1"/>
  <c r="AB1350" i="1"/>
  <c r="Z1194" i="1"/>
  <c r="AB1190" i="1"/>
  <c r="Z1154" i="1"/>
  <c r="AB1150" i="1"/>
  <c r="Z1114" i="1"/>
  <c r="AB1110" i="1"/>
  <c r="AA1045" i="1"/>
  <c r="Z1046" i="1"/>
  <c r="AB1046" i="1" s="1"/>
  <c r="Z1374" i="1"/>
  <c r="AB1374" i="1" s="1"/>
  <c r="AA1254" i="1"/>
  <c r="Z1064" i="1"/>
  <c r="AB1064" i="1" s="1"/>
  <c r="AA1060" i="1"/>
  <c r="AA1064" i="1" s="1"/>
  <c r="AA873" i="1"/>
  <c r="AA1371" i="1"/>
  <c r="AA1325" i="1"/>
  <c r="AA1326" i="1" s="1"/>
  <c r="AA1320" i="1"/>
  <c r="AA1324" i="1" s="1"/>
  <c r="AA1260" i="1"/>
  <c r="AA1264" i="1" s="1"/>
  <c r="AA1266" i="1" s="1"/>
  <c r="AA915" i="1"/>
  <c r="Z916" i="1"/>
  <c r="AB916" i="1" s="1"/>
  <c r="AB894" i="1"/>
  <c r="Z771" i="1"/>
  <c r="AB767" i="1"/>
  <c r="AA883" i="1"/>
  <c r="Z831" i="1"/>
  <c r="AB827" i="1"/>
  <c r="AA803" i="1"/>
  <c r="Z741" i="1"/>
  <c r="AB737" i="1"/>
  <c r="AA1105" i="1"/>
  <c r="AA1106" i="1" s="1"/>
  <c r="AA1040" i="1"/>
  <c r="AA1044" i="1" s="1"/>
  <c r="Z966" i="1"/>
  <c r="AB966" i="1" s="1"/>
  <c r="AA950" i="1"/>
  <c r="AA954" i="1" s="1"/>
  <c r="Z924" i="1"/>
  <c r="AB924" i="1" s="1"/>
  <c r="AA920" i="1"/>
  <c r="AA924" i="1" s="1"/>
  <c r="Z883" i="1"/>
  <c r="AB883" i="1" s="1"/>
  <c r="AB882" i="1"/>
  <c r="Z853" i="1"/>
  <c r="AB853" i="1" s="1"/>
  <c r="AB852" i="1"/>
  <c r="Z841" i="1"/>
  <c r="AB841" i="1" s="1"/>
  <c r="AB837" i="1"/>
  <c r="Z803" i="1"/>
  <c r="AB803" i="1" s="1"/>
  <c r="AB802" i="1"/>
  <c r="Z791" i="1"/>
  <c r="AB791" i="1" s="1"/>
  <c r="AB787" i="1"/>
  <c r="AA935" i="1"/>
  <c r="AA837" i="1"/>
  <c r="AA841" i="1" s="1"/>
  <c r="AB678" i="1"/>
  <c r="AB996" i="1"/>
  <c r="Z612" i="1"/>
  <c r="AB612" i="1" s="1"/>
  <c r="AB608" i="1"/>
  <c r="AA608" i="1"/>
  <c r="AA612" i="1" s="1"/>
  <c r="Z300" i="1"/>
  <c r="AB296" i="1"/>
  <c r="N442" i="1"/>
  <c r="M440" i="1"/>
  <c r="Z436" i="1"/>
  <c r="Z191" i="1"/>
  <c r="AB191" i="1" s="1"/>
  <c r="Z81" i="1"/>
  <c r="AB81" i="1" s="1"/>
  <c r="AA679" i="1"/>
  <c r="AA680" i="1" s="1"/>
  <c r="AA674" i="1"/>
  <c r="AA678" i="1" s="1"/>
  <c r="Z410" i="1"/>
  <c r="AB406" i="1"/>
  <c r="Z372" i="1"/>
  <c r="AB372" i="1" s="1"/>
  <c r="Z437" i="1"/>
  <c r="AB437" i="1" s="1"/>
  <c r="T440" i="1"/>
  <c r="D440" i="1"/>
  <c r="AA436" i="1"/>
  <c r="AB231" i="1"/>
  <c r="Z71" i="1"/>
  <c r="AB71" i="1" s="1"/>
  <c r="Z41" i="1"/>
  <c r="AB41" i="1" s="1"/>
  <c r="AB402" i="1"/>
  <c r="AB382" i="1"/>
  <c r="Z370" i="1"/>
  <c r="AB370" i="1" s="1"/>
  <c r="AB366" i="1"/>
  <c r="Z350" i="1"/>
  <c r="AB350" i="1" s="1"/>
  <c r="AB346" i="1"/>
  <c r="W440" i="1"/>
  <c r="G440" i="1"/>
  <c r="AB171" i="1"/>
  <c r="AA155" i="1"/>
  <c r="AA159" i="1" s="1"/>
  <c r="AA31" i="1"/>
  <c r="Z242" i="1"/>
  <c r="AA190" i="1"/>
  <c r="AA175" i="1"/>
  <c r="AA179" i="1" s="1"/>
  <c r="Z91" i="1"/>
  <c r="AB91" i="1" s="1"/>
  <c r="Z51" i="1"/>
  <c r="AB51" i="1" s="1"/>
  <c r="AA371" i="1"/>
  <c r="AA366" i="1"/>
  <c r="AA370" i="1" s="1"/>
  <c r="AA346" i="1"/>
  <c r="AA350" i="1" s="1"/>
  <c r="AA352" i="1" s="1"/>
  <c r="AA331" i="1"/>
  <c r="AA296" i="1"/>
  <c r="AA300" i="1" s="1"/>
  <c r="AL2750" i="1"/>
  <c r="O2652" i="1"/>
  <c r="Z2633" i="1"/>
  <c r="AB2633" i="1" s="1"/>
  <c r="AB2631" i="1"/>
  <c r="R2652" i="1"/>
  <c r="B2652" i="1"/>
  <c r="X2652" i="1"/>
  <c r="H2652" i="1"/>
  <c r="D2649" i="1"/>
  <c r="AA2639" i="1"/>
  <c r="U2647" i="1"/>
  <c r="U2641" i="1"/>
  <c r="M2647" i="1"/>
  <c r="M2641" i="1"/>
  <c r="Z2637" i="1"/>
  <c r="E2647" i="1"/>
  <c r="E2641" i="1"/>
  <c r="Z2523" i="1"/>
  <c r="AB2523" i="1" s="1"/>
  <c r="AA2513" i="1"/>
  <c r="L2647" i="1"/>
  <c r="L2641" i="1"/>
  <c r="L2643" i="1" s="1"/>
  <c r="AB2511" i="1"/>
  <c r="I2652" i="1"/>
  <c r="N2641" i="1"/>
  <c r="N2647" i="1"/>
  <c r="T2481" i="1"/>
  <c r="T2483" i="1" s="1"/>
  <c r="AB2383" i="1"/>
  <c r="Z2351" i="1"/>
  <c r="AB2358" i="1"/>
  <c r="Z2361" i="1"/>
  <c r="AA2358" i="1"/>
  <c r="AA2361" i="1" s="1"/>
  <c r="AA2363" i="1" s="1"/>
  <c r="Z2281" i="1"/>
  <c r="AB2278" i="1"/>
  <c r="AA2278" i="1"/>
  <c r="AA2281" i="1" s="1"/>
  <c r="AA2283" i="1" s="1"/>
  <c r="K2652" i="1"/>
  <c r="K2643" i="1"/>
  <c r="AA2270" i="1"/>
  <c r="Z2260" i="1"/>
  <c r="AA2260" i="1" s="1"/>
  <c r="AB2199" i="1"/>
  <c r="X2263" i="1"/>
  <c r="P2263" i="1"/>
  <c r="H2263" i="1"/>
  <c r="AA2087" i="1"/>
  <c r="AA2088" i="1" s="1"/>
  <c r="Z2088" i="1"/>
  <c r="AB2088" i="1" s="1"/>
  <c r="AB2087" i="1"/>
  <c r="Z2221" i="1"/>
  <c r="AB2221" i="1" s="1"/>
  <c r="AB2219" i="1"/>
  <c r="AA2145" i="1"/>
  <c r="AA2149" i="1" s="1"/>
  <c r="Z2149" i="1"/>
  <c r="AB2145" i="1"/>
  <c r="AB2011" i="1"/>
  <c r="AA2011" i="1"/>
  <c r="AA2014" i="1" s="1"/>
  <c r="AA2016" i="1" s="1"/>
  <c r="Z2014" i="1"/>
  <c r="AA2034" i="1"/>
  <c r="AA2036" i="1" s="1"/>
  <c r="AB1991" i="1"/>
  <c r="AA1991" i="1"/>
  <c r="AA1994" i="1" s="1"/>
  <c r="AA1996" i="1" s="1"/>
  <c r="Z1994" i="1"/>
  <c r="AA1984" i="1"/>
  <c r="AA1986" i="1" s="1"/>
  <c r="AA1894" i="1"/>
  <c r="AA1896" i="1" s="1"/>
  <c r="AA1864" i="1"/>
  <c r="AA1926" i="1"/>
  <c r="AB1924" i="1"/>
  <c r="AB1825" i="1"/>
  <c r="AA1825" i="1"/>
  <c r="AA1826" i="1" s="1"/>
  <c r="AA1871" i="1"/>
  <c r="AA1874" i="1" s="1"/>
  <c r="AA1876" i="1" s="1"/>
  <c r="T1675" i="1"/>
  <c r="Z1650" i="1"/>
  <c r="M1640" i="1"/>
  <c r="M1654" i="1"/>
  <c r="AA1791" i="1"/>
  <c r="Z1784" i="1"/>
  <c r="AB1784" i="1" s="1"/>
  <c r="AB1780" i="1"/>
  <c r="AA1780" i="1"/>
  <c r="AA1784" i="1" s="1"/>
  <c r="AA1786" i="1" s="1"/>
  <c r="Z1734" i="1"/>
  <c r="AB1734" i="1" s="1"/>
  <c r="AB1730" i="1"/>
  <c r="Z1716" i="1"/>
  <c r="AB1716" i="1" s="1"/>
  <c r="AB1715" i="1"/>
  <c r="F1685" i="1"/>
  <c r="F1696" i="1"/>
  <c r="K1694" i="1"/>
  <c r="K1696" i="1" s="1"/>
  <c r="K1680" i="1"/>
  <c r="I2075" i="1"/>
  <c r="AB1755" i="1"/>
  <c r="AA1755" i="1"/>
  <c r="AA1730" i="1"/>
  <c r="AA1734" i="1" s="1"/>
  <c r="X1680" i="1"/>
  <c r="X1694" i="1"/>
  <c r="X1696" i="1" s="1"/>
  <c r="P1680" i="1"/>
  <c r="P1694" i="1"/>
  <c r="P1696" i="1" s="1"/>
  <c r="H1680" i="1"/>
  <c r="H1694" i="1"/>
  <c r="H1696" i="1" s="1"/>
  <c r="Z1764" i="1"/>
  <c r="AB1764" i="1" s="1"/>
  <c r="AB1760" i="1"/>
  <c r="Z1693" i="1"/>
  <c r="AA1693" i="1" s="1"/>
  <c r="M1683" i="1"/>
  <c r="I1694" i="1"/>
  <c r="I1696" i="1" s="1"/>
  <c r="I1680" i="1"/>
  <c r="W1694" i="1"/>
  <c r="W1696" i="1" s="1"/>
  <c r="W1680" i="1"/>
  <c r="F2060" i="1"/>
  <c r="F1674" i="1"/>
  <c r="M1563" i="1"/>
  <c r="Z1613" i="1"/>
  <c r="AA1613" i="1" s="1"/>
  <c r="U1564" i="1"/>
  <c r="U1566" i="1" s="1"/>
  <c r="U1550" i="1"/>
  <c r="U1554" i="1" s="1"/>
  <c r="M1550" i="1"/>
  <c r="AA1574" i="1"/>
  <c r="Z1526" i="1"/>
  <c r="AB1526" i="1" s="1"/>
  <c r="AA1525" i="1"/>
  <c r="AA1526" i="1" s="1"/>
  <c r="Z1496" i="1"/>
  <c r="AB1496" i="1" s="1"/>
  <c r="D1671" i="1"/>
  <c r="R1694" i="1"/>
  <c r="R1696" i="1" s="1"/>
  <c r="R1684" i="1"/>
  <c r="X1640" i="1"/>
  <c r="X1644" i="1" s="1"/>
  <c r="X1654" i="1"/>
  <c r="X1656" i="1" s="1"/>
  <c r="P1640" i="1"/>
  <c r="P1644" i="1" s="1"/>
  <c r="P1654" i="1"/>
  <c r="P1656" i="1" s="1"/>
  <c r="H1640" i="1"/>
  <c r="H1644" i="1" s="1"/>
  <c r="H1654" i="1"/>
  <c r="H1656" i="1" s="1"/>
  <c r="AA1575" i="1"/>
  <c r="AA1576" i="1" s="1"/>
  <c r="AA1531" i="1"/>
  <c r="Z1386" i="1"/>
  <c r="AB1386" i="1" s="1"/>
  <c r="N2060" i="1"/>
  <c r="N1674" i="1"/>
  <c r="X1616" i="1"/>
  <c r="X1565" i="1"/>
  <c r="P1616" i="1"/>
  <c r="P1565" i="1"/>
  <c r="H1616" i="1"/>
  <c r="H1565" i="1"/>
  <c r="Z1604" i="1"/>
  <c r="AB1604" i="1" s="1"/>
  <c r="AA1600" i="1"/>
  <c r="AA1604" i="1" s="1"/>
  <c r="D1563" i="1"/>
  <c r="AA1530" i="1"/>
  <c r="AA1534" i="1" s="1"/>
  <c r="AA1536" i="1" s="1"/>
  <c r="J2060" i="1"/>
  <c r="J1674" i="1"/>
  <c r="D1643" i="1"/>
  <c r="AA1643" i="1" s="1"/>
  <c r="AA1653" i="1"/>
  <c r="AA1620" i="1"/>
  <c r="D1551" i="1"/>
  <c r="AA1595" i="1"/>
  <c r="Z1574" i="1"/>
  <c r="AB1574" i="1" s="1"/>
  <c r="Z1546" i="1"/>
  <c r="AB1546" i="1" s="1"/>
  <c r="AB1541" i="1"/>
  <c r="AA1541" i="1"/>
  <c r="AA1460" i="1"/>
  <c r="AA1464" i="1" s="1"/>
  <c r="AA1466" i="1" s="1"/>
  <c r="AA1455" i="1"/>
  <c r="AA1440" i="1"/>
  <c r="AA1444" i="1" s="1"/>
  <c r="AA1446" i="1" s="1"/>
  <c r="AA1276" i="1"/>
  <c r="AB1044" i="1"/>
  <c r="Z1296" i="1"/>
  <c r="Z1244" i="1"/>
  <c r="AB1244" i="1" s="1"/>
  <c r="AB1240" i="1"/>
  <c r="Z1204" i="1"/>
  <c r="AB1204" i="1" s="1"/>
  <c r="AB1200" i="1"/>
  <c r="Z1074" i="1"/>
  <c r="AB1070" i="1"/>
  <c r="Z1036" i="1"/>
  <c r="AB1036" i="1" s="1"/>
  <c r="Z1006" i="1"/>
  <c r="AB1006" i="1" s="1"/>
  <c r="Z1284" i="1"/>
  <c r="AB1284" i="1" s="1"/>
  <c r="AB1280" i="1"/>
  <c r="Z1236" i="1"/>
  <c r="AB1236" i="1" s="1"/>
  <c r="AA1235" i="1"/>
  <c r="AA1236" i="1" s="1"/>
  <c r="Z1216" i="1"/>
  <c r="AB1216" i="1" s="1"/>
  <c r="AA1196" i="1"/>
  <c r="AA1116" i="1"/>
  <c r="AA1056" i="1"/>
  <c r="AA1335" i="1"/>
  <c r="AA1000" i="1"/>
  <c r="AA1004" i="1" s="1"/>
  <c r="AA1006" i="1" s="1"/>
  <c r="AA1240" i="1"/>
  <c r="AA1244" i="1" s="1"/>
  <c r="AA1215" i="1"/>
  <c r="AA1216" i="1" s="1"/>
  <c r="Z811" i="1"/>
  <c r="AB807" i="1"/>
  <c r="AA1305" i="1"/>
  <c r="AA1190" i="1"/>
  <c r="AA1194" i="1" s="1"/>
  <c r="AA1165" i="1"/>
  <c r="AA1166" i="1" s="1"/>
  <c r="AA1150" i="1"/>
  <c r="AA1154" i="1" s="1"/>
  <c r="AA1156" i="1" s="1"/>
  <c r="AA1125" i="1"/>
  <c r="AA1126" i="1" s="1"/>
  <c r="AA1110" i="1"/>
  <c r="AA1114" i="1" s="1"/>
  <c r="AA853" i="1"/>
  <c r="AB792" i="1"/>
  <c r="Z793" i="1"/>
  <c r="AB793" i="1" s="1"/>
  <c r="AA1356" i="1"/>
  <c r="AA1295" i="1"/>
  <c r="AA1290" i="1"/>
  <c r="AA1294" i="1" s="1"/>
  <c r="Z906" i="1"/>
  <c r="AB906" i="1" s="1"/>
  <c r="AB905" i="1"/>
  <c r="AA980" i="1"/>
  <c r="AA984" i="1" s="1"/>
  <c r="AA965" i="1"/>
  <c r="AA966" i="1" s="1"/>
  <c r="AA930" i="1"/>
  <c r="AA934" i="1" s="1"/>
  <c r="AA910" i="1"/>
  <c r="AA914" i="1" s="1"/>
  <c r="Z642" i="1"/>
  <c r="AB638" i="1"/>
  <c r="Z492" i="1"/>
  <c r="AB488" i="1"/>
  <c r="AA421" i="1"/>
  <c r="Z634" i="1"/>
  <c r="AB634" i="1" s="1"/>
  <c r="Z562" i="1"/>
  <c r="AB562" i="1" s="1"/>
  <c r="AB558" i="1"/>
  <c r="Z522" i="1"/>
  <c r="AB522" i="1" s="1"/>
  <c r="AB518" i="1"/>
  <c r="Z484" i="1"/>
  <c r="AB484" i="1" s="1"/>
  <c r="Z711" i="1"/>
  <c r="AB707" i="1"/>
  <c r="Z688" i="1"/>
  <c r="AB684" i="1"/>
  <c r="AA684" i="1"/>
  <c r="AA688" i="1" s="1"/>
  <c r="Z652" i="1"/>
  <c r="AB652" i="1" s="1"/>
  <c r="AB648" i="1"/>
  <c r="Z632" i="1"/>
  <c r="AB632" i="1" s="1"/>
  <c r="AB628" i="1"/>
  <c r="Z502" i="1"/>
  <c r="AB502" i="1" s="1"/>
  <c r="AB498" i="1"/>
  <c r="Z482" i="1"/>
  <c r="AB482" i="1" s="1"/>
  <c r="AB478" i="1"/>
  <c r="AA454" i="1"/>
  <c r="Z420" i="1"/>
  <c r="AB420" i="1" s="1"/>
  <c r="AB416" i="1"/>
  <c r="AA513" i="1"/>
  <c r="AA514" i="1" s="1"/>
  <c r="Z340" i="1"/>
  <c r="AB336" i="1"/>
  <c r="J442" i="1"/>
  <c r="Y440" i="1"/>
  <c r="Y442" i="1" s="1"/>
  <c r="I440" i="1"/>
  <c r="I442" i="1" s="1"/>
  <c r="AA120" i="1"/>
  <c r="Z292" i="1"/>
  <c r="AB292" i="1" s="1"/>
  <c r="P440" i="1"/>
  <c r="P442" i="1" s="1"/>
  <c r="AA583" i="1"/>
  <c r="AA584" i="1" s="1"/>
  <c r="AA533" i="1"/>
  <c r="AA534" i="1" s="1"/>
  <c r="Z310" i="1"/>
  <c r="AB310" i="1" s="1"/>
  <c r="AB306" i="1"/>
  <c r="AA306" i="1"/>
  <c r="AA310" i="1" s="1"/>
  <c r="AA312" i="1" s="1"/>
  <c r="Z290" i="1"/>
  <c r="AB290" i="1" s="1"/>
  <c r="AB286" i="1"/>
  <c r="S440" i="1"/>
  <c r="S442" i="1" s="1"/>
  <c r="C440" i="1"/>
  <c r="C442" i="1" s="1"/>
  <c r="AA406" i="1"/>
  <c r="AA410" i="1" s="1"/>
  <c r="AA271" i="1"/>
  <c r="AA272" i="1" s="1"/>
  <c r="AA185" i="1"/>
  <c r="AA189" i="1" s="1"/>
  <c r="AA140" i="1"/>
  <c r="AA258" i="1"/>
  <c r="AA100" i="1"/>
  <c r="AA101" i="1" s="1"/>
  <c r="AA70" i="1"/>
  <c r="AA65" i="1"/>
  <c r="AA69" i="1" s="1"/>
  <c r="AB210" i="1"/>
  <c r="G2652" i="1"/>
  <c r="N2652" i="1"/>
  <c r="N2643" i="1"/>
  <c r="T2652" i="1"/>
  <c r="D2652" i="1"/>
  <c r="AA2523" i="1"/>
  <c r="AB2513" i="1"/>
  <c r="X2647" i="1"/>
  <c r="X2641" i="1"/>
  <c r="X2643" i="1" s="1"/>
  <c r="H2647" i="1"/>
  <c r="H2641" i="1"/>
  <c r="H2643" i="1" s="1"/>
  <c r="Z2491" i="1"/>
  <c r="U2652" i="1"/>
  <c r="U2643" i="1"/>
  <c r="J2647" i="1"/>
  <c r="J2641" i="1"/>
  <c r="D2648" i="1"/>
  <c r="R2638" i="1"/>
  <c r="R2648" i="1" s="1"/>
  <c r="R2658" i="1" s="1"/>
  <c r="R2481" i="1"/>
  <c r="R2483" i="1" s="1"/>
  <c r="J2638" i="1"/>
  <c r="J2648" i="1" s="1"/>
  <c r="J2658" i="1" s="1"/>
  <c r="J2481" i="1"/>
  <c r="J2483" i="1" s="1"/>
  <c r="B2638" i="1"/>
  <c r="B2648" i="1" s="1"/>
  <c r="B2658" i="1" s="1"/>
  <c r="B2481" i="1"/>
  <c r="B2483" i="1" s="1"/>
  <c r="Z2478" i="1"/>
  <c r="L2481" i="1"/>
  <c r="L2483" i="1" s="1"/>
  <c r="Z2433" i="1"/>
  <c r="AB2433" i="1" s="1"/>
  <c r="AB2431" i="1"/>
  <c r="W2647" i="1"/>
  <c r="W2641" i="1"/>
  <c r="W2643" i="1" s="1"/>
  <c r="O2647" i="1"/>
  <c r="O2641" i="1"/>
  <c r="O2643" i="1" s="1"/>
  <c r="G2647" i="1"/>
  <c r="G2641" i="1"/>
  <c r="G2643" i="1" s="1"/>
  <c r="AA2373" i="1"/>
  <c r="AA2348" i="1"/>
  <c r="AA2351" i="1" s="1"/>
  <c r="AA2353" i="1" s="1"/>
  <c r="Z2323" i="1"/>
  <c r="AB2323" i="1" s="1"/>
  <c r="AA2322" i="1"/>
  <c r="AA2211" i="1"/>
  <c r="Z2259" i="1"/>
  <c r="AA2259" i="1" s="1"/>
  <c r="AA2269" i="1"/>
  <c r="Y2647" i="1"/>
  <c r="Y2641" i="1"/>
  <c r="Y2643" i="1" s="1"/>
  <c r="Z2371" i="1"/>
  <c r="AB2311" i="1"/>
  <c r="T2261" i="1"/>
  <c r="L2261" i="1"/>
  <c r="AA2257" i="1"/>
  <c r="D2261" i="1"/>
  <c r="Z2179" i="1"/>
  <c r="AB2175" i="1"/>
  <c r="AB2288" i="1"/>
  <c r="Z2291" i="1"/>
  <c r="Z2211" i="1"/>
  <c r="AB2211" i="1" s="1"/>
  <c r="Z2159" i="1"/>
  <c r="AB2155" i="1"/>
  <c r="AB2113" i="1"/>
  <c r="Z2116" i="1"/>
  <c r="Z2135" i="1"/>
  <c r="N2139" i="1"/>
  <c r="N2141" i="1" s="1"/>
  <c r="AA2140" i="1"/>
  <c r="D2126" i="1"/>
  <c r="D2128" i="1" s="1"/>
  <c r="AB2021" i="1"/>
  <c r="Z2024" i="1"/>
  <c r="AA2021" i="1"/>
  <c r="AA2024" i="1" s="1"/>
  <c r="AA2026" i="1" s="1"/>
  <c r="AB2041" i="1"/>
  <c r="AA2041" i="1"/>
  <c r="AA2044" i="1" s="1"/>
  <c r="AA2046" i="1" s="1"/>
  <c r="Z2044" i="1"/>
  <c r="AB2034" i="1"/>
  <c r="Z2036" i="1"/>
  <c r="AB2036" i="1" s="1"/>
  <c r="AB1984" i="1"/>
  <c r="Z1986" i="1"/>
  <c r="AB1986" i="1" s="1"/>
  <c r="AB1894" i="1"/>
  <c r="Z1896" i="1"/>
  <c r="AB1896" i="1" s="1"/>
  <c r="AA1804" i="1"/>
  <c r="Z1864" i="1"/>
  <c r="AB1864" i="1" s="1"/>
  <c r="AB1860" i="1"/>
  <c r="Z1816" i="1"/>
  <c r="AB1816" i="1" s="1"/>
  <c r="AB1815" i="1"/>
  <c r="Z1836" i="1"/>
  <c r="AB1836" i="1" s="1"/>
  <c r="AB1835" i="1"/>
  <c r="Z1794" i="1"/>
  <c r="AB1794" i="1" s="1"/>
  <c r="AB1790" i="1"/>
  <c r="AA1790" i="1"/>
  <c r="AA1794" i="1" s="1"/>
  <c r="AA1704" i="1"/>
  <c r="L1675" i="1"/>
  <c r="Z1704" i="1"/>
  <c r="AB1704" i="1" s="1"/>
  <c r="AB1700" i="1"/>
  <c r="C1694" i="1"/>
  <c r="C1696" i="1" s="1"/>
  <c r="C1680" i="1"/>
  <c r="AA1776" i="1"/>
  <c r="AA1720" i="1"/>
  <c r="AA1724" i="1" s="1"/>
  <c r="AB1705" i="1"/>
  <c r="Z1706" i="1"/>
  <c r="AB1706" i="1" s="1"/>
  <c r="AA1705" i="1"/>
  <c r="AA1706" i="1" s="1"/>
  <c r="AB1745" i="1"/>
  <c r="Z1746" i="1"/>
  <c r="AB1746" i="1" s="1"/>
  <c r="U1694" i="1"/>
  <c r="U1696" i="1" s="1"/>
  <c r="U1680" i="1"/>
  <c r="M1694" i="1"/>
  <c r="M1696" i="1" s="1"/>
  <c r="M1680" i="1"/>
  <c r="Z1690" i="1"/>
  <c r="O1694" i="1"/>
  <c r="O1696" i="1" s="1"/>
  <c r="O1680" i="1"/>
  <c r="Z1584" i="1"/>
  <c r="AB1584" i="1" s="1"/>
  <c r="AA1580" i="1"/>
  <c r="AA1584" i="1" s="1"/>
  <c r="F1684" i="1"/>
  <c r="AB1591" i="1"/>
  <c r="AA1591" i="1"/>
  <c r="Z1594" i="1"/>
  <c r="AB1594" i="1" s="1"/>
  <c r="AA1590" i="1"/>
  <c r="AA1594" i="1" s="1"/>
  <c r="E1564" i="1"/>
  <c r="E1566" i="1" s="1"/>
  <c r="E1550" i="1"/>
  <c r="E1554" i="1" s="1"/>
  <c r="E1556" i="1" s="1"/>
  <c r="T1564" i="1"/>
  <c r="T1550" i="1"/>
  <c r="T1554" i="1" s="1"/>
  <c r="L1564" i="1"/>
  <c r="L1550" i="1"/>
  <c r="L1554" i="1" s="1"/>
  <c r="Z1516" i="1"/>
  <c r="AB1516" i="1" s="1"/>
  <c r="B1694" i="1"/>
  <c r="B1696" i="1" s="1"/>
  <c r="B2060" i="1"/>
  <c r="B1674" i="1"/>
  <c r="S1645" i="1"/>
  <c r="S1656" i="1"/>
  <c r="K1645" i="1"/>
  <c r="K1656" i="1"/>
  <c r="C1645" i="1"/>
  <c r="C1656" i="1"/>
  <c r="Z1636" i="1"/>
  <c r="AB1636" i="1" s="1"/>
  <c r="AA1635" i="1"/>
  <c r="AA1631" i="1"/>
  <c r="AB1631" i="1"/>
  <c r="V1566" i="1"/>
  <c r="V1555" i="1"/>
  <c r="V1556" i="1" s="1"/>
  <c r="N1566" i="1"/>
  <c r="N1555" i="1"/>
  <c r="N1556" i="1" s="1"/>
  <c r="F1566" i="1"/>
  <c r="F1555" i="1"/>
  <c r="F1556" i="1" s="1"/>
  <c r="AA1515" i="1"/>
  <c r="AB1501" i="1"/>
  <c r="AA1501" i="1"/>
  <c r="AA1504" i="1" s="1"/>
  <c r="Z1416" i="1"/>
  <c r="AB1416" i="1" s="1"/>
  <c r="N1684" i="1"/>
  <c r="W1555" i="1"/>
  <c r="O1555" i="1"/>
  <c r="G1555" i="1"/>
  <c r="I1556" i="1"/>
  <c r="AA1495" i="1"/>
  <c r="Z1446" i="1"/>
  <c r="AB1446" i="1" s="1"/>
  <c r="R1675" i="1"/>
  <c r="R1686" i="1"/>
  <c r="B1675" i="1"/>
  <c r="J1684" i="1"/>
  <c r="J1686" i="1" s="1"/>
  <c r="Z1651" i="1"/>
  <c r="M1641" i="1"/>
  <c r="Z1641" i="1" s="1"/>
  <c r="AB1641" i="1" s="1"/>
  <c r="W1616" i="1"/>
  <c r="O1616" i="1"/>
  <c r="G1616" i="1"/>
  <c r="W1560" i="1"/>
  <c r="O1560" i="1"/>
  <c r="G1560" i="1"/>
  <c r="U1556" i="1"/>
  <c r="Z1536" i="1"/>
  <c r="AB1536" i="1" s="1"/>
  <c r="AA1450" i="1"/>
  <c r="AA1454" i="1" s="1"/>
  <c r="AA1405" i="1"/>
  <c r="AA1406" i="1" s="1"/>
  <c r="AA1374" i="1"/>
  <c r="AA1376" i="1" s="1"/>
  <c r="Z1316" i="1"/>
  <c r="Z1246" i="1"/>
  <c r="AB1246" i="1" s="1"/>
  <c r="Z1206" i="1"/>
  <c r="AB1206" i="1" s="1"/>
  <c r="Z1174" i="1"/>
  <c r="AB1170" i="1"/>
  <c r="Z1134" i="1"/>
  <c r="AB1130" i="1"/>
  <c r="AB1294" i="1"/>
  <c r="Z1266" i="1"/>
  <c r="Z1466" i="1"/>
  <c r="AB1466" i="1" s="1"/>
  <c r="Z1426" i="1"/>
  <c r="AB1426" i="1" s="1"/>
  <c r="Z1344" i="1"/>
  <c r="AB1344" i="1" s="1"/>
  <c r="AB1340" i="1"/>
  <c r="AA1340" i="1"/>
  <c r="AA1344" i="1" s="1"/>
  <c r="AA1346" i="1" s="1"/>
  <c r="Z1026" i="1"/>
  <c r="AB1026" i="1" s="1"/>
  <c r="AA1010" i="1"/>
  <c r="AA1014" i="1" s="1"/>
  <c r="AA1016" i="1" s="1"/>
  <c r="AA1255" i="1"/>
  <c r="AA1256" i="1" s="1"/>
  <c r="AA1205" i="1"/>
  <c r="AA1206" i="1" s="1"/>
  <c r="AA1200" i="1"/>
  <c r="AA1204" i="1" s="1"/>
  <c r="Z946" i="1"/>
  <c r="AB946" i="1" s="1"/>
  <c r="Z861" i="1"/>
  <c r="AB857" i="1"/>
  <c r="AA1315" i="1"/>
  <c r="AA1300" i="1"/>
  <c r="AA1304" i="1" s="1"/>
  <c r="Z976" i="1"/>
  <c r="AB976" i="1" s="1"/>
  <c r="AB842" i="1"/>
  <c r="Z843" i="1"/>
  <c r="AB843" i="1" s="1"/>
  <c r="Z821" i="1"/>
  <c r="AB817" i="1"/>
  <c r="AB752" i="1"/>
  <c r="Z731" i="1"/>
  <c r="AB727" i="1"/>
  <c r="AA1035" i="1"/>
  <c r="AA1030" i="1"/>
  <c r="AA1034" i="1" s="1"/>
  <c r="Z751" i="1"/>
  <c r="AB751" i="1" s="1"/>
  <c r="AB747" i="1"/>
  <c r="AA747" i="1"/>
  <c r="AA751" i="1" s="1"/>
  <c r="AA753" i="1" s="1"/>
  <c r="AA975" i="1"/>
  <c r="AA940" i="1"/>
  <c r="AA944" i="1" s="1"/>
  <c r="AA946" i="1" s="1"/>
  <c r="AA727" i="1"/>
  <c r="AA731" i="1" s="1"/>
  <c r="AA733" i="1" s="1"/>
  <c r="AA618" i="1"/>
  <c r="AA622" i="1" s="1"/>
  <c r="Z622" i="1"/>
  <c r="AB618" i="1"/>
  <c r="AA895" i="1"/>
  <c r="AA827" i="1"/>
  <c r="AA831" i="1" s="1"/>
  <c r="AA833" i="1" s="1"/>
  <c r="AB448" i="1"/>
  <c r="Z452" i="1"/>
  <c r="Z956" i="1"/>
  <c r="AB956" i="1" s="1"/>
  <c r="AA817" i="1"/>
  <c r="AA821" i="1" s="1"/>
  <c r="AA823" i="1" s="1"/>
  <c r="Z594" i="1"/>
  <c r="AB594" i="1" s="1"/>
  <c r="AA593" i="1"/>
  <c r="AA594" i="1" s="1"/>
  <c r="AA690" i="1"/>
  <c r="Z439" i="1"/>
  <c r="AB439" i="1" s="1"/>
  <c r="Z260" i="1"/>
  <c r="AB260" i="1" s="1"/>
  <c r="AB256" i="1"/>
  <c r="AB195" i="1"/>
  <c r="Z199" i="1"/>
  <c r="AA483" i="1"/>
  <c r="AA316" i="1"/>
  <c r="AA320" i="1" s="1"/>
  <c r="AA322" i="1" s="1"/>
  <c r="Z320" i="1"/>
  <c r="AB316" i="1"/>
  <c r="V442" i="1"/>
  <c r="F442" i="1"/>
  <c r="U440" i="1"/>
  <c r="U442" i="1" s="1"/>
  <c r="E440" i="1"/>
  <c r="E442" i="1" s="1"/>
  <c r="Z119" i="1"/>
  <c r="AB119" i="1" s="1"/>
  <c r="AA115" i="1"/>
  <c r="AA119" i="1" s="1"/>
  <c r="AA638" i="1"/>
  <c r="AA642" i="1" s="1"/>
  <c r="AA431" i="1"/>
  <c r="AA432" i="1" s="1"/>
  <c r="AA416" i="1"/>
  <c r="Z390" i="1"/>
  <c r="AB390" i="1" s="1"/>
  <c r="AB386" i="1"/>
  <c r="Z352" i="1"/>
  <c r="AB352" i="1" s="1"/>
  <c r="L440" i="1"/>
  <c r="L442" i="1" s="1"/>
  <c r="AB216" i="1"/>
  <c r="Z220" i="1"/>
  <c r="Z181" i="1"/>
  <c r="AB181" i="1" s="1"/>
  <c r="AA553" i="1"/>
  <c r="AA554" i="1" s="1"/>
  <c r="AA362" i="1"/>
  <c r="O440" i="1"/>
  <c r="O442" i="1" s="1"/>
  <c r="AA252" i="1"/>
  <c r="Z230" i="1"/>
  <c r="AB230" i="1" s="1"/>
  <c r="AB226" i="1"/>
  <c r="D209" i="1"/>
  <c r="D211" i="1" s="1"/>
  <c r="Z61" i="1"/>
  <c r="AB61" i="1" s="1"/>
  <c r="AA45" i="1"/>
  <c r="AA49" i="1" s="1"/>
  <c r="AA51" i="1" s="1"/>
  <c r="AA19" i="1"/>
  <c r="AA21" i="1" s="1"/>
  <c r="AA281" i="1"/>
  <c r="AA282" i="1" s="1"/>
  <c r="AA40" i="1"/>
  <c r="AA41" i="1" s="1"/>
  <c r="AA35" i="1"/>
  <c r="AA39" i="1" s="1"/>
  <c r="AA412" i="1"/>
  <c r="AA381" i="1"/>
  <c r="AA382" i="1" s="1"/>
  <c r="AA206" i="1"/>
  <c r="AA170" i="1"/>
  <c r="AA171" i="1" s="1"/>
  <c r="AA150" i="1"/>
  <c r="AA135" i="1"/>
  <c r="AA139" i="1" s="1"/>
  <c r="AA336" i="1"/>
  <c r="AA340" i="1" s="1"/>
  <c r="AA342" i="1" s="1"/>
  <c r="AA291" i="1"/>
  <c r="AA286" i="1"/>
  <c r="AA290" i="1" s="1"/>
  <c r="AA256" i="1"/>
  <c r="AA260" i="1" s="1"/>
  <c r="AA262" i="1" s="1"/>
  <c r="AL2743" i="1"/>
  <c r="AL2752" i="1" s="1"/>
  <c r="AK2759" i="1"/>
  <c r="AK2761" i="1"/>
  <c r="J2652" i="1"/>
  <c r="J2643" i="1"/>
  <c r="Z2613" i="1"/>
  <c r="AB2613" i="1" s="1"/>
  <c r="AB2611" i="1"/>
  <c r="AA2531" i="1"/>
  <c r="AA2533" i="1" s="1"/>
  <c r="P2643" i="1"/>
  <c r="P2652" i="1"/>
  <c r="Y2481" i="1"/>
  <c r="Y2483" i="1" s="1"/>
  <c r="Q2647" i="1"/>
  <c r="Q2641" i="1"/>
  <c r="Q2643" i="1" s="1"/>
  <c r="I2647" i="1"/>
  <c r="I2641" i="1"/>
  <c r="I2643" i="1" s="1"/>
  <c r="Z2553" i="1"/>
  <c r="AB2553" i="1" s="1"/>
  <c r="AB2551" i="1"/>
  <c r="S2652" i="1"/>
  <c r="S2643" i="1"/>
  <c r="T2647" i="1"/>
  <c r="T2641" i="1"/>
  <c r="T2643" i="1" s="1"/>
  <c r="D2647" i="1"/>
  <c r="D2641" i="1"/>
  <c r="D2643" i="1" s="1"/>
  <c r="AA2637" i="1"/>
  <c r="Z2642" i="1"/>
  <c r="AA2642" i="1" s="1"/>
  <c r="M2652" i="1"/>
  <c r="M2643" i="1"/>
  <c r="E2652" i="1"/>
  <c r="E2643" i="1"/>
  <c r="V2641" i="1"/>
  <c r="V2643" i="1" s="1"/>
  <c r="V2647" i="1"/>
  <c r="F2647" i="1"/>
  <c r="F2641" i="1"/>
  <c r="F2643" i="1" s="1"/>
  <c r="Z2480" i="1"/>
  <c r="AA2480" i="1" s="1"/>
  <c r="D2650" i="1"/>
  <c r="AA2640" i="1"/>
  <c r="Z2403" i="1"/>
  <c r="AB2403" i="1" s="1"/>
  <c r="M2648" i="1"/>
  <c r="Z2638" i="1"/>
  <c r="AB2638" i="1" s="1"/>
  <c r="Z2413" i="1"/>
  <c r="AB2413" i="1" s="1"/>
  <c r="AB2411" i="1"/>
  <c r="C2647" i="1"/>
  <c r="C2641" i="1"/>
  <c r="C2643" i="1" s="1"/>
  <c r="AB2388" i="1"/>
  <c r="AA2388" i="1"/>
  <c r="AA2391" i="1" s="1"/>
  <c r="AA2393" i="1" s="1"/>
  <c r="Z2391" i="1"/>
  <c r="AA2381" i="1"/>
  <c r="AA2383" i="1" s="1"/>
  <c r="AA2331" i="1"/>
  <c r="AA2333" i="1" s="1"/>
  <c r="AB2247" i="1"/>
  <c r="Z2251" i="1"/>
  <c r="AA2247" i="1"/>
  <c r="AA2251" i="1" s="1"/>
  <c r="AA2253" i="1" s="1"/>
  <c r="AB2268" i="1"/>
  <c r="Z2258" i="1"/>
  <c r="AB2258" i="1" s="1"/>
  <c r="Z2603" i="1"/>
  <c r="AB2603" i="1" s="1"/>
  <c r="AA2318" i="1"/>
  <c r="AA2268" i="1"/>
  <c r="AA2267" i="1"/>
  <c r="AA2151" i="1"/>
  <c r="Z2191" i="1"/>
  <c r="AB2191" i="1" s="1"/>
  <c r="T2263" i="1"/>
  <c r="L2263" i="1"/>
  <c r="AA2262" i="1"/>
  <c r="D2263" i="1"/>
  <c r="AA2181" i="1"/>
  <c r="Z2128" i="1"/>
  <c r="AB2128" i="1" s="1"/>
  <c r="AB2127" i="1"/>
  <c r="Z2122" i="1"/>
  <c r="Z2126" i="1" s="1"/>
  <c r="AB2126" i="1" s="1"/>
  <c r="M2126" i="1"/>
  <c r="M2128" i="1" s="1"/>
  <c r="AA2127" i="1"/>
  <c r="Z1846" i="1"/>
  <c r="AB1846" i="1" s="1"/>
  <c r="AB1845" i="1"/>
  <c r="AA1845" i="1"/>
  <c r="AA1846" i="1" s="1"/>
  <c r="AB1805" i="1"/>
  <c r="Z1806" i="1"/>
  <c r="AB1806" i="1" s="1"/>
  <c r="AA1805" i="1"/>
  <c r="AA1806" i="1" s="1"/>
  <c r="AA1906" i="1"/>
  <c r="AA1865" i="1"/>
  <c r="AA1866" i="1" s="1"/>
  <c r="AB1865" i="1"/>
  <c r="Z1866" i="1"/>
  <c r="AB1866" i="1" s="1"/>
  <c r="Z1874" i="1"/>
  <c r="AB1874" i="1" s="1"/>
  <c r="AA1856" i="1"/>
  <c r="Z1824" i="1"/>
  <c r="AB1824" i="1" s="1"/>
  <c r="AB1820" i="1"/>
  <c r="Z1754" i="1"/>
  <c r="AB1754" i="1" s="1"/>
  <c r="AB1750" i="1"/>
  <c r="AA1750" i="1"/>
  <c r="AA1754" i="1" s="1"/>
  <c r="AB1741" i="1"/>
  <c r="AA1741" i="1"/>
  <c r="Z1736" i="1"/>
  <c r="AB1736" i="1" s="1"/>
  <c r="AB1735" i="1"/>
  <c r="D1675" i="1"/>
  <c r="AA1735" i="1"/>
  <c r="AA1736" i="1" s="1"/>
  <c r="V1685" i="1"/>
  <c r="V1696" i="1"/>
  <c r="Z1692" i="1"/>
  <c r="AA1692" i="1" s="1"/>
  <c r="M1682" i="1"/>
  <c r="Y2075" i="1"/>
  <c r="Z1774" i="1"/>
  <c r="AB1770" i="1"/>
  <c r="Z1766" i="1"/>
  <c r="AB1766" i="1" s="1"/>
  <c r="AB1765" i="1"/>
  <c r="AA1765" i="1"/>
  <c r="AA1766" i="1" s="1"/>
  <c r="T1694" i="1"/>
  <c r="T1696" i="1" s="1"/>
  <c r="T1680" i="1"/>
  <c r="L1694" i="1"/>
  <c r="L1696" i="1" s="1"/>
  <c r="L1680" i="1"/>
  <c r="D1694" i="1"/>
  <c r="D1696" i="1" s="1"/>
  <c r="D1680" i="1"/>
  <c r="AA1690" i="1"/>
  <c r="E1694" i="1"/>
  <c r="E1696" i="1" s="1"/>
  <c r="E1680" i="1"/>
  <c r="Z1691" i="1"/>
  <c r="M1681" i="1"/>
  <c r="G1694" i="1"/>
  <c r="G1696" i="1" s="1"/>
  <c r="G1680" i="1"/>
  <c r="M1656" i="1"/>
  <c r="M1645" i="1"/>
  <c r="Z1655" i="1"/>
  <c r="V2060" i="1"/>
  <c r="V1674" i="1"/>
  <c r="X1646" i="1"/>
  <c r="P1646" i="1"/>
  <c r="H1646" i="1"/>
  <c r="Z1614" i="1"/>
  <c r="AB1614" i="1" s="1"/>
  <c r="Y1564" i="1"/>
  <c r="Y1566" i="1" s="1"/>
  <c r="Y1550" i="1"/>
  <c r="Y1554" i="1" s="1"/>
  <c r="Y1556" i="1" s="1"/>
  <c r="Q1564" i="1"/>
  <c r="Q1566" i="1" s="1"/>
  <c r="Q1550" i="1"/>
  <c r="Q1554" i="1" s="1"/>
  <c r="Q1556" i="1" s="1"/>
  <c r="D1564" i="1"/>
  <c r="D1550" i="1"/>
  <c r="U2075" i="1"/>
  <c r="B1684" i="1"/>
  <c r="B1686" i="1" s="1"/>
  <c r="T1640" i="1"/>
  <c r="T1644" i="1" s="1"/>
  <c r="T1646" i="1" s="1"/>
  <c r="T1654" i="1"/>
  <c r="T1656" i="1" s="1"/>
  <c r="L1640" i="1"/>
  <c r="L1644" i="1" s="1"/>
  <c r="L1646" i="1" s="1"/>
  <c r="L1654" i="1"/>
  <c r="L1656" i="1" s="1"/>
  <c r="AB1611" i="1"/>
  <c r="AA1611" i="1"/>
  <c r="Z1626" i="1"/>
  <c r="AB1626" i="1" s="1"/>
  <c r="AB1621" i="1"/>
  <c r="AA1621" i="1"/>
  <c r="AA1540" i="1"/>
  <c r="AA1544" i="1" s="1"/>
  <c r="AA1546" i="1" s="1"/>
  <c r="AA1505" i="1"/>
  <c r="Z1504" i="1"/>
  <c r="AB1504" i="1" s="1"/>
  <c r="AB1494" i="1"/>
  <c r="T1616" i="1"/>
  <c r="T1565" i="1"/>
  <c r="L1616" i="1"/>
  <c r="L1565" i="1"/>
  <c r="AA1615" i="1"/>
  <c r="D1616" i="1"/>
  <c r="D1565" i="1"/>
  <c r="M1561" i="1"/>
  <c r="M1564" i="1" s="1"/>
  <c r="M1566" i="1" s="1"/>
  <c r="AA1510" i="1"/>
  <c r="AA1514" i="1" s="1"/>
  <c r="Z1486" i="1"/>
  <c r="AB1486" i="1" s="1"/>
  <c r="AB1476" i="1"/>
  <c r="AA1474" i="1"/>
  <c r="Z1376" i="1"/>
  <c r="AB1376" i="1" s="1"/>
  <c r="Z1695" i="1"/>
  <c r="D2062" i="1"/>
  <c r="AA1661" i="1"/>
  <c r="AA1664" i="1" s="1"/>
  <c r="AB1661" i="1"/>
  <c r="AA1490" i="1"/>
  <c r="AA1494" i="1" s="1"/>
  <c r="AA1426" i="1"/>
  <c r="AA1396" i="1"/>
  <c r="AA1415" i="1"/>
  <c r="AA1416" i="1" s="1"/>
  <c r="Z1396" i="1"/>
  <c r="AB1396" i="1" s="1"/>
  <c r="Z1664" i="1"/>
  <c r="AB1664" i="1" s="1"/>
  <c r="Z1364" i="1"/>
  <c r="AA1360" i="1"/>
  <c r="AA1364" i="1" s="1"/>
  <c r="AA1366" i="1" s="1"/>
  <c r="Z1346" i="1"/>
  <c r="AB1346" i="1" s="1"/>
  <c r="AG1327" i="1"/>
  <c r="AB1326" i="1"/>
  <c r="AB1285" i="1"/>
  <c r="Z1286" i="1"/>
  <c r="Z1224" i="1"/>
  <c r="AB1224" i="1" s="1"/>
  <c r="AB1220" i="1"/>
  <c r="Z1094" i="1"/>
  <c r="AB1094" i="1" s="1"/>
  <c r="AB1090" i="1"/>
  <c r="Z1334" i="1"/>
  <c r="AB1334" i="1" s="1"/>
  <c r="AA1330" i="1"/>
  <c r="AA1334" i="1" s="1"/>
  <c r="Z1274" i="1"/>
  <c r="AB1270" i="1"/>
  <c r="Z1184" i="1"/>
  <c r="AB1184" i="1" s="1"/>
  <c r="AB1180" i="1"/>
  <c r="Z1164" i="1"/>
  <c r="AB1164" i="1" s="1"/>
  <c r="AB1160" i="1"/>
  <c r="Z1144" i="1"/>
  <c r="AB1144" i="1" s="1"/>
  <c r="AB1140" i="1"/>
  <c r="Z1124" i="1"/>
  <c r="AB1124" i="1" s="1"/>
  <c r="AB1120" i="1"/>
  <c r="Z1066" i="1"/>
  <c r="AB1066" i="1" s="1"/>
  <c r="AA1065" i="1"/>
  <c r="AA1066" i="1" s="1"/>
  <c r="AA783" i="1"/>
  <c r="AA1245" i="1"/>
  <c r="AA1246" i="1" s="1"/>
  <c r="AA1225" i="1"/>
  <c r="AA1226" i="1" s="1"/>
  <c r="AA1220" i="1"/>
  <c r="AA1224" i="1" s="1"/>
  <c r="AA985" i="1"/>
  <c r="AA986" i="1" s="1"/>
  <c r="Z986" i="1"/>
  <c r="AB986" i="1" s="1"/>
  <c r="AA843" i="1"/>
  <c r="AA1310" i="1"/>
  <c r="AA1314" i="1" s="1"/>
  <c r="AA1185" i="1"/>
  <c r="AA1186" i="1" s="1"/>
  <c r="AA1170" i="1"/>
  <c r="AA1174" i="1" s="1"/>
  <c r="AA1176" i="1" s="1"/>
  <c r="AA1145" i="1"/>
  <c r="AA1146" i="1" s="1"/>
  <c r="AA1130" i="1"/>
  <c r="AA1134" i="1" s="1"/>
  <c r="AA1136" i="1" s="1"/>
  <c r="Z1016" i="1"/>
  <c r="AB1016" i="1" s="1"/>
  <c r="Z871" i="1"/>
  <c r="AB867" i="1"/>
  <c r="Z781" i="1"/>
  <c r="AB777" i="1"/>
  <c r="AA1085" i="1"/>
  <c r="AA1086" i="1" s="1"/>
  <c r="AA1070" i="1"/>
  <c r="AA1074" i="1" s="1"/>
  <c r="AA1076" i="1" s="1"/>
  <c r="AA956" i="1"/>
  <c r="Z926" i="1"/>
  <c r="AB926" i="1" s="1"/>
  <c r="AA813" i="1"/>
  <c r="Z763" i="1"/>
  <c r="AB763" i="1" s="1"/>
  <c r="AB762" i="1"/>
  <c r="AA970" i="1"/>
  <c r="AA974" i="1" s="1"/>
  <c r="AA925" i="1"/>
  <c r="AA926" i="1" s="1"/>
  <c r="Z665" i="1"/>
  <c r="AB661" i="1"/>
  <c r="AA598" i="1"/>
  <c r="AA602" i="1" s="1"/>
  <c r="AA604" i="1" s="1"/>
  <c r="Z602" i="1"/>
  <c r="AB598" i="1"/>
  <c r="Z564" i="1"/>
  <c r="AB564" i="1" s="1"/>
  <c r="Z524" i="1"/>
  <c r="AB524" i="1" s="1"/>
  <c r="AA890" i="1"/>
  <c r="AA894" i="1" s="1"/>
  <c r="AA857" i="1"/>
  <c r="AA861" i="1" s="1"/>
  <c r="AA863" i="1" s="1"/>
  <c r="AG681" i="1"/>
  <c r="AB680" i="1"/>
  <c r="Z654" i="1"/>
  <c r="AB654" i="1" s="1"/>
  <c r="Z614" i="1"/>
  <c r="AB614" i="1" s="1"/>
  <c r="Z582" i="1"/>
  <c r="AB582" i="1" s="1"/>
  <c r="AB578" i="1"/>
  <c r="Z542" i="1"/>
  <c r="AB542" i="1" s="1"/>
  <c r="AB538" i="1"/>
  <c r="Z504" i="1"/>
  <c r="AB504" i="1" s="1"/>
  <c r="AG475" i="1"/>
  <c r="AB474" i="1"/>
  <c r="AA787" i="1"/>
  <c r="AA791" i="1" s="1"/>
  <c r="AA793" i="1" s="1"/>
  <c r="AA767" i="1"/>
  <c r="AA771" i="1" s="1"/>
  <c r="AA773" i="1" s="1"/>
  <c r="AA737" i="1"/>
  <c r="AA741" i="1" s="1"/>
  <c r="AA743" i="1" s="1"/>
  <c r="AB723" i="1"/>
  <c r="Z698" i="1"/>
  <c r="AB694" i="1"/>
  <c r="AA694" i="1"/>
  <c r="AA698" i="1" s="1"/>
  <c r="AA700" i="1" s="1"/>
  <c r="AA667" i="1"/>
  <c r="AA644" i="1"/>
  <c r="AA624" i="1"/>
  <c r="AA494" i="1"/>
  <c r="Z462" i="1"/>
  <c r="AB462" i="1" s="1"/>
  <c r="AB458" i="1"/>
  <c r="AA523" i="1"/>
  <c r="W442" i="1"/>
  <c r="G442" i="1"/>
  <c r="AA518" i="1"/>
  <c r="AA522" i="1" s="1"/>
  <c r="AA478" i="1"/>
  <c r="AA482" i="1" s="1"/>
  <c r="Z360" i="1"/>
  <c r="AB356" i="1"/>
  <c r="AA439" i="1"/>
  <c r="Q440" i="1"/>
  <c r="Q442" i="1" s="1"/>
  <c r="Z29" i="1"/>
  <c r="AB25" i="1"/>
  <c r="AA613" i="1"/>
  <c r="AA614" i="1" s="1"/>
  <c r="AA473" i="1"/>
  <c r="AA474" i="1" s="1"/>
  <c r="Z312" i="1"/>
  <c r="AB312" i="1" s="1"/>
  <c r="Z280" i="1"/>
  <c r="AB280" i="1" s="1"/>
  <c r="AB276" i="1"/>
  <c r="Z441" i="1"/>
  <c r="M442" i="1"/>
  <c r="X440" i="1"/>
  <c r="X442" i="1" s="1"/>
  <c r="H440" i="1"/>
  <c r="H442" i="1" s="1"/>
  <c r="AA242" i="1"/>
  <c r="M209" i="1"/>
  <c r="M211" i="1" s="1"/>
  <c r="Z205" i="1"/>
  <c r="AA573" i="1"/>
  <c r="AA574" i="1" s="1"/>
  <c r="AA543" i="1"/>
  <c r="AA538" i="1"/>
  <c r="AA542" i="1" s="1"/>
  <c r="AB417" i="1"/>
  <c r="AA417" i="1"/>
  <c r="Z330" i="1"/>
  <c r="AB330" i="1" s="1"/>
  <c r="AB326" i="1"/>
  <c r="AA326" i="1"/>
  <c r="AA330" i="1" s="1"/>
  <c r="AA302" i="1"/>
  <c r="T442" i="1"/>
  <c r="D442" i="1"/>
  <c r="AA441" i="1"/>
  <c r="Z438" i="1"/>
  <c r="AA438" i="1" s="1"/>
  <c r="AA437" i="1"/>
  <c r="K440" i="1"/>
  <c r="K442" i="1" s="1"/>
  <c r="AB246" i="1"/>
  <c r="Z250" i="1"/>
  <c r="AA222" i="1"/>
  <c r="AA161" i="1"/>
  <c r="AA85" i="1"/>
  <c r="AA89" i="1" s="1"/>
  <c r="AA91" i="1" s="1"/>
  <c r="Z21" i="1"/>
  <c r="AB21" i="1" s="1"/>
  <c r="AB20" i="1"/>
  <c r="Z161" i="1"/>
  <c r="AB161" i="1" s="1"/>
  <c r="AA401" i="1"/>
  <c r="AA402" i="1" s="1"/>
  <c r="AA180" i="1"/>
  <c r="AA181" i="1" s="1"/>
  <c r="AA145" i="1"/>
  <c r="AA149" i="1" s="1"/>
  <c r="AA226" i="1"/>
  <c r="AA230" i="1" s="1"/>
  <c r="AA232" i="1" s="1"/>
  <c r="AA110" i="1"/>
  <c r="AA105" i="1"/>
  <c r="AA109" i="1" s="1"/>
  <c r="AA80" i="1"/>
  <c r="AA75" i="1"/>
  <c r="AA79" i="1" s="1"/>
  <c r="AA60" i="1"/>
  <c r="AA61" i="1" s="1"/>
  <c r="AA111" i="1" l="1"/>
  <c r="AB665" i="1"/>
  <c r="Z667" i="1"/>
  <c r="AB667" i="1" s="1"/>
  <c r="AB29" i="1"/>
  <c r="Z31" i="1"/>
  <c r="AB31" i="1" s="1"/>
  <c r="AB360" i="1"/>
  <c r="Z362" i="1"/>
  <c r="AB362" i="1" s="1"/>
  <c r="Z464" i="1"/>
  <c r="AB464" i="1" s="1"/>
  <c r="AB602" i="1"/>
  <c r="Z604" i="1"/>
  <c r="AB604" i="1" s="1"/>
  <c r="AB781" i="1"/>
  <c r="Z783" i="1"/>
  <c r="AB783" i="1" s="1"/>
  <c r="Z1146" i="1"/>
  <c r="AB1146" i="1" s="1"/>
  <c r="AB1286" i="1"/>
  <c r="AG1287" i="1"/>
  <c r="D2072" i="1"/>
  <c r="D1566" i="1"/>
  <c r="D1555" i="1"/>
  <c r="AB1691" i="1"/>
  <c r="AA1691" i="1"/>
  <c r="D1670" i="1"/>
  <c r="D1684" i="1"/>
  <c r="D1686" i="1" s="1"/>
  <c r="T1670" i="1"/>
  <c r="T1684" i="1"/>
  <c r="T1686" i="1" s="1"/>
  <c r="V1675" i="1"/>
  <c r="V1686" i="1"/>
  <c r="F2651" i="1"/>
  <c r="E2662" i="1"/>
  <c r="T2651" i="1"/>
  <c r="Q2651" i="1"/>
  <c r="AA292" i="1"/>
  <c r="AB220" i="1"/>
  <c r="Z222" i="1"/>
  <c r="Z282" i="1"/>
  <c r="AB282" i="1" s="1"/>
  <c r="AA484" i="1"/>
  <c r="Z753" i="1"/>
  <c r="AB753" i="1" s="1"/>
  <c r="AA1316" i="1"/>
  <c r="G1564" i="1"/>
  <c r="G1566" i="1" s="1"/>
  <c r="G1550" i="1"/>
  <c r="G1554" i="1" s="1"/>
  <c r="R2065" i="1"/>
  <c r="R1676" i="1"/>
  <c r="G1556" i="1"/>
  <c r="K1646" i="1"/>
  <c r="K2065" i="1"/>
  <c r="B2070" i="1"/>
  <c r="B2074" i="1" s="1"/>
  <c r="B2064" i="1"/>
  <c r="M1684" i="1"/>
  <c r="M1686" i="1" s="1"/>
  <c r="M1670" i="1"/>
  <c r="Z1680" i="1"/>
  <c r="AA1680" i="1" s="1"/>
  <c r="AA2122" i="1"/>
  <c r="AA2126" i="1" s="1"/>
  <c r="AB2371" i="1"/>
  <c r="Z2373" i="1"/>
  <c r="AB2373" i="1" s="1"/>
  <c r="H2651" i="1"/>
  <c r="T2653" i="1"/>
  <c r="AA141" i="1"/>
  <c r="Z121" i="1"/>
  <c r="AB121" i="1" s="1"/>
  <c r="AB340" i="1"/>
  <c r="Z342" i="1"/>
  <c r="AB342" i="1" s="1"/>
  <c r="AB711" i="1"/>
  <c r="Z713" i="1"/>
  <c r="AB713" i="1" s="1"/>
  <c r="Z422" i="1"/>
  <c r="AB422" i="1" s="1"/>
  <c r="Z544" i="1"/>
  <c r="AB544" i="1" s="1"/>
  <c r="AA1336" i="1"/>
  <c r="AB1074" i="1"/>
  <c r="Z1076" i="1"/>
  <c r="AB1076" i="1" s="1"/>
  <c r="Z1336" i="1"/>
  <c r="AA1456" i="1"/>
  <c r="D1553" i="1"/>
  <c r="AA1553" i="1" s="1"/>
  <c r="Z1576" i="1"/>
  <c r="M1553" i="1"/>
  <c r="Z1553" i="1" s="1"/>
  <c r="Z1563" i="1"/>
  <c r="AA1563" i="1" s="1"/>
  <c r="H1670" i="1"/>
  <c r="H1684" i="1"/>
  <c r="H1686" i="1" s="1"/>
  <c r="X1684" i="1"/>
  <c r="X1686" i="1" s="1"/>
  <c r="X1670" i="1"/>
  <c r="M1644" i="1"/>
  <c r="Z1640" i="1"/>
  <c r="AB2149" i="1"/>
  <c r="Z2151" i="1"/>
  <c r="AB2151" i="1" s="1"/>
  <c r="N2651" i="1"/>
  <c r="AB2637" i="1"/>
  <c r="Z2641" i="1"/>
  <c r="AB2641" i="1" s="1"/>
  <c r="U2651" i="1"/>
  <c r="AA372" i="1"/>
  <c r="AA191" i="1"/>
  <c r="AB410" i="1"/>
  <c r="Z412" i="1"/>
  <c r="AB412" i="1" s="1"/>
  <c r="AB771" i="1"/>
  <c r="Z773" i="1"/>
  <c r="AB773" i="1" s="1"/>
  <c r="AB1114" i="1"/>
  <c r="Z1116" i="1"/>
  <c r="AB1116" i="1" s="1"/>
  <c r="AB1194" i="1"/>
  <c r="Z1196" i="1"/>
  <c r="AB1196" i="1" s="1"/>
  <c r="S1564" i="1"/>
  <c r="S1566" i="1" s="1"/>
  <c r="S1550" i="1"/>
  <c r="S1554" i="1" s="1"/>
  <c r="J2065" i="1"/>
  <c r="J1676" i="1"/>
  <c r="Z1606" i="1"/>
  <c r="AB1606" i="1" s="1"/>
  <c r="Z1586" i="1"/>
  <c r="Y1684" i="1"/>
  <c r="Y1686" i="1" s="1"/>
  <c r="Y1670" i="1"/>
  <c r="Z1726" i="1"/>
  <c r="AB1726" i="1" s="1"/>
  <c r="S1670" i="1"/>
  <c r="S1684" i="1"/>
  <c r="S1686" i="1" s="1"/>
  <c r="Z1786" i="1"/>
  <c r="AB1786" i="1" s="1"/>
  <c r="AB1854" i="1"/>
  <c r="Z1856" i="1"/>
  <c r="AB1856" i="1" s="1"/>
  <c r="Z2649" i="1"/>
  <c r="R2651" i="1"/>
  <c r="Y2662" i="1"/>
  <c r="F2653" i="1"/>
  <c r="AB250" i="1"/>
  <c r="Z252" i="1"/>
  <c r="Z209" i="1"/>
  <c r="AB205" i="1"/>
  <c r="AA81" i="1"/>
  <c r="AA544" i="1"/>
  <c r="AB441" i="1"/>
  <c r="AA524" i="1"/>
  <c r="Z1186" i="1"/>
  <c r="AB1186" i="1" s="1"/>
  <c r="AB1695" i="1"/>
  <c r="AA1695" i="1"/>
  <c r="T1566" i="1"/>
  <c r="T1555" i="1"/>
  <c r="T1556" i="1" s="1"/>
  <c r="AA1506" i="1"/>
  <c r="D1554" i="1"/>
  <c r="V2070" i="1"/>
  <c r="V2074" i="1" s="1"/>
  <c r="V2064" i="1"/>
  <c r="G1670" i="1"/>
  <c r="G1684" i="1"/>
  <c r="G1686" i="1" s="1"/>
  <c r="E1684" i="1"/>
  <c r="E1686" i="1" s="1"/>
  <c r="E1670" i="1"/>
  <c r="Z1682" i="1"/>
  <c r="AA1682" i="1" s="1"/>
  <c r="M1672" i="1"/>
  <c r="Z2253" i="1"/>
  <c r="AB2253" i="1" s="1"/>
  <c r="AB2251" i="1"/>
  <c r="V2651" i="1"/>
  <c r="V2657" i="1"/>
  <c r="V2661" i="1" s="1"/>
  <c r="AL2759" i="1"/>
  <c r="AA205" i="1"/>
  <c r="AA209" i="1" s="1"/>
  <c r="AA211" i="1" s="1"/>
  <c r="AB199" i="1"/>
  <c r="Z201" i="1"/>
  <c r="AA896" i="1"/>
  <c r="AA1036" i="1"/>
  <c r="AG1267" i="1"/>
  <c r="AB1266" i="1"/>
  <c r="AB1134" i="1"/>
  <c r="Z1136" i="1"/>
  <c r="AB1136" i="1" s="1"/>
  <c r="O1564" i="1"/>
  <c r="O1566" i="1" s="1"/>
  <c r="O1550" i="1"/>
  <c r="O1554" i="1" s="1"/>
  <c r="O1556" i="1" s="1"/>
  <c r="O1670" i="1"/>
  <c r="O1684" i="1"/>
  <c r="O1686" i="1" s="1"/>
  <c r="AB2135" i="1"/>
  <c r="Z2139" i="1"/>
  <c r="AA2135" i="1"/>
  <c r="AA2139" i="1" s="1"/>
  <c r="AB2159" i="1"/>
  <c r="Z2161" i="1"/>
  <c r="AB2161" i="1" s="1"/>
  <c r="AA2258" i="1"/>
  <c r="AA2261" i="1" s="1"/>
  <c r="AA2263" i="1" s="1"/>
  <c r="G2651" i="1"/>
  <c r="W2651" i="1"/>
  <c r="W2653" i="1" s="1"/>
  <c r="AB2478" i="1"/>
  <c r="Z2481" i="1"/>
  <c r="AA2478" i="1"/>
  <c r="AA2481" i="1" s="1"/>
  <c r="AA2483" i="1" s="1"/>
  <c r="AA2638" i="1"/>
  <c r="AA2641" i="1" s="1"/>
  <c r="AA2643" i="1" s="1"/>
  <c r="U2662" i="1"/>
  <c r="U2653" i="1"/>
  <c r="G2653" i="1"/>
  <c r="AA71" i="1"/>
  <c r="AA121" i="1"/>
  <c r="Z392" i="1"/>
  <c r="AB392" i="1" s="1"/>
  <c r="Z584" i="1"/>
  <c r="AB584" i="1" s="1"/>
  <c r="AA1306" i="1"/>
  <c r="Z1126" i="1"/>
  <c r="AB1126" i="1" s="1"/>
  <c r="P1566" i="1"/>
  <c r="P1555" i="1"/>
  <c r="D2063" i="1"/>
  <c r="I1684" i="1"/>
  <c r="I1686" i="1" s="1"/>
  <c r="I1670" i="1"/>
  <c r="Z1654" i="1"/>
  <c r="AB1654" i="1" s="1"/>
  <c r="AB1650" i="1"/>
  <c r="Z1826" i="1"/>
  <c r="AB1826" i="1" s="1"/>
  <c r="Z2283" i="1"/>
  <c r="AB2283" i="1" s="1"/>
  <c r="AB2281" i="1"/>
  <c r="AB2351" i="1"/>
  <c r="Z2353" i="1"/>
  <c r="AB2353" i="1" s="1"/>
  <c r="AA332" i="1"/>
  <c r="AG243" i="1"/>
  <c r="AB242" i="1"/>
  <c r="Z232" i="1"/>
  <c r="Z332" i="1"/>
  <c r="AB332" i="1" s="1"/>
  <c r="AB436" i="1"/>
  <c r="Z440" i="1"/>
  <c r="AB440" i="1" s="1"/>
  <c r="AB300" i="1"/>
  <c r="Z302" i="1"/>
  <c r="AB302" i="1" s="1"/>
  <c r="AB831" i="1"/>
  <c r="Z833" i="1"/>
  <c r="AB833" i="1" s="1"/>
  <c r="Z1226" i="1"/>
  <c r="AB1226" i="1" s="1"/>
  <c r="Z1666" i="1"/>
  <c r="AB1666" i="1" s="1"/>
  <c r="AA1650" i="1"/>
  <c r="G1646" i="1"/>
  <c r="G2065" i="1"/>
  <c r="W1646" i="1"/>
  <c r="W2065" i="1"/>
  <c r="AA1744" i="1"/>
  <c r="AA1746" i="1" s="1"/>
  <c r="Z1796" i="1"/>
  <c r="AB1796" i="1" s="1"/>
  <c r="AB2054" i="1"/>
  <c r="Z2056" i="1"/>
  <c r="AB2056" i="1" s="1"/>
  <c r="AB2271" i="1"/>
  <c r="Z2273" i="1"/>
  <c r="AB2273" i="1" s="1"/>
  <c r="AB2331" i="1"/>
  <c r="Z2333" i="1"/>
  <c r="AB2333" i="1" s="1"/>
  <c r="S2651" i="1"/>
  <c r="S2653" i="1" s="1"/>
  <c r="B2641" i="1"/>
  <c r="B2643" i="1" s="1"/>
  <c r="AB2501" i="1"/>
  <c r="Z2503" i="1"/>
  <c r="AB2503" i="1" s="1"/>
  <c r="AB698" i="1"/>
  <c r="Z700" i="1"/>
  <c r="AB700" i="1" s="1"/>
  <c r="AB871" i="1"/>
  <c r="Z873" i="1"/>
  <c r="AB873" i="1" s="1"/>
  <c r="AB1364" i="1"/>
  <c r="Z1366" i="1"/>
  <c r="AA1616" i="1"/>
  <c r="AB1655" i="1"/>
  <c r="Z1656" i="1"/>
  <c r="AB1656" i="1" s="1"/>
  <c r="AA1655" i="1"/>
  <c r="L1670" i="1"/>
  <c r="L1684" i="1"/>
  <c r="L1686" i="1" s="1"/>
  <c r="AB1774" i="1"/>
  <c r="Z1776" i="1"/>
  <c r="AB1776" i="1" s="1"/>
  <c r="D2065" i="1"/>
  <c r="AA2128" i="1"/>
  <c r="AA2271" i="1"/>
  <c r="AA2273" i="1" s="1"/>
  <c r="Z2393" i="1"/>
  <c r="AB2393" i="1" s="1"/>
  <c r="AB2391" i="1"/>
  <c r="C2651" i="1"/>
  <c r="C2653" i="1" s="1"/>
  <c r="Z2648" i="1"/>
  <c r="AB2648" i="1" s="1"/>
  <c r="Z2652" i="1"/>
  <c r="D2651" i="1"/>
  <c r="D2653" i="1" s="1"/>
  <c r="I2651" i="1"/>
  <c r="AB320" i="1"/>
  <c r="Z322" i="1"/>
  <c r="AB322" i="1" s="1"/>
  <c r="AB452" i="1"/>
  <c r="Z454" i="1"/>
  <c r="AB454" i="1" s="1"/>
  <c r="AB1316" i="1"/>
  <c r="AG1317" i="1"/>
  <c r="W1564" i="1"/>
  <c r="W1566" i="1" s="1"/>
  <c r="W1550" i="1"/>
  <c r="W1554" i="1" s="1"/>
  <c r="W1556" i="1" s="1"/>
  <c r="B2065" i="1"/>
  <c r="B1676" i="1"/>
  <c r="AA1496" i="1"/>
  <c r="AA1516" i="1"/>
  <c r="C1646" i="1"/>
  <c r="C2065" i="1"/>
  <c r="S1646" i="1"/>
  <c r="S2065" i="1"/>
  <c r="Z1506" i="1"/>
  <c r="AB1506" i="1" s="1"/>
  <c r="U1684" i="1"/>
  <c r="U1686" i="1" s="1"/>
  <c r="U1670" i="1"/>
  <c r="AB2044" i="1"/>
  <c r="Z2046" i="1"/>
  <c r="AB2046" i="1" s="1"/>
  <c r="AB2024" i="1"/>
  <c r="Z2026" i="1"/>
  <c r="AB2026" i="1" s="1"/>
  <c r="AA2141" i="1"/>
  <c r="Z2118" i="1"/>
  <c r="AB2118" i="1" s="1"/>
  <c r="AB2116" i="1"/>
  <c r="AB2179" i="1"/>
  <c r="Z2181" i="1"/>
  <c r="AB2181" i="1" s="1"/>
  <c r="Y2651" i="1"/>
  <c r="Y2653" i="1" s="1"/>
  <c r="AB2491" i="1"/>
  <c r="Z2493" i="1"/>
  <c r="AB2493" i="1" s="1"/>
  <c r="X2651" i="1"/>
  <c r="X2653" i="1" s="1"/>
  <c r="AA2652" i="1"/>
  <c r="Z262" i="1"/>
  <c r="AB262" i="1" s="1"/>
  <c r="AB688" i="1"/>
  <c r="Z690" i="1"/>
  <c r="AB690" i="1" s="1"/>
  <c r="Z1166" i="1"/>
  <c r="AB1166" i="1" s="1"/>
  <c r="Z1596" i="1"/>
  <c r="AA1624" i="1"/>
  <c r="AA1626" i="1" s="1"/>
  <c r="J2070" i="1"/>
  <c r="J2074" i="1" s="1"/>
  <c r="J2064" i="1"/>
  <c r="N2070" i="1"/>
  <c r="N2074" i="1" s="1"/>
  <c r="N2064" i="1"/>
  <c r="Z1555" i="1"/>
  <c r="Z1560" i="1"/>
  <c r="F2070" i="1"/>
  <c r="F2074" i="1" s="1"/>
  <c r="F2064" i="1"/>
  <c r="P1670" i="1"/>
  <c r="P1684" i="1"/>
  <c r="P1686" i="1" s="1"/>
  <c r="Z1756" i="1"/>
  <c r="AB1756" i="1" s="1"/>
  <c r="F1675" i="1"/>
  <c r="F1686" i="1"/>
  <c r="T2065" i="1"/>
  <c r="K2653" i="1"/>
  <c r="M2651" i="1"/>
  <c r="M2653" i="1" s="1"/>
  <c r="Z2647" i="1"/>
  <c r="D2659" i="1"/>
  <c r="AA2649" i="1"/>
  <c r="R2653" i="1"/>
  <c r="AB741" i="1"/>
  <c r="Z743" i="1"/>
  <c r="AB743" i="1" s="1"/>
  <c r="AA1046" i="1"/>
  <c r="AB1154" i="1"/>
  <c r="Z1156" i="1"/>
  <c r="AB1156" i="1" s="1"/>
  <c r="C1564" i="1"/>
  <c r="C1566" i="1" s="1"/>
  <c r="C1550" i="1"/>
  <c r="C1554" i="1" s="1"/>
  <c r="C1556" i="1" s="1"/>
  <c r="AA1614" i="1"/>
  <c r="AA1641" i="1"/>
  <c r="S1556" i="1"/>
  <c r="M2065" i="1"/>
  <c r="Q1684" i="1"/>
  <c r="Q1686" i="1" s="1"/>
  <c r="Q1670" i="1"/>
  <c r="AA1726" i="1"/>
  <c r="AA1796" i="1"/>
  <c r="Z1876" i="1"/>
  <c r="AB1876" i="1" s="1"/>
  <c r="AB1974" i="1"/>
  <c r="Z1976" i="1"/>
  <c r="AB1976" i="1" s="1"/>
  <c r="AA2321" i="1"/>
  <c r="AA2323" i="1" s="1"/>
  <c r="AB2169" i="1"/>
  <c r="Z2171" i="1"/>
  <c r="AB2171" i="1" s="1"/>
  <c r="Z2261" i="1"/>
  <c r="B2651" i="1"/>
  <c r="B2653" i="1" s="1"/>
  <c r="B2657" i="1"/>
  <c r="B2661" i="1" s="1"/>
  <c r="Q2662" i="1"/>
  <c r="Q2653" i="1"/>
  <c r="P2651" i="1"/>
  <c r="P2653" i="1" s="1"/>
  <c r="V2653" i="1"/>
  <c r="Z1565" i="1"/>
  <c r="AA1565" i="1" s="1"/>
  <c r="AB1274" i="1"/>
  <c r="Z1276" i="1"/>
  <c r="AB1276" i="1" s="1"/>
  <c r="Z1561" i="1"/>
  <c r="M1551" i="1"/>
  <c r="Z1551" i="1" s="1"/>
  <c r="AB1551" i="1" s="1"/>
  <c r="L1566" i="1"/>
  <c r="L1555" i="1"/>
  <c r="L1556" i="1" s="1"/>
  <c r="Z1645" i="1"/>
  <c r="M1646" i="1"/>
  <c r="Z1681" i="1"/>
  <c r="M1671" i="1"/>
  <c r="AA1694" i="1"/>
  <c r="Z2643" i="1"/>
  <c r="AB2643" i="1" s="1"/>
  <c r="AA151" i="1"/>
  <c r="AA420" i="1"/>
  <c r="AA422" i="1" s="1"/>
  <c r="AB622" i="1"/>
  <c r="Z624" i="1"/>
  <c r="AB624" i="1" s="1"/>
  <c r="AA976" i="1"/>
  <c r="AB731" i="1"/>
  <c r="Z733" i="1"/>
  <c r="AB733" i="1" s="1"/>
  <c r="AB821" i="1"/>
  <c r="Z823" i="1"/>
  <c r="AB823" i="1" s="1"/>
  <c r="AB861" i="1"/>
  <c r="Z863" i="1"/>
  <c r="AB863" i="1" s="1"/>
  <c r="Z1096" i="1"/>
  <c r="AB1096" i="1" s="1"/>
  <c r="AB1174" i="1"/>
  <c r="Z1176" i="1"/>
  <c r="AB1176" i="1" s="1"/>
  <c r="AB1651" i="1"/>
  <c r="AA1651" i="1"/>
  <c r="Z1694" i="1"/>
  <c r="AB1694" i="1" s="1"/>
  <c r="AB1690" i="1"/>
  <c r="C1670" i="1"/>
  <c r="C1684" i="1"/>
  <c r="C1686" i="1" s="1"/>
  <c r="Z2293" i="1"/>
  <c r="AB2293" i="1" s="1"/>
  <c r="AB2291" i="1"/>
  <c r="O2651" i="1"/>
  <c r="O2653" i="1" s="1"/>
  <c r="J2651" i="1"/>
  <c r="J2653" i="1" s="1"/>
  <c r="N2653" i="1"/>
  <c r="AB492" i="1"/>
  <c r="Z494" i="1"/>
  <c r="AB494" i="1" s="1"/>
  <c r="AB642" i="1"/>
  <c r="Z644" i="1"/>
  <c r="AB644" i="1" s="1"/>
  <c r="AA1296" i="1"/>
  <c r="AB811" i="1"/>
  <c r="Z813" i="1"/>
  <c r="AB813" i="1" s="1"/>
  <c r="AG1297" i="1"/>
  <c r="AB1296" i="1"/>
  <c r="AA1596" i="1"/>
  <c r="H1566" i="1"/>
  <c r="H1555" i="1"/>
  <c r="X1566" i="1"/>
  <c r="X1555" i="1"/>
  <c r="D2061" i="1"/>
  <c r="Z1550" i="1"/>
  <c r="W1684" i="1"/>
  <c r="W1686" i="1" s="1"/>
  <c r="W1670" i="1"/>
  <c r="M1673" i="1"/>
  <c r="Z1683" i="1"/>
  <c r="AA1683" i="1" s="1"/>
  <c r="AA1756" i="1"/>
  <c r="K1670" i="1"/>
  <c r="K1684" i="1"/>
  <c r="K1686" i="1" s="1"/>
  <c r="AB1994" i="1"/>
  <c r="Z1996" i="1"/>
  <c r="AB1996" i="1" s="1"/>
  <c r="AB2014" i="1"/>
  <c r="Z2016" i="1"/>
  <c r="AB2016" i="1" s="1"/>
  <c r="Z2363" i="1"/>
  <c r="AB2363" i="1" s="1"/>
  <c r="AB2361" i="1"/>
  <c r="I2662" i="1"/>
  <c r="I2653" i="1"/>
  <c r="L2651" i="1"/>
  <c r="L2653" i="1" s="1"/>
  <c r="E2651" i="1"/>
  <c r="E2653" i="1" s="1"/>
  <c r="H2653" i="1"/>
  <c r="AA440" i="1"/>
  <c r="AA442" i="1" s="1"/>
  <c r="AA936" i="1"/>
  <c r="AA916" i="1"/>
  <c r="AB1354" i="1"/>
  <c r="Z1356" i="1"/>
  <c r="AA1476" i="1"/>
  <c r="K1564" i="1"/>
  <c r="K1566" i="1" s="1"/>
  <c r="K1550" i="1"/>
  <c r="K1554" i="1" s="1"/>
  <c r="K1556" i="1" s="1"/>
  <c r="AA1666" i="1"/>
  <c r="AA1606" i="1"/>
  <c r="AA1640" i="1"/>
  <c r="D1644" i="1"/>
  <c r="D1646" i="1" s="1"/>
  <c r="O1646" i="1"/>
  <c r="O2065" i="1"/>
  <c r="R2070" i="1"/>
  <c r="R2074" i="1" s="1"/>
  <c r="R2064" i="1"/>
  <c r="AA1586" i="1"/>
  <c r="AA1634" i="1"/>
  <c r="AA1636" i="1" s="1"/>
  <c r="Z1685" i="1"/>
  <c r="N1675" i="1"/>
  <c r="N1686" i="1"/>
  <c r="AB2301" i="1"/>
  <c r="Z2303" i="1"/>
  <c r="AB2303" i="1" s="1"/>
  <c r="AB2341" i="1"/>
  <c r="Z2343" i="1"/>
  <c r="AB2343" i="1" s="1"/>
  <c r="K2651" i="1"/>
  <c r="Z2650" i="1"/>
  <c r="AB2650" i="1" s="1"/>
  <c r="R2641" i="1"/>
  <c r="R2643" i="1" s="1"/>
  <c r="Z1616" i="1"/>
  <c r="AB1616" i="1" s="1"/>
  <c r="N2065" i="1" l="1"/>
  <c r="N1676" i="1"/>
  <c r="D2071" i="1"/>
  <c r="AB1685" i="1"/>
  <c r="AA1685" i="1"/>
  <c r="AA1644" i="1"/>
  <c r="M1554" i="1"/>
  <c r="M1556" i="1" s="1"/>
  <c r="X1556" i="1"/>
  <c r="X2065" i="1"/>
  <c r="J2657" i="1"/>
  <c r="J2661" i="1" s="1"/>
  <c r="L2065" i="1"/>
  <c r="AB1645" i="1"/>
  <c r="AA1645" i="1"/>
  <c r="AA1646" i="1" s="1"/>
  <c r="AB1561" i="1"/>
  <c r="AA1561" i="1"/>
  <c r="AB2261" i="1"/>
  <c r="Z2263" i="1"/>
  <c r="AB2263" i="1" s="1"/>
  <c r="Z2651" i="1"/>
  <c r="AB2651" i="1" s="1"/>
  <c r="AB2647" i="1"/>
  <c r="F2065" i="1"/>
  <c r="F1676" i="1"/>
  <c r="U2060" i="1"/>
  <c r="U1674" i="1"/>
  <c r="U1676" i="1" s="1"/>
  <c r="AB1366" i="1"/>
  <c r="AG1367" i="1"/>
  <c r="AB232" i="1"/>
  <c r="AG233" i="1"/>
  <c r="D2073" i="1"/>
  <c r="G2060" i="1"/>
  <c r="G1674" i="1"/>
  <c r="G1676" i="1" s="1"/>
  <c r="AA1696" i="1"/>
  <c r="AG253" i="1"/>
  <c r="AB252" i="1"/>
  <c r="Y2060" i="1"/>
  <c r="Y1674" i="1"/>
  <c r="Y1676" i="1" s="1"/>
  <c r="M2060" i="1"/>
  <c r="M1674" i="1"/>
  <c r="M1676" i="1" s="1"/>
  <c r="Z1670" i="1"/>
  <c r="K2075" i="1"/>
  <c r="AG223" i="1"/>
  <c r="AB222" i="1"/>
  <c r="F2657" i="1"/>
  <c r="F2661" i="1" s="1"/>
  <c r="M2063" i="1"/>
  <c r="Z1673" i="1"/>
  <c r="AA1673" i="1" s="1"/>
  <c r="M2061" i="1"/>
  <c r="Z1671" i="1"/>
  <c r="Z1675" i="1"/>
  <c r="AB1596" i="1"/>
  <c r="AG1597" i="1"/>
  <c r="C2075" i="1"/>
  <c r="Z2653" i="1"/>
  <c r="AB2653" i="1" s="1"/>
  <c r="W2075" i="1"/>
  <c r="AA1654" i="1"/>
  <c r="P1556" i="1"/>
  <c r="P2065" i="1"/>
  <c r="AB2481" i="1"/>
  <c r="Z2483" i="1"/>
  <c r="AB2483" i="1" s="1"/>
  <c r="E2060" i="1"/>
  <c r="E1674" i="1"/>
  <c r="E1676" i="1" s="1"/>
  <c r="Z1696" i="1"/>
  <c r="AB1696" i="1" s="1"/>
  <c r="N2657" i="1"/>
  <c r="N2661" i="1" s="1"/>
  <c r="Z1644" i="1"/>
  <c r="AB1644" i="1" s="1"/>
  <c r="AB1640" i="1"/>
  <c r="AG1577" i="1"/>
  <c r="AB1576" i="1"/>
  <c r="AG1337" i="1"/>
  <c r="AB1336" i="1"/>
  <c r="AA2648" i="1"/>
  <c r="R2075" i="1"/>
  <c r="R2066" i="1"/>
  <c r="T2060" i="1"/>
  <c r="T1674" i="1"/>
  <c r="T1676" i="1" s="1"/>
  <c r="O2075" i="1"/>
  <c r="AB1550" i="1"/>
  <c r="Z1554" i="1"/>
  <c r="AB1554" i="1" s="1"/>
  <c r="AB1356" i="1"/>
  <c r="AG1357" i="1"/>
  <c r="K2060" i="1"/>
  <c r="K1674" i="1"/>
  <c r="K1676" i="1" s="1"/>
  <c r="W2060" i="1"/>
  <c r="W1674" i="1"/>
  <c r="W1676" i="1" s="1"/>
  <c r="H1556" i="1"/>
  <c r="H2065" i="1"/>
  <c r="C2060" i="1"/>
  <c r="C1674" i="1"/>
  <c r="C1676" i="1" s="1"/>
  <c r="AB1681" i="1"/>
  <c r="AA1681" i="1"/>
  <c r="AA1684" i="1" s="1"/>
  <c r="Q2060" i="1"/>
  <c r="Q1674" i="1"/>
  <c r="Q1676" i="1" s="1"/>
  <c r="M2075" i="1"/>
  <c r="T2075" i="1"/>
  <c r="Z1564" i="1"/>
  <c r="AB1564" i="1" s="1"/>
  <c r="AB1560" i="1"/>
  <c r="AA1560" i="1"/>
  <c r="AA1564" i="1" s="1"/>
  <c r="AA1566" i="1" s="1"/>
  <c r="AA2647" i="1"/>
  <c r="D2075" i="1"/>
  <c r="L2060" i="1"/>
  <c r="L1674" i="1"/>
  <c r="L1676" i="1" s="1"/>
  <c r="I2060" i="1"/>
  <c r="I1674" i="1"/>
  <c r="I1676" i="1" s="1"/>
  <c r="O2060" i="1"/>
  <c r="O1674" i="1"/>
  <c r="O1676" i="1" s="1"/>
  <c r="AA2650" i="1"/>
  <c r="Z442" i="1"/>
  <c r="AB442" i="1" s="1"/>
  <c r="AB209" i="1"/>
  <c r="Z211" i="1"/>
  <c r="AB211" i="1" s="1"/>
  <c r="R2657" i="1"/>
  <c r="R2661" i="1" s="1"/>
  <c r="S2060" i="1"/>
  <c r="S1674" i="1"/>
  <c r="S1676" i="1" s="1"/>
  <c r="AB1586" i="1"/>
  <c r="AG1586" i="1"/>
  <c r="J2075" i="1"/>
  <c r="J2066" i="1"/>
  <c r="H2060" i="1"/>
  <c r="H1674" i="1"/>
  <c r="H1676" i="1" s="1"/>
  <c r="Z1566" i="1"/>
  <c r="AB1566" i="1" s="1"/>
  <c r="P2060" i="1"/>
  <c r="P1674" i="1"/>
  <c r="P1676" i="1" s="1"/>
  <c r="Z1556" i="1"/>
  <c r="S2075" i="1"/>
  <c r="B2075" i="1"/>
  <c r="B2066" i="1"/>
  <c r="AA1656" i="1"/>
  <c r="G2075" i="1"/>
  <c r="AA1551" i="1"/>
  <c r="AB2139" i="1"/>
  <c r="Z2141" i="1"/>
  <c r="AB2141" i="1" s="1"/>
  <c r="AB201" i="1"/>
  <c r="AG202" i="1"/>
  <c r="M2062" i="1"/>
  <c r="Z1672" i="1"/>
  <c r="AA1672" i="1" s="1"/>
  <c r="AA1550" i="1"/>
  <c r="AA1554" i="1" s="1"/>
  <c r="X2060" i="1"/>
  <c r="X1674" i="1"/>
  <c r="X1676" i="1" s="1"/>
  <c r="Z1684" i="1"/>
  <c r="AB1684" i="1" s="1"/>
  <c r="AB1680" i="1"/>
  <c r="V2065" i="1"/>
  <c r="Z2065" i="1" s="1"/>
  <c r="V1676" i="1"/>
  <c r="D2060" i="1"/>
  <c r="AA1670" i="1"/>
  <c r="D1674" i="1"/>
  <c r="D1676" i="1" s="1"/>
  <c r="D1556" i="1"/>
  <c r="AA1555" i="1"/>
  <c r="AA1556" i="1" s="1"/>
  <c r="AB2065" i="1" l="1"/>
  <c r="AA2065" i="1"/>
  <c r="M2072" i="1"/>
  <c r="Z2062" i="1"/>
  <c r="S2662" i="1"/>
  <c r="H2070" i="1"/>
  <c r="H2064" i="1"/>
  <c r="H2066" i="1" s="1"/>
  <c r="W2064" i="1"/>
  <c r="W2066" i="1" s="1"/>
  <c r="W2070" i="1"/>
  <c r="X2070" i="1"/>
  <c r="X2064" i="1"/>
  <c r="O2064" i="1"/>
  <c r="O2066" i="1" s="1"/>
  <c r="O2070" i="1"/>
  <c r="M2662" i="1"/>
  <c r="H2075" i="1"/>
  <c r="O2662" i="1"/>
  <c r="R2076" i="1"/>
  <c r="R2662" i="1"/>
  <c r="R2663" i="1" s="1"/>
  <c r="E2070" i="1"/>
  <c r="E2064" i="1"/>
  <c r="E2066" i="1" s="1"/>
  <c r="M2071" i="1"/>
  <c r="Z2061" i="1"/>
  <c r="Z1674" i="1"/>
  <c r="AB1674" i="1" s="1"/>
  <c r="AB1670" i="1"/>
  <c r="Y2070" i="1"/>
  <c r="Y2064" i="1"/>
  <c r="Y2066" i="1" s="1"/>
  <c r="Z1686" i="1"/>
  <c r="AB1686" i="1" s="1"/>
  <c r="P2070" i="1"/>
  <c r="P2064" i="1"/>
  <c r="I2070" i="1"/>
  <c r="I2064" i="1"/>
  <c r="I2066" i="1" s="1"/>
  <c r="Q2070" i="1"/>
  <c r="Q2064" i="1"/>
  <c r="Q2066" i="1" s="1"/>
  <c r="D2070" i="1"/>
  <c r="D2064" i="1"/>
  <c r="D2066" i="1" s="1"/>
  <c r="B2076" i="1"/>
  <c r="B2078" i="1" s="1"/>
  <c r="B2079" i="1" s="1"/>
  <c r="B2662" i="1"/>
  <c r="B2663" i="1" s="1"/>
  <c r="AB1556" i="1"/>
  <c r="J2076" i="1"/>
  <c r="J2662" i="1"/>
  <c r="J2663" i="1" s="1"/>
  <c r="S2064" i="1"/>
  <c r="S2066" i="1" s="1"/>
  <c r="S2070" i="1"/>
  <c r="L2070" i="1"/>
  <c r="L2064" i="1"/>
  <c r="AA2651" i="1"/>
  <c r="AA2653" i="1" s="1"/>
  <c r="T2662" i="1"/>
  <c r="K2064" i="1"/>
  <c r="K2066" i="1" s="1"/>
  <c r="K2070" i="1"/>
  <c r="Z1676" i="1"/>
  <c r="AB1676" i="1" s="1"/>
  <c r="AB1675" i="1"/>
  <c r="AA1675" i="1"/>
  <c r="G2070" i="1"/>
  <c r="G2064" i="1"/>
  <c r="G2066" i="1" s="1"/>
  <c r="U2070" i="1"/>
  <c r="U2064" i="1"/>
  <c r="U2066" i="1" s="1"/>
  <c r="L2066" i="1"/>
  <c r="L2075" i="1"/>
  <c r="N2075" i="1"/>
  <c r="N2066" i="1"/>
  <c r="D2662" i="1"/>
  <c r="T2070" i="1"/>
  <c r="T2064" i="1"/>
  <c r="T2066" i="1" s="1"/>
  <c r="C2662" i="1"/>
  <c r="M2073" i="1"/>
  <c r="Z2063" i="1"/>
  <c r="M2070" i="1"/>
  <c r="Z2060" i="1"/>
  <c r="M2064" i="1"/>
  <c r="M2066" i="1" s="1"/>
  <c r="D2658" i="1"/>
  <c r="G2662" i="1"/>
  <c r="V2075" i="1"/>
  <c r="V2066" i="1"/>
  <c r="C2070" i="1"/>
  <c r="C2064" i="1"/>
  <c r="C2066" i="1" s="1"/>
  <c r="P2066" i="1"/>
  <c r="P2075" i="1"/>
  <c r="W2662" i="1"/>
  <c r="AB1671" i="1"/>
  <c r="AA1671" i="1"/>
  <c r="AA1674" i="1" s="1"/>
  <c r="K2662" i="1"/>
  <c r="D2660" i="1"/>
  <c r="F2075" i="1"/>
  <c r="F2066" i="1"/>
  <c r="Z1646" i="1"/>
  <c r="AB1646" i="1" s="1"/>
  <c r="X2066" i="1"/>
  <c r="X2075" i="1"/>
  <c r="AA1686" i="1"/>
  <c r="P2076" i="1" l="1"/>
  <c r="P2662" i="1"/>
  <c r="Z2070" i="1"/>
  <c r="M2074" i="1"/>
  <c r="M2076" i="1" s="1"/>
  <c r="M2657" i="1"/>
  <c r="AB2063" i="1"/>
  <c r="AA2063" i="1"/>
  <c r="D2074" i="1"/>
  <c r="AA2070" i="1"/>
  <c r="D2657" i="1"/>
  <c r="Z2073" i="1"/>
  <c r="M2660" i="1"/>
  <c r="Z2660" i="1" s="1"/>
  <c r="AB2660" i="1" s="1"/>
  <c r="T2074" i="1"/>
  <c r="T2076" i="1" s="1"/>
  <c r="T2657" i="1"/>
  <c r="T2661" i="1" s="1"/>
  <c r="T2663" i="1" s="1"/>
  <c r="AA1676" i="1"/>
  <c r="J2724" i="1"/>
  <c r="J2665" i="1"/>
  <c r="Y2074" i="1"/>
  <c r="Y2076" i="1" s="1"/>
  <c r="Y2657" i="1"/>
  <c r="Y2661" i="1" s="1"/>
  <c r="Y2663" i="1" s="1"/>
  <c r="Z2071" i="1"/>
  <c r="M2658" i="1"/>
  <c r="Z2658" i="1" s="1"/>
  <c r="AB2658" i="1" s="1"/>
  <c r="O2074" i="1"/>
  <c r="O2076" i="1" s="1"/>
  <c r="O2657" i="1"/>
  <c r="O2661" i="1" s="1"/>
  <c r="H2074" i="1"/>
  <c r="H2076" i="1" s="1"/>
  <c r="H2657" i="1"/>
  <c r="H2661" i="1" s="1"/>
  <c r="Z2072" i="1"/>
  <c r="M2659" i="1"/>
  <c r="Z2659" i="1" s="1"/>
  <c r="AA2658" i="1"/>
  <c r="L2662" i="1"/>
  <c r="L2663" i="1" s="1"/>
  <c r="V2076" i="1"/>
  <c r="V2662" i="1"/>
  <c r="V2663" i="1" s="1"/>
  <c r="K2074" i="1"/>
  <c r="K2076" i="1" s="1"/>
  <c r="K2657" i="1"/>
  <c r="K2661" i="1" s="1"/>
  <c r="K2663" i="1" s="1"/>
  <c r="B2724" i="1"/>
  <c r="B2665" i="1"/>
  <c r="AI2762" i="1"/>
  <c r="AI2763" i="1" s="1"/>
  <c r="X2662" i="1"/>
  <c r="F2076" i="1"/>
  <c r="F2662" i="1"/>
  <c r="F2663" i="1" s="1"/>
  <c r="C2074" i="1"/>
  <c r="C2076" i="1" s="1"/>
  <c r="C2079" i="1" s="1"/>
  <c r="C2657" i="1"/>
  <c r="C2661" i="1" s="1"/>
  <c r="Z2064" i="1"/>
  <c r="AB2060" i="1"/>
  <c r="C2663" i="1"/>
  <c r="N2076" i="1"/>
  <c r="N2662" i="1"/>
  <c r="N2663" i="1" s="1"/>
  <c r="U2074" i="1"/>
  <c r="U2076" i="1" s="1"/>
  <c r="U2657" i="1"/>
  <c r="U2661" i="1" s="1"/>
  <c r="U2663" i="1" s="1"/>
  <c r="L2074" i="1"/>
  <c r="L2076" i="1" s="1"/>
  <c r="L2657" i="1"/>
  <c r="L2661" i="1" s="1"/>
  <c r="AA2060" i="1"/>
  <c r="Q2074" i="1"/>
  <c r="Q2076" i="1" s="1"/>
  <c r="Q2657" i="1"/>
  <c r="Q2661" i="1" s="1"/>
  <c r="Q2663" i="1" s="1"/>
  <c r="P2074" i="1"/>
  <c r="P2657" i="1"/>
  <c r="P2661" i="1" s="1"/>
  <c r="O2663" i="1"/>
  <c r="W2074" i="1"/>
  <c r="W2076" i="1" s="1"/>
  <c r="W2657" i="1"/>
  <c r="W2661" i="1" s="1"/>
  <c r="W2663" i="1" s="1"/>
  <c r="S2663" i="1"/>
  <c r="S2074" i="1"/>
  <c r="S2076" i="1" s="1"/>
  <c r="S2657" i="1"/>
  <c r="S2661" i="1" s="1"/>
  <c r="E2074" i="1"/>
  <c r="E2076" i="1" s="1"/>
  <c r="E2657" i="1"/>
  <c r="E2661" i="1" s="1"/>
  <c r="E2663" i="1" s="1"/>
  <c r="AA2660" i="1"/>
  <c r="G2074" i="1"/>
  <c r="G2076" i="1" s="1"/>
  <c r="G2657" i="1"/>
  <c r="G2661" i="1" s="1"/>
  <c r="G2663" i="1" s="1"/>
  <c r="I2074" i="1"/>
  <c r="I2076" i="1" s="1"/>
  <c r="I2657" i="1"/>
  <c r="I2661" i="1" s="1"/>
  <c r="I2663" i="1" s="1"/>
  <c r="AB2061" i="1"/>
  <c r="AA2061" i="1"/>
  <c r="R2724" i="1"/>
  <c r="R2665" i="1"/>
  <c r="H2662" i="1"/>
  <c r="H2663" i="1" s="1"/>
  <c r="Z2075" i="1"/>
  <c r="X2074" i="1"/>
  <c r="X2076" i="1" s="1"/>
  <c r="X2657" i="1"/>
  <c r="X2661" i="1" s="1"/>
  <c r="AB2062" i="1"/>
  <c r="AA2062" i="1"/>
  <c r="K2724" i="1" l="1"/>
  <c r="K2665" i="1"/>
  <c r="G2724" i="1"/>
  <c r="G2665" i="1"/>
  <c r="W2724" i="1"/>
  <c r="W2665" i="1"/>
  <c r="T2724" i="1"/>
  <c r="T2665" i="1"/>
  <c r="H2724" i="1"/>
  <c r="H2665" i="1"/>
  <c r="S2724" i="1"/>
  <c r="S2665" i="1"/>
  <c r="N2724" i="1"/>
  <c r="N2665" i="1"/>
  <c r="L2724" i="1"/>
  <c r="L2665" i="1"/>
  <c r="AB2072" i="1"/>
  <c r="AA2072" i="1"/>
  <c r="Z2657" i="1"/>
  <c r="M2661" i="1"/>
  <c r="M2663" i="1" s="1"/>
  <c r="O2724" i="1"/>
  <c r="O2665" i="1"/>
  <c r="F2724" i="1"/>
  <c r="F2665" i="1"/>
  <c r="Z2693" i="1"/>
  <c r="D2076" i="1"/>
  <c r="D2079" i="1" s="1"/>
  <c r="AA2064" i="1"/>
  <c r="AA2066" i="1" s="1"/>
  <c r="AB2064" i="1"/>
  <c r="Z2066" i="1"/>
  <c r="AB2066" i="1" s="1"/>
  <c r="Z2074" i="1"/>
  <c r="AB2074" i="1" s="1"/>
  <c r="AB2070" i="1"/>
  <c r="I2724" i="1"/>
  <c r="I2665" i="1"/>
  <c r="U2724" i="1"/>
  <c r="U2665" i="1"/>
  <c r="V2724" i="1"/>
  <c r="V2665" i="1"/>
  <c r="AB2071" i="1"/>
  <c r="AA2071" i="1"/>
  <c r="AA2074" i="1" s="1"/>
  <c r="Z2076" i="1"/>
  <c r="AB2075" i="1"/>
  <c r="AA2075" i="1"/>
  <c r="E2724" i="1"/>
  <c r="E2665" i="1"/>
  <c r="Z2662" i="1"/>
  <c r="X2663" i="1"/>
  <c r="AB2659" i="1"/>
  <c r="AA2659" i="1"/>
  <c r="Y2724" i="1"/>
  <c r="Y2665" i="1"/>
  <c r="AB2073" i="1"/>
  <c r="AA2073" i="1"/>
  <c r="AA2657" i="1"/>
  <c r="AA2661" i="1" s="1"/>
  <c r="D2661" i="1"/>
  <c r="D2663" i="1" s="1"/>
  <c r="P2663" i="1"/>
  <c r="Q2724" i="1"/>
  <c r="Q2665" i="1"/>
  <c r="C2724" i="1"/>
  <c r="C2665" i="1"/>
  <c r="AB2662" i="1" l="1"/>
  <c r="AA2662" i="1"/>
  <c r="AA2663" i="1" s="1"/>
  <c r="AB2076" i="1"/>
  <c r="Z2078" i="1"/>
  <c r="M2724" i="1"/>
  <c r="M2665" i="1"/>
  <c r="P2724" i="1"/>
  <c r="P2665" i="1"/>
  <c r="Z2661" i="1"/>
  <c r="AB2661" i="1" s="1"/>
  <c r="AB2657" i="1"/>
  <c r="AJ2754" i="1"/>
  <c r="AJ2755" i="1" s="1"/>
  <c r="D2714" i="1"/>
  <c r="B2694" i="1"/>
  <c r="Z2780" i="1"/>
  <c r="AJ2762" i="1"/>
  <c r="AJ2763" i="1" s="1"/>
  <c r="AI2755" i="1"/>
  <c r="AI2756" i="1" s="1"/>
  <c r="D2724" i="1"/>
  <c r="D2665" i="1"/>
  <c r="X2724" i="1"/>
  <c r="X2665" i="1"/>
  <c r="AA2076" i="1"/>
  <c r="AA2729" i="1" l="1"/>
  <c r="AA2724" i="1"/>
  <c r="AL2754" i="1"/>
  <c r="AL2755" i="1" s="1"/>
  <c r="AA2665" i="1"/>
  <c r="Z2663" i="1"/>
  <c r="Z2724" i="1" l="1"/>
  <c r="AB2663" i="1"/>
  <c r="AB2724" i="1" s="1"/>
  <c r="AK2754" i="1"/>
  <c r="AK2755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<sst xmlns="http://schemas.openxmlformats.org/spreadsheetml/2006/main" count="2348" uniqueCount="258">
  <si>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</si>
  <si>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</si>
  <si>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</si>
  <si>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</si>
  <si>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</si>
  <si>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November 30,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</si>
  <si>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</si>
  <si>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</si>
  <si>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</si>
  <si>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</si>
  <si>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</si>
  <si>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</si>
  <si>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</si>
  <si>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</si>
  <si>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</si>
  <si>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</si>
  <si>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</si>
  <si>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</si>
  <si>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</si>
  <si>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</si>
  <si>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</si>
  <si>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</si>
  <si>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</si>
  <si>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</si>
  <si>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</si>
  <si>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</si>
  <si>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</si>
  <si>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</si>
  <si>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</si>
  <si>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</si>
  <si>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</si>
  <si>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</si>
  <si>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</si>
  <si>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</si>
  <si>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</si>
  <si>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</si>
  <si>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</si>
  <si>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</si>
  <si>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</si>
  <si>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</si>
  <si>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</si>
  <si>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</si>
  <si>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</si>
  <si>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</si>
  <si>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</si>
  <si>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</si>
  <si>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</si>
  <si>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</si>
  <si>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</si>
  <si>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</si>
  <si>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</si>
  <si>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</si>
  <si>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</si>
  <si>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</si>
  <si>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</si>
  <si>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</si>
  <si>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</si>
  <si>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</si>
  <si>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</si>
  <si>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</si>
  <si>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</si>
  <si>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</si>
  <si>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</si>
  <si>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</si>
  <si>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</si>
  <si>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</si>
  <si>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</si>
  <si>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</si>
  <si>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</si>
  <si>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</si>
  <si>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</si>
  <si>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</si>
  <si>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</si>
  <si>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</si>
  <si>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</si>
  <si>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</si>
  <si>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</si>
  <si>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</si>
  <si>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</si>
  <si>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</si>
  <si>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</si>
  <si>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</si>
  <si>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</si>
  <si>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</si>
  <si>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</si>
  <si>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</si>
  <si>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</si>
  <si>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</si>
  <si>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</si>
  <si>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</si>
  <si>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</si>
  <si>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</si>
  <si>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</si>
  <si>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</si>
  <si>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</si>
  <si>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</si>
  <si>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</si>
  <si>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</si>
  <si>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</si>
  <si>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</si>
  <si>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</si>
  <si>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</si>
  <si>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</si>
  <si>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</si>
  <si>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</si>
  <si>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</si>
  <si>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</si>
  <si>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</si>
  <si>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</si>
  <si>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</si>
  <si>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</si>
  <si>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</si>
  <si>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</si>
  <si>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</si>
  <si>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</si>
  <si>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</si>
  <si>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</si>
  <si>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</si>
  <si>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</si>
  <si>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>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</si>
  <si>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</si>
  <si>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</si>
  <si>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</si>
  <si>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</si>
  <si>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</si>
  <si>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</si>
  <si>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</si>
  <si>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</si>
  <si>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</si>
  <si>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</si>
  <si>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</si>
  <si>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</si>
  <si>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</si>
  <si>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4.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</si>
  <si>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</si>
  <si>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</si>
  <si>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</si>
  <si>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5.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</si>
  <si>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</si>
  <si>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</si>
  <si>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</si>
  <si>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</si>
  <si>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</si>
  <si>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</si>
  <si>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</si>
  <si>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</si>
  <si>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</si>
  <si>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</si>
  <si>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</si>
  <si>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</si>
  <si>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</si>
  <si>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</si>
  <si>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</si>
  <si>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</si>
  <si>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</si>
  <si>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</si>
  <si>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</si>
  <si>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</si>
  <si>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</si>
  <si>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</si>
  <si>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</si>
  <si>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</si>
  <si>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</si>
  <si>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</si>
  <si>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</si>
  <si>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</si>
  <si>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</si>
  <si>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</si>
  <si>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</si>
  <si>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</si>
  <si>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</si>
  <si>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</si>
  <si>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</si>
  <si>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</si>
  <si>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</si>
  <si>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</si>
  <si>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</si>
  <si>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</si>
  <si>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</si>
  <si>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</si>
  <si>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</si>
  <si>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</si>
  <si>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</si>
  <si>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</si>
  <si>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</si>
  <si>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</si>
  <si>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</si>
  <si>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</si>
  <si>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</si>
  <si>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</si>
  <si>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</si>
  <si>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</si>
  <si>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</si>
  <si>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</si>
  <si>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</si>
  <si>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</si>
  <si>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</si>
  <si>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</si>
  <si>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</si>
  <si>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</si>
  <si>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</si>
  <si>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</si>
  <si>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</si>
  <si>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</si>
  <si>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</si>
  <si>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NBC 580</t>
  </si>
  <si>
    <t>From</t>
  </si>
  <si>
    <t>To</t>
  </si>
  <si>
    <t>ICTMS</t>
  </si>
  <si>
    <t>PSB</t>
  </si>
  <si>
    <t>CY 2019 Continuing - Beginning Balance</t>
  </si>
  <si>
    <t>SMS</t>
  </si>
  <si>
    <t>PDPB</t>
  </si>
  <si>
    <t>Beginning Balance</t>
  </si>
  <si>
    <t>Allotment</t>
  </si>
  <si>
    <t>Obligations Incurred</t>
  </si>
  <si>
    <t>Balance</t>
  </si>
  <si>
    <t>Centers</t>
  </si>
  <si>
    <t>UCT</t>
  </si>
  <si>
    <t>Sub-Total, 1st Batch (Daisy)</t>
  </si>
  <si>
    <t>STB</t>
  </si>
  <si>
    <t>Centenarian</t>
  </si>
  <si>
    <t>OP/PWD</t>
  </si>
  <si>
    <t>Bangun</t>
  </si>
  <si>
    <t>Compre</t>
  </si>
  <si>
    <t>SWATO</t>
  </si>
  <si>
    <t>CMF-Regular</t>
  </si>
  <si>
    <t>DRRP</t>
  </si>
  <si>
    <t>CBB</t>
  </si>
  <si>
    <t>Sub-Total, 2nd Batch (Daisy)</t>
  </si>
  <si>
    <t>Pantawid</t>
  </si>
  <si>
    <t>DR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</si>
  <si>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</si>
  <si>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</si>
  <si>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</si>
  <si>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</si>
  <si>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</si>
  <si>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</si>
  <si>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</si>
  <si>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</si>
  <si>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</si>
  <si>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</si>
  <si>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</si>
  <si>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 xml:space="preserve">SARO No. BMB-B-20-0001277 dtd. </t>
  </si>
  <si>
    <t>As of Oct. 31, 2020</t>
  </si>
  <si>
    <t>ICTMS - GAA</t>
  </si>
  <si>
    <t>Modification - from MOOE</t>
  </si>
  <si>
    <t>ICTMS - SARO No. BMB-B-20-0001637 dtd. 03/05/2020</t>
  </si>
  <si>
    <t>Modification - to Cap. Outlay</t>
  </si>
  <si>
    <t>PSIF - SARO No. BMB-B-20-0006999 dtd. 04/16/2020</t>
  </si>
  <si>
    <t>SAP</t>
  </si>
  <si>
    <t>SARO No. BMB-B-20-0005422 dtd. 04/01/2020</t>
  </si>
  <si>
    <t>KC-KKB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</si>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</sst>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1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43" fontId="7" fillId="0" borderId="0" xfId="1" applyFont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0" fontId="10" fillId="0" borderId="6" xfId="1" applyNumberFormat="1" applyFont="1" applyBorder="1"/>
    <xf numFmtId="43" fontId="10" fillId="0" borderId="6" xfId="1" applyFont="1" applyBorder="1"/>
    <xf numFmtId="43" fontId="7" fillId="0" borderId="15" xfId="1" applyFont="1" applyBorder="1"/>
    <xf numFmtId="0" fontId="7" fillId="0" borderId="6" xfId="0" applyFont="1" applyBorder="1"/>
    <xf numFmtId="10" fontId="10" fillId="0" borderId="12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7" fillId="0" borderId="8" xfId="0" applyFont="1" applyBorder="1"/>
    <xf numFmtId="10" fontId="7" fillId="0" borderId="15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9" fillId="0" borderId="6" xfId="0" applyFont="1" applyBorder="1"/>
    <xf numFmtId="0" fontId="14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0" xfId="0" applyFont="1" applyBorder="1"/>
    <xf numFmtId="0" fontId="10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2" fillId="0" borderId="0" xfId="1" applyFont="1"/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2" fillId="0" borderId="22" xfId="0" applyFont="1" applyFill="1" applyBorder="1" applyAlignment="1">
      <alignment horizontal="left"/>
    </xf>
    <xf numFmtId="43" fontId="2" fillId="0" borderId="22" xfId="1" applyFont="1" applyBorder="1"/>
    <xf numFmtId="10" fontId="2" fillId="0" borderId="0" xfId="1" applyNumberFormat="1" applyFont="1"/>
    <xf numFmtId="0" fontId="2" fillId="0" borderId="0" xfId="0" applyFont="1"/>
    <xf numFmtId="0" fontId="17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8" fillId="0" borderId="0" xfId="0" applyNumberFormat="1" applyFont="1"/>
    <xf numFmtId="43" fontId="9" fillId="0" borderId="0" xfId="1" applyFont="1"/>
    <xf numFmtId="43" fontId="8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2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9" fillId="0" borderId="0" xfId="0" applyNumberFormat="1" applyFont="1"/>
    <xf numFmtId="43" fontId="1" fillId="0" borderId="0" xfId="1" applyFont="1"/>
    <xf numFmtId="43" fontId="2" fillId="0" borderId="0" xfId="1" applyFont="1" applyAlignment="1">
      <alignment horizontal="center"/>
    </xf>
    <xf numFmtId="0" fontId="16" fillId="0" borderId="0" xfId="0" applyFont="1" applyBorder="1"/>
    <xf numFmtId="43" fontId="14" fillId="0" borderId="0" xfId="1" applyFont="1" applyBorder="1"/>
    <xf numFmtId="43" fontId="24" fillId="0" borderId="0" xfId="1" applyFont="1"/>
    <xf numFmtId="0" fontId="21" fillId="0" borderId="0" xfId="0" applyFont="1" applyBorder="1"/>
    <xf numFmtId="43" fontId="16" fillId="0" borderId="0" xfId="0" applyNumberFormat="1" applyFont="1" applyBorder="1"/>
    <xf numFmtId="0" fontId="16" fillId="0" borderId="0" xfId="0" applyFont="1" applyFill="1"/>
    <xf numFmtId="0" fontId="16" fillId="0" borderId="0" xfId="0" applyFont="1" applyFill="1" applyBorder="1"/>
    <xf numFmtId="43" fontId="16" fillId="0" borderId="0" xfId="1" applyFont="1" applyFill="1" applyBorder="1"/>
    <xf numFmtId="10" fontId="16" fillId="0" borderId="0" xfId="1" applyNumberFormat="1" applyFont="1" applyFill="1" applyBorder="1"/>
    <xf numFmtId="43" fontId="16" fillId="0" borderId="0" xfId="0" applyNumberFormat="1" applyFont="1" applyFill="1" applyBorder="1"/>
    <xf numFmtId="0" fontId="21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43" fontId="14" fillId="0" borderId="0" xfId="0" applyNumberFormat="1" applyFont="1" applyFill="1" applyBorder="1"/>
    <xf numFmtId="43" fontId="10" fillId="0" borderId="0" xfId="0" applyNumberFormat="1" applyFont="1" applyFill="1" applyBorder="1"/>
    <xf numFmtId="0" fontId="21" fillId="0" borderId="0" xfId="0" applyFont="1" applyFill="1"/>
    <xf numFmtId="43" fontId="16" fillId="0" borderId="0" xfId="1" applyFont="1" applyFill="1" applyBorder="1" applyAlignment="1">
      <alignment horizontal="right"/>
    </xf>
    <xf numFmtId="43" fontId="21" fillId="0" borderId="0" xfId="1" applyFont="1" applyFill="1" applyBorder="1"/>
    <xf numFmtId="43" fontId="21" fillId="0" borderId="0" xfId="0" applyNumberFormat="1" applyFont="1" applyFill="1" applyBorder="1"/>
    <xf numFmtId="10" fontId="21" fillId="0" borderId="0" xfId="1" applyNumberFormat="1" applyFont="1" applyFill="1" applyBorder="1"/>
    <xf numFmtId="0" fontId="16" fillId="0" borderId="0" xfId="0" applyFont="1" applyFill="1" applyBorder="1" applyAlignment="1">
      <alignment horizontal="center"/>
    </xf>
    <xf numFmtId="43" fontId="16" fillId="0" borderId="0" xfId="1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6" fillId="0" borderId="0" xfId="0" quotePrefix="1" applyNumberFormat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/>
    <xf numFmtId="43" fontId="10" fillId="0" borderId="0" xfId="1" applyFont="1" applyFill="1"/>
    <xf numFmtId="43" fontId="10" fillId="0" borderId="0" xfId="1" applyFont="1" applyFill="1" applyBorder="1"/>
    <xf numFmtId="43" fontId="10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43" fontId="18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0/MARCH%202019/2019%20CONTINUING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0/MARCH%202019/2019%20CONTINUING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44540.83</v>
          </cell>
          <cell r="J499">
            <v>0</v>
          </cell>
          <cell r="K499">
            <v>0</v>
          </cell>
          <cell r="L499">
            <v>6191.85</v>
          </cell>
          <cell r="M499">
            <v>44540.83</v>
          </cell>
          <cell r="N499">
            <v>0</v>
          </cell>
          <cell r="O499">
            <v>0</v>
          </cell>
          <cell r="P499">
            <v>50732.680000000008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4.7293724492192268E-11</v>
          </cell>
          <cell r="G612">
            <v>16610993.75</v>
          </cell>
          <cell r="H612">
            <v>15758363.079999998</v>
          </cell>
          <cell r="I612">
            <v>381814.94</v>
          </cell>
          <cell r="J612">
            <v>241987.76</v>
          </cell>
          <cell r="K612">
            <v>1370</v>
          </cell>
          <cell r="L612">
            <v>55940</v>
          </cell>
          <cell r="M612">
            <v>238696.74</v>
          </cell>
          <cell r="N612">
            <v>231487.76</v>
          </cell>
          <cell r="O612">
            <v>0</v>
          </cell>
          <cell r="P612">
            <v>526124.5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14543</v>
          </cell>
          <cell r="V612">
            <v>100000</v>
          </cell>
          <cell r="W612">
            <v>0</v>
          </cell>
          <cell r="X612">
            <v>0</v>
          </cell>
          <cell r="Y612">
            <v>10500</v>
          </cell>
          <cell r="Z612">
            <v>0</v>
          </cell>
          <cell r="AA612">
            <v>1370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1.1641532182693481E-10</v>
          </cell>
          <cell r="G825">
            <v>4570593.2700000005</v>
          </cell>
          <cell r="H825">
            <v>662016.57000000007</v>
          </cell>
          <cell r="I825">
            <v>3832006.35</v>
          </cell>
          <cell r="J825">
            <v>76570.350000000006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182264.15</v>
          </cell>
          <cell r="V825">
            <v>3430872.2</v>
          </cell>
          <cell r="W825">
            <v>0</v>
          </cell>
          <cell r="X825">
            <v>0</v>
          </cell>
          <cell r="Y825">
            <v>76570.350000000006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-2.9558577807620168E-12</v>
          </cell>
          <cell r="G1038">
            <v>551606.58999999973</v>
          </cell>
          <cell r="H1038">
            <v>372573.63</v>
          </cell>
          <cell r="I1038">
            <v>179032.96000000002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40670</v>
          </cell>
          <cell r="V1038">
            <v>50397.869999999995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274887.99</v>
          </cell>
          <cell r="J1251">
            <v>41448.49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109600.32999999999</v>
          </cell>
          <cell r="V1251">
            <v>54091.25</v>
          </cell>
          <cell r="W1251">
            <v>0</v>
          </cell>
          <cell r="X1251">
            <v>41448.49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581478.40000000002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20119</v>
          </cell>
          <cell r="V1464">
            <v>527651.4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1410071.01</v>
          </cell>
          <cell r="H1677">
            <v>0</v>
          </cell>
          <cell r="I1677">
            <v>1280071.01</v>
          </cell>
          <cell r="J1677">
            <v>130000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1280071.01</v>
          </cell>
          <cell r="V1677">
            <v>0</v>
          </cell>
          <cell r="W1677">
            <v>130000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4080941.3500000006</v>
          </cell>
          <cell r="H1890">
            <v>369469.97</v>
          </cell>
          <cell r="I1890">
            <v>3711471.3800000004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524204.13</v>
          </cell>
          <cell r="V1890">
            <v>2932161.9299999997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82333.440000000002</v>
          </cell>
          <cell r="J2103">
            <v>248588.3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28515.82</v>
          </cell>
          <cell r="W2103">
            <v>0</v>
          </cell>
          <cell r="X2103">
            <v>248588.3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56339</v>
          </cell>
          <cell r="J2316">
            <v>126865.43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55089</v>
          </cell>
          <cell r="W2316">
            <v>0</v>
          </cell>
          <cell r="X2316">
            <v>0</v>
          </cell>
          <cell r="Y2316">
            <v>126865.43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35816.199999999997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20214.52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5000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2002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2.3283064365386963E-10</v>
          </cell>
          <cell r="G2955">
            <v>4491275.2700000005</v>
          </cell>
          <cell r="H2955">
            <v>1913632.23</v>
          </cell>
          <cell r="I2955">
            <v>1500980.01</v>
          </cell>
          <cell r="J2955">
            <v>1045523.03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710160.38</v>
          </cell>
          <cell r="V2955">
            <v>423275.51</v>
          </cell>
          <cell r="W2955">
            <v>409489.43</v>
          </cell>
          <cell r="X2955">
            <v>643183.6</v>
          </cell>
          <cell r="Y2955">
            <v>-7150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30177.06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2780.66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612601.34000000008</v>
          </cell>
          <cell r="J3381">
            <v>387760.76999999996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195802.93</v>
          </cell>
          <cell r="V3381">
            <v>370334.62</v>
          </cell>
          <cell r="W3381">
            <v>377209.70999999996</v>
          </cell>
          <cell r="X3381">
            <v>10551.06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196552.32000000001</v>
          </cell>
          <cell r="J3807">
            <v>257850.15999999997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27202.119999999995</v>
          </cell>
          <cell r="V3807">
            <v>148711.20000000001</v>
          </cell>
          <cell r="W3807">
            <v>0</v>
          </cell>
          <cell r="X3807">
            <v>257850.15999999997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44208.09</v>
          </cell>
          <cell r="J4548">
            <v>0</v>
          </cell>
          <cell r="K4548">
            <v>0</v>
          </cell>
          <cell r="L4548">
            <v>37500</v>
          </cell>
          <cell r="M4548">
            <v>37500</v>
          </cell>
          <cell r="N4548">
            <v>0</v>
          </cell>
          <cell r="O4548">
            <v>0</v>
          </cell>
          <cell r="P4548">
            <v>75000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6708.09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-454079995.99999994</v>
          </cell>
          <cell r="G4661">
            <v>108202249.49000007</v>
          </cell>
          <cell r="H4661">
            <v>58137329.890000008</v>
          </cell>
          <cell r="I4661">
            <v>19258367.909999996</v>
          </cell>
          <cell r="J4661">
            <v>18230530.030000001</v>
          </cell>
          <cell r="K4661">
            <v>944393.21</v>
          </cell>
          <cell r="L4661">
            <v>11173880.309999997</v>
          </cell>
          <cell r="M4661">
            <v>17360833.41</v>
          </cell>
          <cell r="N4661">
            <v>16379716.200000001</v>
          </cell>
          <cell r="O4661">
            <v>0</v>
          </cell>
          <cell r="P4661">
            <v>44914429.920000002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148678.76</v>
          </cell>
          <cell r="V4661">
            <v>984094.03</v>
          </cell>
          <cell r="W4661">
            <v>61755</v>
          </cell>
          <cell r="X4661">
            <v>379960.13</v>
          </cell>
          <cell r="Y4661">
            <v>1409098.7000000002</v>
          </cell>
          <cell r="Z4661">
            <v>944393.21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12161521.6</v>
          </cell>
          <cell r="J4696">
            <v>57707211.68</v>
          </cell>
          <cell r="K4696">
            <v>72606734.299999997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12161521.6</v>
          </cell>
          <cell r="W4696">
            <v>13955500</v>
          </cell>
          <cell r="X4696">
            <v>0</v>
          </cell>
          <cell r="Y4696">
            <v>43751711.68</v>
          </cell>
          <cell r="Z4696">
            <v>72606734.299999997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-569420</v>
          </cell>
          <cell r="G4874">
            <v>1209237.4099999999</v>
          </cell>
          <cell r="H4874">
            <v>238721.90999999997</v>
          </cell>
          <cell r="I4874">
            <v>74919.94</v>
          </cell>
          <cell r="J4874">
            <v>719086.36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41719.94</v>
          </cell>
          <cell r="V4874">
            <v>0</v>
          </cell>
          <cell r="W4874">
            <v>0</v>
          </cell>
          <cell r="X4874">
            <v>0</v>
          </cell>
          <cell r="Y4874">
            <v>719086.36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-5878675</v>
          </cell>
          <cell r="G5087">
            <v>2882979.7999999989</v>
          </cell>
          <cell r="H5087">
            <v>340379.68</v>
          </cell>
          <cell r="I5087">
            <v>391650.87</v>
          </cell>
          <cell r="J5087">
            <v>316410.14</v>
          </cell>
          <cell r="K5087">
            <v>0</v>
          </cell>
          <cell r="L5087">
            <v>139127.9</v>
          </cell>
          <cell r="M5087">
            <v>343785.37</v>
          </cell>
          <cell r="N5087">
            <v>316410.14</v>
          </cell>
          <cell r="O5087">
            <v>0</v>
          </cell>
          <cell r="P5087">
            <v>799323.41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33840.5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5237916.5399999991</v>
          </cell>
          <cell r="F5300">
            <v>-2563916</v>
          </cell>
          <cell r="G5300">
            <v>2674000.5399999986</v>
          </cell>
          <cell r="H5300">
            <v>1801009.1</v>
          </cell>
          <cell r="I5300">
            <v>723561.77</v>
          </cell>
          <cell r="J5300">
            <v>78326.540000000008</v>
          </cell>
          <cell r="K5300">
            <v>0</v>
          </cell>
          <cell r="L5300">
            <v>0</v>
          </cell>
          <cell r="M5300">
            <v>59706</v>
          </cell>
          <cell r="N5300">
            <v>77770.42</v>
          </cell>
          <cell r="O5300">
            <v>0</v>
          </cell>
          <cell r="P5300">
            <v>137476.41999999998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50277</v>
          </cell>
          <cell r="V5300">
            <v>0</v>
          </cell>
          <cell r="W5300">
            <v>0</v>
          </cell>
          <cell r="X5300">
            <v>556.12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543602.25</v>
          </cell>
          <cell r="J5613">
            <v>549239.68999999994</v>
          </cell>
          <cell r="K5613">
            <v>0</v>
          </cell>
          <cell r="L5613">
            <v>0</v>
          </cell>
          <cell r="M5613">
            <v>78300</v>
          </cell>
          <cell r="N5613">
            <v>297427.24</v>
          </cell>
          <cell r="O5613">
            <v>0</v>
          </cell>
          <cell r="P5613">
            <v>375727.24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465302.25</v>
          </cell>
          <cell r="W5613">
            <v>251812.45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-25988647.99999997</v>
          </cell>
          <cell r="G5726">
            <v>1062870719.17</v>
          </cell>
          <cell r="H5726">
            <v>143215623.50999999</v>
          </cell>
          <cell r="I5726">
            <v>189950692.37000003</v>
          </cell>
          <cell r="J5726">
            <v>362735997.13999993</v>
          </cell>
          <cell r="K5726">
            <v>99106.170000000013</v>
          </cell>
          <cell r="L5726">
            <v>142939243.96999997</v>
          </cell>
          <cell r="M5726">
            <v>189832149.02000004</v>
          </cell>
          <cell r="N5726">
            <v>362591897.32999998</v>
          </cell>
          <cell r="O5726">
            <v>0</v>
          </cell>
          <cell r="P5726">
            <v>695363290.32000005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8301.2999999999993</v>
          </cell>
          <cell r="V5726">
            <v>90762.65</v>
          </cell>
          <cell r="W5726">
            <v>94861.35</v>
          </cell>
          <cell r="X5726">
            <v>10183.32</v>
          </cell>
          <cell r="Y5726">
            <v>39055.14</v>
          </cell>
          <cell r="Z5726">
            <v>210.96</v>
          </cell>
          <cell r="AA5726">
            <v>98895.21</v>
          </cell>
          <cell r="AB5726">
            <v>0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13235134.140000001</v>
          </cell>
          <cell r="J5761">
            <v>3771513.51</v>
          </cell>
          <cell r="K5761">
            <v>0</v>
          </cell>
          <cell r="L5761">
            <v>12552760</v>
          </cell>
          <cell r="M5761">
            <v>1575438</v>
          </cell>
          <cell r="N5761">
            <v>3771513.51</v>
          </cell>
          <cell r="O5761">
            <v>0</v>
          </cell>
          <cell r="P5761">
            <v>17899711.510000002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11659696.140000001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57313.970000001769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45140.68</v>
          </cell>
          <cell r="X6678">
            <v>12173.290000001769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256134.94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256134.94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76322.730000000447</v>
          </cell>
          <cell r="J9666">
            <v>67606.080000000075</v>
          </cell>
          <cell r="K9666">
            <v>0</v>
          </cell>
          <cell r="L9666">
            <v>93294833.5</v>
          </cell>
          <cell r="M9666">
            <v>76322.730000000447</v>
          </cell>
          <cell r="N9666">
            <v>67606.080000000075</v>
          </cell>
          <cell r="O9666">
            <v>0</v>
          </cell>
          <cell r="P9666">
            <v>93438762.310000002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-104732243</v>
          </cell>
          <cell r="G9779">
            <v>1568527858.6700006</v>
          </cell>
          <cell r="H9779">
            <v>1331452514.8399999</v>
          </cell>
          <cell r="I9779">
            <v>147409522.99000001</v>
          </cell>
          <cell r="J9779">
            <v>49060997.710000001</v>
          </cell>
          <cell r="K9779">
            <v>0</v>
          </cell>
          <cell r="L9779">
            <v>153937182.97999999</v>
          </cell>
          <cell r="M9779">
            <v>137076469.29000002</v>
          </cell>
          <cell r="N9779">
            <v>45563880.269999996</v>
          </cell>
          <cell r="O9779">
            <v>0</v>
          </cell>
          <cell r="P9779">
            <v>336577532.54000002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1123085.81</v>
          </cell>
          <cell r="V9779">
            <v>1792079.54</v>
          </cell>
          <cell r="W9779">
            <v>3155376.49</v>
          </cell>
          <cell r="X9779">
            <v>86744.01</v>
          </cell>
          <cell r="Y9779">
            <v>254996.94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-127060748</v>
          </cell>
          <cell r="G9785">
            <v>84494592.399999976</v>
          </cell>
          <cell r="H9785">
            <v>0</v>
          </cell>
          <cell r="I9785">
            <v>1655960</v>
          </cell>
          <cell r="J9785">
            <v>13234740.99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13234740.99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62094.5</v>
          </cell>
          <cell r="K10092">
            <v>0</v>
          </cell>
          <cell r="L10092">
            <v>0</v>
          </cell>
          <cell r="M10092">
            <v>0</v>
          </cell>
          <cell r="N10092">
            <v>62094.5</v>
          </cell>
          <cell r="O10092">
            <v>0</v>
          </cell>
          <cell r="P10092">
            <v>62094.5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20433793.850000001</v>
          </cell>
          <cell r="J10205">
            <v>31645026.389999993</v>
          </cell>
          <cell r="K10205">
            <v>248990.8</v>
          </cell>
          <cell r="L10205">
            <v>24345326.550000001</v>
          </cell>
          <cell r="M10205">
            <v>20314009.799999997</v>
          </cell>
          <cell r="N10205">
            <v>31186631.839999996</v>
          </cell>
          <cell r="O10205">
            <v>0</v>
          </cell>
          <cell r="P10205">
            <v>75845968.189999998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101500</v>
          </cell>
          <cell r="V10205">
            <v>18284.050000000003</v>
          </cell>
          <cell r="W10205">
            <v>0</v>
          </cell>
          <cell r="X10205">
            <v>41276.06</v>
          </cell>
          <cell r="Y10205">
            <v>417118.49</v>
          </cell>
          <cell r="Z10205">
            <v>248367.12</v>
          </cell>
          <cell r="AA10205">
            <v>623.67999999999995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1129825.42</v>
          </cell>
          <cell r="J10418">
            <v>273210.16000000003</v>
          </cell>
          <cell r="K10418">
            <v>177107.77000000002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1129825.42</v>
          </cell>
          <cell r="W10418">
            <v>42445</v>
          </cell>
          <cell r="X10418">
            <v>134470.09</v>
          </cell>
          <cell r="Y10418">
            <v>96295.07</v>
          </cell>
          <cell r="Z10418">
            <v>4620</v>
          </cell>
          <cell r="AA10418">
            <v>172487.77000000002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12256.419999999998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12256.419999999998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431228.98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423328.98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344686.88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318529.88</v>
          </cell>
          <cell r="V10844">
            <v>21077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1220318.2999999998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12660.75</v>
          </cell>
          <cell r="V11057">
            <v>1207657.5499999998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24041.61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24041.61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27843.759999999998</v>
          </cell>
          <cell r="J11483">
            <v>47468.03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27843.759999999998</v>
          </cell>
          <cell r="W11483">
            <v>0</v>
          </cell>
          <cell r="X11483">
            <v>47468.03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278602.94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278602.94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0</v>
          </cell>
          <cell r="G11696">
            <v>203189.25999999978</v>
          </cell>
          <cell r="H11696">
            <v>25991</v>
          </cell>
          <cell r="I11696">
            <v>92457.11</v>
          </cell>
          <cell r="J11696">
            <v>84741.15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8834.41</v>
          </cell>
          <cell r="V11696">
            <v>1450</v>
          </cell>
          <cell r="W11696">
            <v>0</v>
          </cell>
          <cell r="X11696">
            <v>84741.15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109000</v>
          </cell>
          <cell r="J11796">
            <v>2000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109000</v>
          </cell>
          <cell r="W11796">
            <v>2000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202084.66999999998</v>
          </cell>
          <cell r="J11909">
            <v>22802.23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237722.05</v>
          </cell>
          <cell r="V11909">
            <v>-35637.379999999997</v>
          </cell>
          <cell r="W11909">
            <v>22802.23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23123.71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23123.71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973234.8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973234.8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-2.2737367544323206E-12</v>
          </cell>
          <cell r="G12548">
            <v>137410.02000000002</v>
          </cell>
          <cell r="H12548">
            <v>0</v>
          </cell>
          <cell r="I12548">
            <v>64575</v>
          </cell>
          <cell r="J12548">
            <v>72835.02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64575</v>
          </cell>
          <cell r="W12548">
            <v>21425</v>
          </cell>
          <cell r="X12548">
            <v>51410.02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23824.85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18354.8</v>
          </cell>
          <cell r="V12761">
            <v>4850.05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170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170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-5.5297277867794037E-10</v>
          </cell>
          <cell r="G14045">
            <v>49740587.149999999</v>
          </cell>
          <cell r="H14045">
            <v>62748.3</v>
          </cell>
          <cell r="I14045">
            <v>1882567.7</v>
          </cell>
          <cell r="J14045">
            <v>7343064</v>
          </cell>
          <cell r="K14045">
            <v>34200000</v>
          </cell>
          <cell r="L14045">
            <v>62748.3</v>
          </cell>
          <cell r="M14045">
            <v>1882567.7</v>
          </cell>
          <cell r="N14045">
            <v>7343064</v>
          </cell>
          <cell r="O14045">
            <v>0</v>
          </cell>
          <cell r="P14045">
            <v>9288380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34200000</v>
          </cell>
          <cell r="Y14045">
            <v>-34200000</v>
          </cell>
          <cell r="Z14045">
            <v>34200000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-1466846</v>
          </cell>
          <cell r="G14690">
            <v>5893991.0899999952</v>
          </cell>
          <cell r="H14690">
            <v>1109888.98</v>
          </cell>
          <cell r="I14690">
            <v>1541789.96</v>
          </cell>
          <cell r="J14690">
            <v>1961638.9</v>
          </cell>
          <cell r="K14690">
            <v>0</v>
          </cell>
          <cell r="L14690">
            <v>591502.16</v>
          </cell>
          <cell r="M14690">
            <v>1437817.69</v>
          </cell>
          <cell r="N14690">
            <v>1961638.9</v>
          </cell>
          <cell r="O14690">
            <v>0</v>
          </cell>
          <cell r="P14690">
            <v>3990958.75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6450.27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1727301.8999999992</v>
          </cell>
          <cell r="H14790">
            <v>0</v>
          </cell>
          <cell r="I14790">
            <v>0</v>
          </cell>
          <cell r="J14790">
            <v>1727301.9</v>
          </cell>
          <cell r="K14790">
            <v>-11500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1727301.9</v>
          </cell>
          <cell r="Z14790">
            <v>0</v>
          </cell>
          <cell r="AA14790">
            <v>-11500</v>
          </cell>
          <cell r="AB14790">
            <v>0</v>
          </cell>
        </row>
        <row r="14903">
          <cell r="E14903">
            <v>99976639.109999999</v>
          </cell>
          <cell r="F14903">
            <v>-13005198.999999996</v>
          </cell>
          <cell r="G14903">
            <v>86971440.109999999</v>
          </cell>
          <cell r="H14903">
            <v>9753565.1799999997</v>
          </cell>
          <cell r="I14903">
            <v>11066644.449999999</v>
          </cell>
          <cell r="J14903">
            <v>55169162.670000002</v>
          </cell>
          <cell r="K14903">
            <v>4415791.2300000004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1531956</v>
          </cell>
          <cell r="V14903">
            <v>8651072.4499999993</v>
          </cell>
          <cell r="W14903">
            <v>18171028.27</v>
          </cell>
          <cell r="X14903">
            <v>31381461.550000001</v>
          </cell>
          <cell r="Y14903">
            <v>5616672.8500000006</v>
          </cell>
          <cell r="Z14903">
            <v>3512986.87</v>
          </cell>
          <cell r="AA14903">
            <v>902804.36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12465.79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12465.79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-3.5470293369144201E-11</v>
          </cell>
          <cell r="G15116">
            <v>604330.47999999975</v>
          </cell>
          <cell r="H15116">
            <v>259500</v>
          </cell>
          <cell r="I15116">
            <v>344830.48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344830.48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-5.6388227420711701E-12</v>
          </cell>
          <cell r="G15216">
            <v>243122.78</v>
          </cell>
          <cell r="H15216">
            <v>0</v>
          </cell>
          <cell r="I15216">
            <v>42747.88</v>
          </cell>
          <cell r="J15216">
            <v>200374.9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34747.879999999997</v>
          </cell>
          <cell r="W15216">
            <v>0</v>
          </cell>
          <cell r="X15216">
            <v>200374.9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-372000.00000000006</v>
          </cell>
          <cell r="G15329">
            <v>3338091.79</v>
          </cell>
          <cell r="H15329">
            <v>808371.45</v>
          </cell>
          <cell r="I15329">
            <v>2299498.5499999998</v>
          </cell>
          <cell r="J15329">
            <v>216023.64</v>
          </cell>
          <cell r="K15329">
            <v>-55873.64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1305387.05</v>
          </cell>
          <cell r="V15329">
            <v>847066</v>
          </cell>
          <cell r="W15329">
            <v>1260</v>
          </cell>
          <cell r="X15329">
            <v>127890</v>
          </cell>
          <cell r="Y15329">
            <v>86873.64</v>
          </cell>
          <cell r="Z15329">
            <v>8800</v>
          </cell>
          <cell r="AA15329">
            <v>-64673.64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900</v>
          </cell>
          <cell r="J15429">
            <v>6600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900</v>
          </cell>
          <cell r="W15429">
            <v>0</v>
          </cell>
          <cell r="X15429">
            <v>0</v>
          </cell>
          <cell r="Y15429">
            <v>6600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-1542522</v>
          </cell>
          <cell r="G15542">
            <v>1812782.1099999996</v>
          </cell>
          <cell r="H15542">
            <v>0</v>
          </cell>
          <cell r="I15542">
            <v>222133.57</v>
          </cell>
          <cell r="J15542">
            <v>1590647.55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57908.44</v>
          </cell>
          <cell r="V15542">
            <v>160761.22</v>
          </cell>
          <cell r="W15542">
            <v>134012</v>
          </cell>
          <cell r="X15542">
            <v>1310188.06</v>
          </cell>
          <cell r="Y15542">
            <v>146447.49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-1.6370904631912708E-11</v>
          </cell>
          <cell r="G15642">
            <v>138360.03999999998</v>
          </cell>
          <cell r="H15642">
            <v>15800</v>
          </cell>
          <cell r="I15642">
            <v>122560.04000000001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122560.04000000001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11889622</v>
          </cell>
          <cell r="J15755">
            <v>533000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1494519.5</v>
          </cell>
          <cell r="V15755">
            <v>7141416.3000000007</v>
          </cell>
          <cell r="W15755">
            <v>533000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608665.67000000016</v>
          </cell>
          <cell r="H15855">
            <v>106938.35</v>
          </cell>
          <cell r="I15855">
            <v>501727.32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2000</v>
          </cell>
          <cell r="V15855">
            <v>44726.57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-2026117.0000000002</v>
          </cell>
          <cell r="G15968">
            <v>8315552.1499999957</v>
          </cell>
          <cell r="H15968">
            <v>2087779.25</v>
          </cell>
          <cell r="I15968">
            <v>6227772.8999999994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1410722.1400000001</v>
          </cell>
          <cell r="V15968">
            <v>3668955.1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60813.22</v>
          </cell>
          <cell r="J16068">
            <v>11538.78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17524</v>
          </cell>
          <cell r="V16068">
            <v>0</v>
          </cell>
          <cell r="W16068">
            <v>0</v>
          </cell>
          <cell r="X16068">
            <v>0</v>
          </cell>
          <cell r="Y16068">
            <v>11538.78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-600086.00000000012</v>
          </cell>
          <cell r="G16181">
            <v>26304.270000000008</v>
          </cell>
          <cell r="H16181">
            <v>21000</v>
          </cell>
          <cell r="I16181">
            <v>0</v>
          </cell>
          <cell r="J16181">
            <v>0.25</v>
          </cell>
          <cell r="K16181">
            <v>5303.84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0.25</v>
          </cell>
          <cell r="Z16181">
            <v>0</v>
          </cell>
          <cell r="AA16181">
            <v>5303.84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1675</v>
          </cell>
          <cell r="K16281">
            <v>5325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1675</v>
          </cell>
          <cell r="Z16281">
            <v>0</v>
          </cell>
          <cell r="AA16281">
            <v>5325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653752.38</v>
          </cell>
          <cell r="J16394">
            <v>30436.120000000003</v>
          </cell>
          <cell r="K16394">
            <v>810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461705.56</v>
          </cell>
          <cell r="W16394">
            <v>0</v>
          </cell>
          <cell r="X16394">
            <v>0</v>
          </cell>
          <cell r="Y16394">
            <v>30436.120000000003</v>
          </cell>
          <cell r="Z16394">
            <v>0</v>
          </cell>
          <cell r="AA16394">
            <v>810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-95530</v>
          </cell>
          <cell r="G16607">
            <v>554544.26</v>
          </cell>
          <cell r="H16607">
            <v>511601.68</v>
          </cell>
          <cell r="I16607">
            <v>42941.89</v>
          </cell>
          <cell r="J16607">
            <v>0.69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0.69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1119766.1199999999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363893.11000000022</v>
          </cell>
          <cell r="V16820">
            <v>570719.37999999966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107443.87</v>
          </cell>
          <cell r="J16920">
            <v>529628.7699999999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94479.65</v>
          </cell>
          <cell r="W16920">
            <v>113900.21</v>
          </cell>
          <cell r="X16920">
            <v>415728.56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-2056165.9999999995</v>
          </cell>
          <cell r="G17033">
            <v>11265545.319999998</v>
          </cell>
          <cell r="H17033">
            <v>1109742.3499999999</v>
          </cell>
          <cell r="I17033">
            <v>3378464.88</v>
          </cell>
          <cell r="J17033">
            <v>6308988.4199999999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1091586.94</v>
          </cell>
          <cell r="V17033">
            <v>1811800.47</v>
          </cell>
          <cell r="W17033">
            <v>1415267.9500000002</v>
          </cell>
          <cell r="X17033">
            <v>3884750.9699999997</v>
          </cell>
          <cell r="Y17033">
            <v>1008969.5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-49999999.999999993</v>
          </cell>
          <cell r="G17246">
            <v>43070795.830000006</v>
          </cell>
          <cell r="H17246">
            <v>0</v>
          </cell>
          <cell r="I17246">
            <v>25958413.470000003</v>
          </cell>
          <cell r="J17246">
            <v>17112382.359999999</v>
          </cell>
          <cell r="K17246">
            <v>-2.0372681319713593E-10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14014993.5</v>
          </cell>
          <cell r="V17246">
            <v>3941709.94</v>
          </cell>
          <cell r="W17246">
            <v>0</v>
          </cell>
          <cell r="X17246">
            <v>17112382.359999999</v>
          </cell>
          <cell r="Y17246">
            <v>0</v>
          </cell>
          <cell r="Z17246">
            <v>0</v>
          </cell>
          <cell r="AA17246">
            <v>-2.0372681319713593E-10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-890534</v>
          </cell>
          <cell r="G17885">
            <v>8008794.3100000005</v>
          </cell>
          <cell r="H17885">
            <v>1627067.6300000001</v>
          </cell>
          <cell r="I17885">
            <v>1291903.5999999999</v>
          </cell>
          <cell r="J17885">
            <v>5089823.08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74030.44</v>
          </cell>
          <cell r="V17885">
            <v>497454.82999999984</v>
          </cell>
          <cell r="W17885">
            <v>0</v>
          </cell>
          <cell r="X17885">
            <v>5089823.08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-140000</v>
          </cell>
          <cell r="G18737">
            <v>48097070.709999993</v>
          </cell>
          <cell r="H18737">
            <v>32407910.229999997</v>
          </cell>
          <cell r="I18737">
            <v>4922439.7699999996</v>
          </cell>
          <cell r="J18737">
            <v>8110454.9900000002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4922439.7699999996</v>
          </cell>
          <cell r="W18737">
            <v>0</v>
          </cell>
          <cell r="X18737">
            <v>0</v>
          </cell>
          <cell r="Y18737">
            <v>8110454.9900000002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17780044.32</v>
          </cell>
          <cell r="J18950">
            <v>6880.36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17712983.600000001</v>
          </cell>
          <cell r="W18950">
            <v>-19.64</v>
          </cell>
          <cell r="X18950">
            <v>6900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223471.16</v>
          </cell>
          <cell r="J19163">
            <v>257203.79</v>
          </cell>
          <cell r="K19163">
            <v>7300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159852.66999999998</v>
          </cell>
          <cell r="V19163">
            <v>63618.490000000005</v>
          </cell>
          <cell r="W19163">
            <v>0</v>
          </cell>
          <cell r="X19163">
            <v>257203.79</v>
          </cell>
          <cell r="Y19163">
            <v>0</v>
          </cell>
          <cell r="Z19163">
            <v>7300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-1262892</v>
          </cell>
          <cell r="G19376">
            <v>12006241.52</v>
          </cell>
          <cell r="H19376">
            <v>0</v>
          </cell>
          <cell r="I19376">
            <v>11951983.520000001</v>
          </cell>
          <cell r="J19376">
            <v>54258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11927983.520000001</v>
          </cell>
          <cell r="W19376">
            <v>0</v>
          </cell>
          <cell r="X19376">
            <v>0</v>
          </cell>
          <cell r="Y19376">
            <v>54258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-2.0372681319713593E-10</v>
          </cell>
          <cell r="G19589">
            <v>2512473.31</v>
          </cell>
          <cell r="H19589">
            <v>9000</v>
          </cell>
          <cell r="I19589">
            <v>260000</v>
          </cell>
          <cell r="J19589">
            <v>2243473.31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260000</v>
          </cell>
          <cell r="W19589">
            <v>1157500</v>
          </cell>
          <cell r="X19589">
            <v>808500</v>
          </cell>
          <cell r="Y19589">
            <v>277473.31000000006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-897060</v>
          </cell>
          <cell r="G19802">
            <v>5540844.169999999</v>
          </cell>
          <cell r="H19802">
            <v>69659.709999999992</v>
          </cell>
          <cell r="I19802">
            <v>5159058.1199999992</v>
          </cell>
          <cell r="J19802">
            <v>312126.33999999997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4955400</v>
          </cell>
          <cell r="W19802">
            <v>312126.33999999997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1089192.24</v>
          </cell>
          <cell r="J20015">
            <v>51920772.440000005</v>
          </cell>
          <cell r="K20015">
            <v>217266.69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500583.37</v>
          </cell>
          <cell r="V20015">
            <v>98600</v>
          </cell>
          <cell r="W20015">
            <v>19730382.670000002</v>
          </cell>
          <cell r="X20015">
            <v>31895628</v>
          </cell>
          <cell r="Y20015">
            <v>294761.77</v>
          </cell>
          <cell r="Z20015">
            <v>38100</v>
          </cell>
          <cell r="AA20015">
            <v>179166.69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75050479.420000002</v>
          </cell>
          <cell r="J20228">
            <v>109022360.06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9158.2199999999993</v>
          </cell>
          <cell r="V20228">
            <v>74940955.700000003</v>
          </cell>
          <cell r="W20228">
            <v>106077600</v>
          </cell>
          <cell r="X20228">
            <v>2655000</v>
          </cell>
          <cell r="Y20228">
            <v>289760.06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-503702</v>
          </cell>
          <cell r="G20441">
            <v>4818142.17</v>
          </cell>
          <cell r="H20441">
            <v>45000</v>
          </cell>
          <cell r="I20441">
            <v>4773141.8599999994</v>
          </cell>
          <cell r="J20441">
            <v>0.31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4741669.2299999995</v>
          </cell>
          <cell r="V20441">
            <v>0</v>
          </cell>
          <cell r="W20441">
            <v>0</v>
          </cell>
          <cell r="X20441">
            <v>0.31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-355358</v>
          </cell>
          <cell r="G20654">
            <v>181319.12</v>
          </cell>
          <cell r="H20654">
            <v>156318.88</v>
          </cell>
          <cell r="I20654">
            <v>25000.239999999998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0.24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60415</v>
          </cell>
          <cell r="J20867">
            <v>7989587.8300000001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60415</v>
          </cell>
          <cell r="W20867">
            <v>-1350</v>
          </cell>
          <cell r="X20867">
            <v>3300</v>
          </cell>
          <cell r="Y20867">
            <v>7987637.8300000001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6564600</v>
          </cell>
          <cell r="J21080">
            <v>1248932.8400000001</v>
          </cell>
          <cell r="K21080">
            <v>-166563.60999999999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6564600</v>
          </cell>
          <cell r="W21080">
            <v>0</v>
          </cell>
          <cell r="X21080">
            <v>9869.23</v>
          </cell>
          <cell r="Y21080">
            <v>1239063.6100000001</v>
          </cell>
          <cell r="Z21080">
            <v>0</v>
          </cell>
          <cell r="AA21080">
            <v>-166563.60999999999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3011702.0599999996</v>
          </cell>
          <cell r="J21293">
            <v>158269.63999999998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300000.98</v>
          </cell>
          <cell r="V21293">
            <v>2681849.2799999998</v>
          </cell>
          <cell r="W21293">
            <v>23624.240000000002</v>
          </cell>
          <cell r="X21293">
            <v>134545.4</v>
          </cell>
          <cell r="Y21293">
            <v>100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-686923.00000000093</v>
          </cell>
          <cell r="G21719">
            <v>4449539.8</v>
          </cell>
          <cell r="H21719">
            <v>0</v>
          </cell>
          <cell r="I21719">
            <v>4449539.75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4449539.75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-555000</v>
          </cell>
          <cell r="G21932">
            <v>6873278.5899999999</v>
          </cell>
          <cell r="H21932">
            <v>1789114.1800000002</v>
          </cell>
          <cell r="I21932">
            <v>5053222.8099999996</v>
          </cell>
          <cell r="J21932">
            <v>30941.599999999999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612162.14</v>
          </cell>
          <cell r="V21932">
            <v>4334400.17</v>
          </cell>
          <cell r="W21932">
            <v>0</v>
          </cell>
          <cell r="X21932">
            <v>30941.599999999999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3099076.5200000014</v>
          </cell>
          <cell r="F22571">
            <v>0</v>
          </cell>
          <cell r="G22571">
            <v>3099076.5200000009</v>
          </cell>
          <cell r="H22571">
            <v>1570399.65</v>
          </cell>
          <cell r="I22571">
            <v>1276260.4099999999</v>
          </cell>
          <cell r="J22571">
            <v>15661.430000000051</v>
          </cell>
          <cell r="K22571">
            <v>1916.2</v>
          </cell>
          <cell r="L22571">
            <v>1231158.58</v>
          </cell>
          <cell r="M22571">
            <v>1276260.4099999999</v>
          </cell>
          <cell r="N22571">
            <v>15661.430000000051</v>
          </cell>
          <cell r="O22571">
            <v>0</v>
          </cell>
          <cell r="P22571">
            <v>2523080.4199999995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1916.2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358479.46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132015.21000000002</v>
          </cell>
          <cell r="V22671">
            <v>138287.26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-3121401</v>
          </cell>
          <cell r="G22784">
            <v>309258990.09000003</v>
          </cell>
          <cell r="H22784">
            <v>466034</v>
          </cell>
          <cell r="I22784">
            <v>303988778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49500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-2566233</v>
          </cell>
          <cell r="G22997">
            <v>1403494.6300000004</v>
          </cell>
          <cell r="H22997">
            <v>568354</v>
          </cell>
          <cell r="I22997">
            <v>835140.08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15265.5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-355999.99999999994</v>
          </cell>
          <cell r="G23210">
            <v>49629482.559999995</v>
          </cell>
          <cell r="H23210">
            <v>801193.5</v>
          </cell>
          <cell r="I23210">
            <v>421425.13999999996</v>
          </cell>
          <cell r="J23210">
            <v>802863.91999999993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223395.96000000002</v>
          </cell>
          <cell r="V23210">
            <v>80045.929999999993</v>
          </cell>
          <cell r="W23210">
            <v>0</v>
          </cell>
          <cell r="X23210">
            <v>702110.1</v>
          </cell>
          <cell r="Y23210">
            <v>100753.82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-99999.999999999985</v>
          </cell>
          <cell r="G23423">
            <v>504386</v>
          </cell>
          <cell r="H23423">
            <v>1352.88</v>
          </cell>
          <cell r="I23423">
            <v>417437.12</v>
          </cell>
          <cell r="J23423">
            <v>85596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-23426.65</v>
          </cell>
          <cell r="V23423">
            <v>293613.77</v>
          </cell>
          <cell r="W23423">
            <v>77796.56</v>
          </cell>
          <cell r="X23423">
            <v>7799.44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16477.53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16477.53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0</v>
          </cell>
          <cell r="G23636">
            <v>5565288.29</v>
          </cell>
          <cell r="H23636">
            <v>52000</v>
          </cell>
          <cell r="I23636">
            <v>4338335.6099999994</v>
          </cell>
          <cell r="J23636">
            <v>1014952.6799999999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198502.5</v>
          </cell>
          <cell r="V23636">
            <v>4139833.11</v>
          </cell>
          <cell r="W23636">
            <v>379578</v>
          </cell>
          <cell r="X23636">
            <v>404672.72</v>
          </cell>
          <cell r="Y23636">
            <v>230701.95999999996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129695.51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69047.17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-109850</v>
          </cell>
          <cell r="G23849">
            <v>119800046.90000001</v>
          </cell>
          <cell r="H23849">
            <v>20223837.5</v>
          </cell>
          <cell r="I23849">
            <v>60249.4</v>
          </cell>
          <cell r="J23849">
            <v>99515960</v>
          </cell>
          <cell r="K23849">
            <v>-97515000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17860.78</v>
          </cell>
          <cell r="V23849">
            <v>0</v>
          </cell>
          <cell r="W23849">
            <v>0</v>
          </cell>
          <cell r="X23849">
            <v>99515960</v>
          </cell>
          <cell r="Y23849">
            <v>0</v>
          </cell>
          <cell r="Z23849">
            <v>-97515000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204384.01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155566.18</v>
          </cell>
          <cell r="V23949">
            <v>48817.83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-104369000</v>
          </cell>
          <cell r="G24062">
            <v>2403237.0300000007</v>
          </cell>
          <cell r="H24062">
            <v>529486.90999999992</v>
          </cell>
          <cell r="I24062">
            <v>613918.27</v>
          </cell>
          <cell r="J24062">
            <v>363181.95999999996</v>
          </cell>
          <cell r="K24062">
            <v>789678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232476.94</v>
          </cell>
          <cell r="V24062">
            <v>202327.28999999998</v>
          </cell>
          <cell r="W24062">
            <v>-2640</v>
          </cell>
          <cell r="X24062">
            <v>0</v>
          </cell>
          <cell r="Y24062">
            <v>365821.95999999996</v>
          </cell>
          <cell r="Z24062">
            <v>733678</v>
          </cell>
          <cell r="AA24062">
            <v>56000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3877.98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3877.98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-1660130</v>
          </cell>
          <cell r="G24275">
            <v>7710596.0299999993</v>
          </cell>
          <cell r="H24275">
            <v>913406.68</v>
          </cell>
          <cell r="I24275">
            <v>95446.63</v>
          </cell>
          <cell r="J24275">
            <v>2647994.0300000003</v>
          </cell>
          <cell r="K24275">
            <v>1276701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49436.63</v>
          </cell>
          <cell r="V24275">
            <v>31800</v>
          </cell>
          <cell r="W24275">
            <v>0</v>
          </cell>
          <cell r="X24275">
            <v>1094696.03</v>
          </cell>
          <cell r="Y24275">
            <v>1553298</v>
          </cell>
          <cell r="Z24275">
            <v>532593</v>
          </cell>
          <cell r="AA24275">
            <v>744108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41855091.189999998</v>
          </cell>
          <cell r="J24488">
            <v>972099.76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37182114.869999997</v>
          </cell>
          <cell r="V24488">
            <v>4672976.32</v>
          </cell>
          <cell r="W24488">
            <v>0</v>
          </cell>
          <cell r="X24488">
            <v>972099.76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131189.32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105682</v>
          </cell>
          <cell r="V24801">
            <v>25507.32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-756488</v>
          </cell>
          <cell r="G24914">
            <v>835666.59999999986</v>
          </cell>
          <cell r="H24914">
            <v>693144.1</v>
          </cell>
          <cell r="I24914">
            <v>28300</v>
          </cell>
          <cell r="J24914">
            <v>92622.5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277425.94</v>
          </cell>
          <cell r="V24914">
            <v>-249125.94</v>
          </cell>
          <cell r="W24914">
            <v>0</v>
          </cell>
          <cell r="X24914">
            <v>87622.5</v>
          </cell>
          <cell r="Y24914">
            <v>5000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1295627.22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1254166.74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57492.01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43819.58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3365719.51</v>
          </cell>
          <cell r="J25340">
            <v>1451022.78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2523407</v>
          </cell>
          <cell r="V25340">
            <v>404521.03999999992</v>
          </cell>
          <cell r="W25340">
            <v>951722.78</v>
          </cell>
          <cell r="X25340">
            <v>14300</v>
          </cell>
          <cell r="Y25340">
            <v>485000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-68292</v>
          </cell>
          <cell r="G25766">
            <v>199783848.33000001</v>
          </cell>
          <cell r="H25766">
            <v>187978790.94999999</v>
          </cell>
          <cell r="I25766">
            <v>315435.28000000009</v>
          </cell>
          <cell r="J25766">
            <v>11489621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15472.73000000001</v>
          </cell>
          <cell r="V25766">
            <v>262172.55000000005</v>
          </cell>
          <cell r="W25766">
            <v>0</v>
          </cell>
          <cell r="X25766">
            <v>11489621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-115849</v>
          </cell>
          <cell r="G25979">
            <v>998284.15999999968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-859699.00000000023</v>
          </cell>
          <cell r="G26192">
            <v>3571796.5199999996</v>
          </cell>
          <cell r="H26192">
            <v>234343.8</v>
          </cell>
          <cell r="I26192">
            <v>1516026.21</v>
          </cell>
          <cell r="J26192">
            <v>1523840.51</v>
          </cell>
          <cell r="K26192">
            <v>18784</v>
          </cell>
          <cell r="L26192">
            <v>234343.8</v>
          </cell>
          <cell r="M26192">
            <v>1516026.21</v>
          </cell>
          <cell r="N26192">
            <v>1523840.51</v>
          </cell>
          <cell r="O26192">
            <v>0</v>
          </cell>
          <cell r="P26192">
            <v>3274210.52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18784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1113879753</v>
          </cell>
          <cell r="G26618">
            <v>1195417426.6899998</v>
          </cell>
          <cell r="H26618">
            <v>14185154.280000001</v>
          </cell>
          <cell r="I26618">
            <v>27687180.390000001</v>
          </cell>
          <cell r="J26618">
            <v>980089913.23999989</v>
          </cell>
          <cell r="K26618">
            <v>149656112</v>
          </cell>
          <cell r="L26618">
            <v>13947042.280000001</v>
          </cell>
          <cell r="M26618">
            <v>27687180.390000001</v>
          </cell>
          <cell r="N26618">
            <v>16662593.57</v>
          </cell>
          <cell r="O26618">
            <v>0</v>
          </cell>
          <cell r="P26618">
            <v>58296816.240000002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963427319.66999996</v>
          </cell>
          <cell r="Z26618">
            <v>154786112</v>
          </cell>
          <cell r="AA26618">
            <v>-5130000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-581639</v>
          </cell>
          <cell r="G30452">
            <v>1439012.4399999997</v>
          </cell>
          <cell r="H30452">
            <v>14030</v>
          </cell>
          <cell r="I30452">
            <v>434773.87</v>
          </cell>
          <cell r="J30452">
            <v>335385.26999999996</v>
          </cell>
          <cell r="K30452">
            <v>0</v>
          </cell>
          <cell r="L30452">
            <v>10000</v>
          </cell>
          <cell r="M30452">
            <v>434773.87</v>
          </cell>
          <cell r="N30452">
            <v>335385.26999999996</v>
          </cell>
          <cell r="O30452">
            <v>0</v>
          </cell>
          <cell r="P30452">
            <v>780159.1399999999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-771090.00000000012</v>
          </cell>
          <cell r="G30668">
            <v>2887699.4900000016</v>
          </cell>
          <cell r="H30668">
            <v>28000</v>
          </cell>
          <cell r="I30668">
            <v>69046.899999999994</v>
          </cell>
          <cell r="J30668">
            <v>2267898.1</v>
          </cell>
          <cell r="K30668">
            <v>0</v>
          </cell>
          <cell r="L30668">
            <v>23000</v>
          </cell>
          <cell r="M30668">
            <v>69046.899999999994</v>
          </cell>
          <cell r="N30668">
            <v>2267898.1</v>
          </cell>
          <cell r="O30668">
            <v>0</v>
          </cell>
          <cell r="P30668">
            <v>2359945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500</v>
          </cell>
          <cell r="V30668">
            <v>-500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-4492110</v>
          </cell>
          <cell r="G30881">
            <v>763903.06000000052</v>
          </cell>
          <cell r="H30881">
            <v>122896.16</v>
          </cell>
          <cell r="I30881">
            <v>391083.8</v>
          </cell>
          <cell r="J30881">
            <v>249922.8</v>
          </cell>
          <cell r="K30881">
            <v>0</v>
          </cell>
          <cell r="L30881">
            <v>101896.16</v>
          </cell>
          <cell r="M30881">
            <v>391083.8</v>
          </cell>
          <cell r="N30881">
            <v>249922.8</v>
          </cell>
          <cell r="O30881">
            <v>0</v>
          </cell>
          <cell r="P30881">
            <v>742902.76000000013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-516854497</v>
          </cell>
          <cell r="G31094">
            <v>407814150.85000002</v>
          </cell>
          <cell r="H31094">
            <v>4382157.13</v>
          </cell>
          <cell r="I31094">
            <v>13099249.060000002</v>
          </cell>
          <cell r="J31094">
            <v>22073699.330000002</v>
          </cell>
          <cell r="K31094">
            <v>29997.5</v>
          </cell>
          <cell r="L31094">
            <v>4358157.13</v>
          </cell>
          <cell r="M31094">
            <v>13099249.060000002</v>
          </cell>
          <cell r="N31094">
            <v>22023610.200000003</v>
          </cell>
          <cell r="O31094">
            <v>0</v>
          </cell>
          <cell r="P31094">
            <v>39481016.390000001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50089.13</v>
          </cell>
          <cell r="Y31094">
            <v>0</v>
          </cell>
          <cell r="Z31094">
            <v>0</v>
          </cell>
          <cell r="AA31094">
            <v>29997.5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1454606.4</v>
          </cell>
          <cell r="J31129">
            <v>641663.80000000005</v>
          </cell>
          <cell r="K31129">
            <v>478098.41000000003</v>
          </cell>
          <cell r="L31129">
            <v>25550</v>
          </cell>
          <cell r="M31129">
            <v>1147613.3999999999</v>
          </cell>
          <cell r="N31129">
            <v>610314.4</v>
          </cell>
          <cell r="O31129">
            <v>0</v>
          </cell>
          <cell r="P31129">
            <v>1783477.7999999998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306993</v>
          </cell>
          <cell r="W31129">
            <v>0</v>
          </cell>
          <cell r="X31129">
            <v>-222993</v>
          </cell>
          <cell r="Y31129">
            <v>254342.39999999999</v>
          </cell>
          <cell r="Z31129">
            <v>0</v>
          </cell>
          <cell r="AA31129">
            <v>478098.41000000003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500185.27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500185.27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19098799.250000007</v>
          </cell>
          <cell r="F31520">
            <v>-8000000.0000000019</v>
          </cell>
          <cell r="G31520">
            <v>11098799.250000004</v>
          </cell>
          <cell r="H31520">
            <v>1230295.72</v>
          </cell>
          <cell r="I31520">
            <v>2262374.7799999998</v>
          </cell>
          <cell r="J31520">
            <v>6837632.9199999999</v>
          </cell>
          <cell r="K31520">
            <v>3300</v>
          </cell>
          <cell r="L31520">
            <v>2000</v>
          </cell>
          <cell r="M31520">
            <v>14855.48</v>
          </cell>
          <cell r="N31520">
            <v>13896</v>
          </cell>
          <cell r="O31520">
            <v>0</v>
          </cell>
          <cell r="P31520">
            <v>30751.48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218340</v>
          </cell>
          <cell r="V31520">
            <v>0</v>
          </cell>
          <cell r="W31520">
            <v>0</v>
          </cell>
          <cell r="X31520">
            <v>6823736.9199999999</v>
          </cell>
          <cell r="Y31520">
            <v>0</v>
          </cell>
          <cell r="Z31520">
            <v>3300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-5.8207660913467407E-11</v>
          </cell>
          <cell r="G31733">
            <v>880240.25</v>
          </cell>
          <cell r="H31733">
            <v>0</v>
          </cell>
          <cell r="I31733">
            <v>880240.25</v>
          </cell>
          <cell r="J31733">
            <v>0</v>
          </cell>
          <cell r="K31733">
            <v>0</v>
          </cell>
          <cell r="L31733">
            <v>0</v>
          </cell>
          <cell r="M31733">
            <v>880240.25</v>
          </cell>
          <cell r="N31733">
            <v>0</v>
          </cell>
          <cell r="O31733">
            <v>0</v>
          </cell>
          <cell r="P31733">
            <v>880240.25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-470553</v>
          </cell>
          <cell r="G32159">
            <v>475386.52999999997</v>
          </cell>
          <cell r="H32159">
            <v>39644.36</v>
          </cell>
          <cell r="I32159">
            <v>195386.73</v>
          </cell>
          <cell r="J32159">
            <v>31687.83</v>
          </cell>
          <cell r="K32159">
            <v>0</v>
          </cell>
          <cell r="L32159">
            <v>36644.36</v>
          </cell>
          <cell r="M32159">
            <v>195386.73</v>
          </cell>
          <cell r="N32159">
            <v>31687.83</v>
          </cell>
          <cell r="O32159">
            <v>0</v>
          </cell>
          <cell r="P32159">
            <v>263718.92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-158038</v>
          </cell>
          <cell r="G32372">
            <v>0.59999999998763087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71091.850000000006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44809.26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37512.75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37512.75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-85104</v>
          </cell>
          <cell r="G33011">
            <v>49937.729999999981</v>
          </cell>
          <cell r="H33011">
            <v>0</v>
          </cell>
          <cell r="I33011">
            <v>48393.25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1450</v>
          </cell>
          <cell r="V33011">
            <v>43366.25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32412.69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20000</v>
          </cell>
          <cell r="V33224">
            <v>12412.69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6691</v>
          </cell>
          <cell r="J33437">
            <v>5732.17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2400</v>
          </cell>
          <cell r="V33437">
            <v>4291</v>
          </cell>
          <cell r="W33437">
            <v>0</v>
          </cell>
          <cell r="X33437">
            <v>5732.17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281.86</v>
          </cell>
          <cell r="J33650">
            <v>1202.26</v>
          </cell>
          <cell r="K33650">
            <v>2280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281.86</v>
          </cell>
          <cell r="V33650">
            <v>0</v>
          </cell>
          <cell r="W33650">
            <v>0</v>
          </cell>
          <cell r="X33650">
            <v>0</v>
          </cell>
          <cell r="Y33650">
            <v>1202.26</v>
          </cell>
          <cell r="Z33650">
            <v>2280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15000</v>
          </cell>
          <cell r="J33863">
            <v>12593.28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15000</v>
          </cell>
          <cell r="W33863">
            <v>0</v>
          </cell>
          <cell r="X33863">
            <v>0</v>
          </cell>
          <cell r="Y33863">
            <v>12593.28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1914.27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1914.27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32301.599999999999</v>
          </cell>
          <cell r="J34502">
            <v>9234.1299999999992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-2044</v>
          </cell>
          <cell r="V34502">
            <v>32301.599999999999</v>
          </cell>
          <cell r="W34502">
            <v>9234.1299999999992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72761.070000000007</v>
          </cell>
          <cell r="K34715">
            <v>-3101.07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72761.070000000007</v>
          </cell>
          <cell r="Y34715">
            <v>0</v>
          </cell>
          <cell r="Z34715">
            <v>0</v>
          </cell>
          <cell r="AA34715">
            <v>-3101.07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14981.75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14981.75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-13789896</v>
          </cell>
          <cell r="G36206">
            <v>93312054.150000021</v>
          </cell>
          <cell r="H36206">
            <v>16320228.85</v>
          </cell>
          <cell r="I36206">
            <v>26786501.32</v>
          </cell>
          <cell r="J36206">
            <v>32940313.560000002</v>
          </cell>
          <cell r="K36206">
            <v>1452921.75</v>
          </cell>
          <cell r="L36206">
            <v>13661957.439999999</v>
          </cell>
          <cell r="M36206">
            <v>25141857.960000001</v>
          </cell>
          <cell r="N36206">
            <v>31518335</v>
          </cell>
          <cell r="O36206">
            <v>0</v>
          </cell>
          <cell r="P36206">
            <v>70322150.400000006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973297.62999999989</v>
          </cell>
          <cell r="V36206">
            <v>379357.92</v>
          </cell>
          <cell r="W36206">
            <v>423440.51</v>
          </cell>
          <cell r="X36206">
            <v>911698.85</v>
          </cell>
          <cell r="Y36206">
            <v>86839.200000000012</v>
          </cell>
          <cell r="Z36206">
            <v>1132721.75</v>
          </cell>
          <cell r="AA36206">
            <v>320200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7216416.9699999969</v>
          </cell>
          <cell r="H36419">
            <v>2007741.77</v>
          </cell>
          <cell r="I36419">
            <v>2437764.4699999997</v>
          </cell>
          <cell r="J36419">
            <v>2293639.9700000002</v>
          </cell>
          <cell r="K36419">
            <v>337307.85</v>
          </cell>
          <cell r="L36419">
            <v>304283.01</v>
          </cell>
          <cell r="M36419">
            <v>946135.12</v>
          </cell>
          <cell r="N36419">
            <v>84146.43</v>
          </cell>
          <cell r="O36419">
            <v>0</v>
          </cell>
          <cell r="P36419">
            <v>1334564.56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3323140.78</v>
          </cell>
          <cell r="V36419">
            <v>-2326593.85</v>
          </cell>
          <cell r="W36419">
            <v>418198.75</v>
          </cell>
          <cell r="X36419">
            <v>627900.52</v>
          </cell>
          <cell r="Y36419">
            <v>1163394.27</v>
          </cell>
          <cell r="Z36419">
            <v>301186.84999999998</v>
          </cell>
          <cell r="AA36419">
            <v>36121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-5.9604644775390625E-8</v>
          </cell>
          <cell r="G36632">
            <v>501489173.02999997</v>
          </cell>
          <cell r="H36632">
            <v>229636811.21999997</v>
          </cell>
          <cell r="I36632">
            <v>236518486.09</v>
          </cell>
          <cell r="J36632">
            <v>19150333.240000006</v>
          </cell>
          <cell r="K36632">
            <v>0</v>
          </cell>
          <cell r="L36632">
            <v>209461432.02000001</v>
          </cell>
          <cell r="M36632">
            <v>92008325.63000001</v>
          </cell>
          <cell r="N36632">
            <v>19150333.240000006</v>
          </cell>
          <cell r="O36632">
            <v>0</v>
          </cell>
          <cell r="P36632">
            <v>320620090.88999999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144345460.46000001</v>
          </cell>
          <cell r="V36632">
            <v>157000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96103729.500000015</v>
          </cell>
          <cell r="H37058">
            <v>68989408.039999992</v>
          </cell>
          <cell r="I37058">
            <v>24447975.380000003</v>
          </cell>
          <cell r="J37058">
            <v>2595706.850000001</v>
          </cell>
          <cell r="K37058">
            <v>2700</v>
          </cell>
          <cell r="L37058">
            <v>67350218.539999992</v>
          </cell>
          <cell r="M37058">
            <v>24410928.280000001</v>
          </cell>
          <cell r="N37058">
            <v>2592095.5000000009</v>
          </cell>
          <cell r="O37058">
            <v>0</v>
          </cell>
          <cell r="P37058">
            <v>94353242.319999993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37060.1</v>
          </cell>
          <cell r="V37058">
            <v>-13</v>
          </cell>
          <cell r="W37058">
            <v>0</v>
          </cell>
          <cell r="X37058">
            <v>0</v>
          </cell>
          <cell r="Y37058">
            <v>3611.35</v>
          </cell>
          <cell r="Z37058">
            <v>0</v>
          </cell>
          <cell r="AA37058">
            <v>2700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416110.5799999999</v>
          </cell>
          <cell r="J37700">
            <v>423202.54</v>
          </cell>
          <cell r="K37700">
            <v>2940</v>
          </cell>
          <cell r="L37700">
            <v>67266.899999999994</v>
          </cell>
          <cell r="M37700">
            <v>383190.5799999999</v>
          </cell>
          <cell r="N37700">
            <v>363164.15999999997</v>
          </cell>
          <cell r="O37700">
            <v>0</v>
          </cell>
          <cell r="P37700">
            <v>813621.64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24920</v>
          </cell>
          <cell r="V37700">
            <v>8000</v>
          </cell>
          <cell r="W37700">
            <v>0</v>
          </cell>
          <cell r="X37700">
            <v>60038.38</v>
          </cell>
          <cell r="Y37700">
            <v>0</v>
          </cell>
          <cell r="Z37700">
            <v>2940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2.1827872842550278E-11</v>
          </cell>
          <cell r="G38442">
            <v>761300.73</v>
          </cell>
          <cell r="H38442">
            <v>0</v>
          </cell>
          <cell r="I38442">
            <v>0</v>
          </cell>
          <cell r="J38442">
            <v>761300.73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761300.73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-1679440</v>
          </cell>
          <cell r="G38555">
            <v>1534450.0799999996</v>
          </cell>
          <cell r="H38555">
            <v>12000</v>
          </cell>
          <cell r="I38555">
            <v>690000</v>
          </cell>
          <cell r="J38555">
            <v>797315.97</v>
          </cell>
          <cell r="K38555">
            <v>35134.11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797315.97</v>
          </cell>
          <cell r="Z38555">
            <v>35134.11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1181134.23</v>
          </cell>
          <cell r="H38768">
            <v>72224</v>
          </cell>
          <cell r="I38768">
            <v>1108910.23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63253.66</v>
          </cell>
          <cell r="V38768">
            <v>1035543.5700000001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-1.546140993013978E-11</v>
          </cell>
          <cell r="G38868">
            <v>844098.61</v>
          </cell>
          <cell r="H38868">
            <v>0</v>
          </cell>
          <cell r="I38868">
            <v>644012.64999999991</v>
          </cell>
          <cell r="J38868">
            <v>200085.96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644012.64999999991</v>
          </cell>
          <cell r="W38868">
            <v>0</v>
          </cell>
          <cell r="X38868">
            <v>200085.96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-58000.000000000015</v>
          </cell>
          <cell r="G38981">
            <v>518320.64000000001</v>
          </cell>
          <cell r="H38981">
            <v>42806.26</v>
          </cell>
          <cell r="I38981">
            <v>88827.01</v>
          </cell>
          <cell r="J38981">
            <v>386687.37000000005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39867.24</v>
          </cell>
          <cell r="V38981">
            <v>18152.41</v>
          </cell>
          <cell r="W38981">
            <v>0</v>
          </cell>
          <cell r="X38981">
            <v>386687.37000000005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65885.430000000008</v>
          </cell>
          <cell r="J39081">
            <v>0</v>
          </cell>
          <cell r="K39081">
            <v>861179.28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5295</v>
          </cell>
          <cell r="V39081">
            <v>60365.73</v>
          </cell>
          <cell r="W39081">
            <v>0</v>
          </cell>
          <cell r="X39081">
            <v>0</v>
          </cell>
          <cell r="Y39081">
            <v>0</v>
          </cell>
          <cell r="Z39081">
            <v>861179.28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-405767</v>
          </cell>
          <cell r="G39194">
            <v>1317612.0399999998</v>
          </cell>
          <cell r="H39194">
            <v>0</v>
          </cell>
          <cell r="I39194">
            <v>1317612.04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445875.37</v>
          </cell>
          <cell r="V39194">
            <v>845276.66999999993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129908.11000000002</v>
          </cell>
          <cell r="J39294">
            <v>87483.269999999975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4250.1100000000006</v>
          </cell>
          <cell r="V39294">
            <v>125658</v>
          </cell>
          <cell r="W39294">
            <v>0</v>
          </cell>
          <cell r="X39294">
            <v>87483.269999999975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</v>
          </cell>
          <cell r="H39407">
            <v>0</v>
          </cell>
          <cell r="I39407">
            <v>0</v>
          </cell>
          <cell r="J39407">
            <v>1641139.63</v>
          </cell>
          <cell r="K39407">
            <v>47715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557761.63</v>
          </cell>
          <cell r="X39407">
            <v>984598.52</v>
          </cell>
          <cell r="Y39407">
            <v>98779.479999999981</v>
          </cell>
          <cell r="Z39407">
            <v>0</v>
          </cell>
          <cell r="AA39407">
            <v>47715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-2.0008883439004421E-11</v>
          </cell>
          <cell r="G39507">
            <v>406441.79000000004</v>
          </cell>
          <cell r="H39507">
            <v>0</v>
          </cell>
          <cell r="I39507">
            <v>406441.79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406441.79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-632766</v>
          </cell>
          <cell r="G39620">
            <v>610336.53</v>
          </cell>
          <cell r="H39620">
            <v>78014.399999999994</v>
          </cell>
          <cell r="I39620">
            <v>532322.13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20676</v>
          </cell>
          <cell r="V39620">
            <v>347432.13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55720.899999999994</v>
          </cell>
          <cell r="J39720">
            <v>156429.30000000002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46270.45</v>
          </cell>
          <cell r="V39720">
            <v>9450.4500000000007</v>
          </cell>
          <cell r="W39720">
            <v>0</v>
          </cell>
          <cell r="X39720">
            <v>156429.30000000002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-1077100</v>
          </cell>
          <cell r="G39833">
            <v>475139.70999999956</v>
          </cell>
          <cell r="H39833">
            <v>264759</v>
          </cell>
          <cell r="I39833">
            <v>111482</v>
          </cell>
          <cell r="J39833">
            <v>98898.71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108519</v>
          </cell>
          <cell r="V39833">
            <v>2963</v>
          </cell>
          <cell r="W39833">
            <v>-20092</v>
          </cell>
          <cell r="X39833">
            <v>98898.71</v>
          </cell>
          <cell r="Y39833">
            <v>20092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-4.5474735088646412E-13</v>
          </cell>
          <cell r="G39933">
            <v>85652.74</v>
          </cell>
          <cell r="H39933">
            <v>0</v>
          </cell>
          <cell r="I39933">
            <v>0</v>
          </cell>
          <cell r="J39933">
            <v>85652.74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85652.74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12000</v>
          </cell>
          <cell r="J40046">
            <v>26351.5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12000</v>
          </cell>
          <cell r="W40046">
            <v>0</v>
          </cell>
          <cell r="X40046">
            <v>0</v>
          </cell>
          <cell r="Y40046">
            <v>26351.5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-110763</v>
          </cell>
          <cell r="G40259">
            <v>219275.71000000005</v>
          </cell>
          <cell r="H40259">
            <v>149216.59</v>
          </cell>
          <cell r="I40259">
            <v>70058.34</v>
          </cell>
          <cell r="J40259">
            <v>0.78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0.78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65472.170000000006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19396.990000000002</v>
          </cell>
          <cell r="V40472">
            <v>46075.18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2.1827872842550278E-11</v>
          </cell>
          <cell r="G40572">
            <v>309681.16000000009</v>
          </cell>
          <cell r="H40572">
            <v>5228.34</v>
          </cell>
          <cell r="I40572">
            <v>143425.47</v>
          </cell>
          <cell r="J40572">
            <v>161027.34999999998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126350.72</v>
          </cell>
          <cell r="W40572">
            <v>13092.87</v>
          </cell>
          <cell r="X40572">
            <v>147934.47999999998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-238573.00000000017</v>
          </cell>
          <cell r="G40685">
            <v>2147166.2200000002</v>
          </cell>
          <cell r="H40685">
            <v>589576.65</v>
          </cell>
          <cell r="I40685">
            <v>444511.25</v>
          </cell>
          <cell r="J40685">
            <v>599995.9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190065.83000000002</v>
          </cell>
          <cell r="V40685">
            <v>85686.69</v>
          </cell>
          <cell r="W40685">
            <v>56138.080000000002</v>
          </cell>
          <cell r="X40685">
            <v>536322.06000000006</v>
          </cell>
          <cell r="Y40685">
            <v>7535.76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-233707</v>
          </cell>
          <cell r="G40898">
            <v>49114.520000000281</v>
          </cell>
          <cell r="H40898">
            <v>41000</v>
          </cell>
          <cell r="I40898">
            <v>8114</v>
          </cell>
          <cell r="J40898">
            <v>0</v>
          </cell>
          <cell r="K40898">
            <v>0.52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24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0.52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138584.53000000003</v>
          </cell>
          <cell r="J41111">
            <v>0.51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56371.189999999995</v>
          </cell>
          <cell r="V41111">
            <v>17375.43</v>
          </cell>
          <cell r="W41111">
            <v>0</v>
          </cell>
          <cell r="X41111">
            <v>0.51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-62000</v>
          </cell>
          <cell r="G41537">
            <v>554158.15999999992</v>
          </cell>
          <cell r="H41537">
            <v>35770.85</v>
          </cell>
          <cell r="I41537">
            <v>43480</v>
          </cell>
          <cell r="J41537">
            <v>474906.94000000006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21300</v>
          </cell>
          <cell r="W41537">
            <v>0</v>
          </cell>
          <cell r="X41537">
            <v>474906.94000000006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-933301</v>
          </cell>
          <cell r="G41963">
            <v>68312.699999999269</v>
          </cell>
          <cell r="H41963">
            <v>51650</v>
          </cell>
          <cell r="I41963">
            <v>0</v>
          </cell>
          <cell r="J41963">
            <v>7486.55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-20695</v>
          </cell>
          <cell r="W41963">
            <v>0</v>
          </cell>
          <cell r="X41963">
            <v>7486.55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-3.0850060284137726E-8</v>
          </cell>
          <cell r="H42430">
            <v>2453971521.0099998</v>
          </cell>
          <cell r="I42430">
            <v>1337965135.1400001</v>
          </cell>
          <cell r="J42430">
            <v>2016747298.2500002</v>
          </cell>
          <cell r="K42430">
            <v>170174226.31</v>
          </cell>
          <cell r="L42430">
            <v>750032642.23999989</v>
          </cell>
          <cell r="M42430">
            <v>559960290.64999998</v>
          </cell>
          <cell r="N42430">
            <v>567294022.63000011</v>
          </cell>
          <cell r="O42430">
            <v>0</v>
          </cell>
          <cell r="P42430">
            <v>1877286955.5200002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241734941.72999999</v>
          </cell>
          <cell r="V42430">
            <v>197174475.93999997</v>
          </cell>
          <cell r="W42430">
            <v>169617547.70999998</v>
          </cell>
          <cell r="X42430">
            <v>257529907.31000003</v>
          </cell>
          <cell r="Y42430">
            <v>1022305820.6</v>
          </cell>
          <cell r="Z42430">
            <v>172449553.65000001</v>
          </cell>
          <cell r="AA42430">
            <v>-2275327.3399999994</v>
          </cell>
          <cell r="AB42430">
            <v>0</v>
          </cell>
          <cell r="AC42430">
            <v>5978858180.71</v>
          </cell>
          <cell r="AD42430">
            <v>1026203466.0799991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80970625.890000001</v>
          </cell>
          <cell r="J44903">
            <v>60960400</v>
          </cell>
          <cell r="K44903">
            <v>20000000</v>
          </cell>
          <cell r="L44903">
            <v>97228104.109999999</v>
          </cell>
          <cell r="M44903">
            <v>80693575.890000001</v>
          </cell>
          <cell r="N44903">
            <v>60960400</v>
          </cell>
          <cell r="O44903">
            <v>0</v>
          </cell>
          <cell r="P44903">
            <v>238882080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18050</v>
          </cell>
          <cell r="V44903">
            <v>9000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20000000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192743200</v>
          </cell>
          <cell r="J46181">
            <v>203326215.34</v>
          </cell>
          <cell r="K46181">
            <v>0</v>
          </cell>
          <cell r="L46181">
            <v>0</v>
          </cell>
          <cell r="M46181">
            <v>145655400</v>
          </cell>
          <cell r="N46181">
            <v>114165689.34</v>
          </cell>
          <cell r="O46181">
            <v>0</v>
          </cell>
          <cell r="P46181">
            <v>259821089.34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9958000</v>
          </cell>
          <cell r="V46181">
            <v>37129800</v>
          </cell>
          <cell r="W46181">
            <v>89160526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364791732.10000008</v>
          </cell>
          <cell r="F50015">
            <v>0</v>
          </cell>
          <cell r="G50015">
            <v>364791732.10000008</v>
          </cell>
          <cell r="H50015">
            <v>192485241.03999999</v>
          </cell>
          <cell r="I50015">
            <v>112003816.72</v>
          </cell>
          <cell r="J50015">
            <v>55465074.01000002</v>
          </cell>
          <cell r="K50015">
            <v>0</v>
          </cell>
          <cell r="L50015">
            <v>190738060.25999999</v>
          </cell>
          <cell r="M50015">
            <v>112002280.72</v>
          </cell>
          <cell r="N50015">
            <v>52195746.01000002</v>
          </cell>
          <cell r="O50015">
            <v>0</v>
          </cell>
          <cell r="P50015">
            <v>354936086.99000001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3269328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8553846253.3699999</v>
          </cell>
          <cell r="J50228">
            <v>22031411220.060001</v>
          </cell>
          <cell r="K50228">
            <v>-223663491</v>
          </cell>
          <cell r="L50228">
            <v>0</v>
          </cell>
          <cell r="M50228">
            <v>977717600</v>
          </cell>
          <cell r="N50228">
            <v>2656972070.0599999</v>
          </cell>
          <cell r="O50228">
            <v>0</v>
          </cell>
          <cell r="P50228">
            <v>3634689670.0599999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834719003.37</v>
          </cell>
          <cell r="V50228">
            <v>6741409650</v>
          </cell>
          <cell r="W50228">
            <v>19598506100</v>
          </cell>
          <cell r="X50228">
            <v>-23639750</v>
          </cell>
          <cell r="Y50228">
            <v>-200427200</v>
          </cell>
          <cell r="Z50228">
            <v>58655859</v>
          </cell>
          <cell r="AA50228">
            <v>-282319350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-3.0850060284137726E-8</v>
          </cell>
          <cell r="G54103">
            <v>39278168453.889999</v>
          </cell>
          <cell r="H54103">
            <v>2765379302.1599994</v>
          </cell>
          <cell r="I54103">
            <v>10277529031.120001</v>
          </cell>
          <cell r="J54103">
            <v>24367910207.66</v>
          </cell>
          <cell r="K54103">
            <v>-33489264.690000027</v>
          </cell>
          <cell r="L54103">
            <v>1037998806.6099999</v>
          </cell>
          <cell r="M54103">
            <v>1876029147.26</v>
          </cell>
          <cell r="N54103">
            <v>3451587928.04</v>
          </cell>
          <cell r="O54103">
            <v>0</v>
          </cell>
          <cell r="P54103">
            <v>6365615881.9100008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1086429995.1000001</v>
          </cell>
          <cell r="V54103">
            <v>6975722925.9400015</v>
          </cell>
          <cell r="W54103">
            <v>19860553501.710003</v>
          </cell>
          <cell r="X54103">
            <v>233890157.31000003</v>
          </cell>
          <cell r="Y54103">
            <v>821878620.60000002</v>
          </cell>
          <cell r="Z54103">
            <v>231105412.65000001</v>
          </cell>
          <cell r="AA54103">
            <v>-264594677.34</v>
          </cell>
          <cell r="AB54103">
            <v>0</v>
          </cell>
          <cell r="AC54103">
            <v>37377329276.250008</v>
          </cell>
          <cell r="AD54103">
            <v>1900839177.639997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3457379248.7700005</v>
          </cell>
          <cell r="V9621">
            <v>2779775200.23</v>
          </cell>
        </row>
      </sheetData>
      <sheetData sheetId="16"/>
      <sheetData sheetId="17">
        <row r="11472">
          <cell r="H11472">
            <v>27247724666.609997</v>
          </cell>
          <cell r="V11472">
            <v>26910142169.149998</v>
          </cell>
        </row>
      </sheetData>
      <sheetData sheetId="18"/>
      <sheetData sheetId="19"/>
      <sheetData sheetId="20">
        <row r="223">
          <cell r="G223">
            <v>18954264.699999996</v>
          </cell>
          <cell r="T223">
            <v>18913469.699999996</v>
          </cell>
        </row>
      </sheetData>
      <sheetData sheetId="21">
        <row r="223">
          <cell r="G223">
            <v>984253.38000000105</v>
          </cell>
          <cell r="T223">
            <v>984253.38000000175</v>
          </cell>
        </row>
      </sheetData>
      <sheetData sheetId="22"/>
      <sheetData sheetId="23">
        <row r="223">
          <cell r="G223">
            <v>6746107.120000001</v>
          </cell>
          <cell r="T223">
            <v>6468572.7699999996</v>
          </cell>
        </row>
      </sheetData>
      <sheetData sheetId="24">
        <row r="223">
          <cell r="G223">
            <v>187135720.25</v>
          </cell>
          <cell r="T223">
            <v>179489002.21000001</v>
          </cell>
        </row>
      </sheetData>
      <sheetData sheetId="25">
        <row r="223">
          <cell r="G223">
            <v>484827665.66000003</v>
          </cell>
          <cell r="T223">
            <v>453972942.17000008</v>
          </cell>
        </row>
      </sheetData>
      <sheetData sheetId="26">
        <row r="223">
          <cell r="G223">
            <v>795446421.53000009</v>
          </cell>
          <cell r="T223">
            <v>642454671.39999998</v>
          </cell>
        </row>
      </sheetData>
      <sheetData sheetId="27">
        <row r="223">
          <cell r="G223">
            <v>474742.64999999997</v>
          </cell>
          <cell r="T223">
            <v>442667.73999999993</v>
          </cell>
        </row>
      </sheetData>
      <sheetData sheetId="28">
        <row r="223">
          <cell r="G223">
            <v>15855060</v>
          </cell>
          <cell r="T223">
            <v>14039625.919999998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5030819.67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  <sheetName val="Detailed FO-CO per ob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76">
          <cell r="EU3076">
            <v>2380394457.0599999</v>
          </cell>
        </row>
        <row r="3077">
          <cell r="EU3077">
            <v>1877286955.5200002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56">
          <cell r="EU3356">
            <v>4677215026.4900007</v>
          </cell>
        </row>
        <row r="3357">
          <cell r="EU3357">
            <v>4488328926.3899994</v>
          </cell>
        </row>
      </sheetData>
      <sheetData sheetId="18"/>
      <sheetData sheetId="19">
        <row r="190">
          <cell r="K190">
            <v>239127796.70999998</v>
          </cell>
        </row>
      </sheetData>
      <sheetData sheetId="20"/>
      <sheetData sheetId="21"/>
      <sheetData sheetId="22">
        <row r="146">
          <cell r="K146">
            <v>10091743.24</v>
          </cell>
        </row>
        <row r="190">
          <cell r="K190">
            <v>239127796.70999998</v>
          </cell>
        </row>
        <row r="233">
          <cell r="K233">
            <v>1032728.21</v>
          </cell>
        </row>
        <row r="277">
          <cell r="K277">
            <v>1048440.69</v>
          </cell>
        </row>
        <row r="321">
          <cell r="K321">
            <v>2602897.41</v>
          </cell>
        </row>
        <row r="409">
          <cell r="K409">
            <v>1636253441.6199999</v>
          </cell>
        </row>
        <row r="541">
          <cell r="K541">
            <v>43488380</v>
          </cell>
        </row>
        <row r="717">
          <cell r="K717">
            <v>3292994.5200000005</v>
          </cell>
        </row>
        <row r="761">
          <cell r="K761">
            <v>1166587540.24</v>
          </cell>
        </row>
        <row r="805">
          <cell r="K805">
            <v>784189.14</v>
          </cell>
        </row>
        <row r="849">
          <cell r="K849">
            <v>2364945</v>
          </cell>
        </row>
        <row r="893">
          <cell r="K893">
            <v>763902.76</v>
          </cell>
        </row>
        <row r="937">
          <cell r="K937">
            <v>42185021.629999995</v>
          </cell>
        </row>
        <row r="981">
          <cell r="K981">
            <v>10833788.689999999</v>
          </cell>
        </row>
        <row r="1025">
          <cell r="K1025">
            <v>880240.25</v>
          </cell>
        </row>
        <row r="1113">
          <cell r="K1113">
            <v>77499965.480000004</v>
          </cell>
        </row>
        <row r="1157">
          <cell r="K1157">
            <v>7076454.0600000005</v>
          </cell>
        </row>
        <row r="1201">
          <cell r="K1201">
            <v>485305630.54999995</v>
          </cell>
        </row>
        <row r="2118">
          <cell r="K2118">
            <v>5030819.67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906"/>
  <sheetViews>
    <sheetView tabSelected="1" topLeftCell="A6" zoomScale="90" zoomScaleNormal="90" workbookViewId="0">
      <pane xSplit="1" ySplit="5" topLeftCell="D2489" activePane="bottomRight" state="frozen"/>
      <selection activeCell="AB2736" sqref="AB2736"/>
      <selection pane="topRight" activeCell="AB2736" sqref="AB2736"/>
      <selection pane="bottomLeft" activeCell="AB2736" sqref="AB2736"/>
      <selection pane="bottomRight" activeCell="AG2636" sqref="AG2636"/>
    </sheetView>
  </sheetViews>
  <sheetFormatPr defaultRowHeight="15" customHeight="1" x14ac:dyDescent="0.2"/>
  <cols>
    <col min="1" max="1" width="50.85546875" customWidth="1"/>
    <col min="2" max="2" width="26.28515625" style="2" hidden="1" customWidth="1"/>
    <col min="3" max="3" width="24.5703125" style="2" hidden="1" customWidth="1"/>
    <col min="4" max="4" width="25.710937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32"/>
    <col min="31" max="31" width="3.5703125" style="132" customWidth="1"/>
    <col min="32" max="32" width="7.7109375" style="132" customWidth="1"/>
    <col min="33" max="33" width="20.140625" style="132" customWidth="1"/>
    <col min="34" max="34" width="2.5703125" style="132" customWidth="1"/>
    <col min="35" max="35" width="20.85546875" style="133" customWidth="1"/>
    <col min="36" max="36" width="23.140625" style="133" customWidth="1"/>
    <col min="37" max="37" width="20.7109375" style="127" customWidth="1"/>
    <col min="38" max="38" width="22.140625" style="127" customWidth="1"/>
  </cols>
  <sheetData>
    <row r="1" spans="1:3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8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8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8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8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8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8" ht="13.5" thickBot="1" x14ac:dyDescent="0.25"/>
    <row r="8" spans="1:38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32"/>
      <c r="AE8" s="161"/>
      <c r="AF8" s="161"/>
      <c r="AG8" s="161"/>
      <c r="AH8" s="161"/>
      <c r="AI8" s="162"/>
      <c r="AJ8" s="162"/>
      <c r="AK8" s="159"/>
      <c r="AL8" s="159"/>
    </row>
    <row r="9" spans="1:38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32"/>
      <c r="AE9" s="161"/>
      <c r="AF9" s="161"/>
      <c r="AG9" s="161"/>
      <c r="AH9" s="161"/>
      <c r="AI9" s="162"/>
      <c r="AJ9" s="162"/>
      <c r="AK9" s="159"/>
      <c r="AL9" s="159"/>
    </row>
    <row r="10" spans="1:38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32"/>
      <c r="AE10" s="161"/>
      <c r="AF10" s="161"/>
      <c r="AG10" s="161"/>
      <c r="AH10" s="161"/>
      <c r="AI10" s="162"/>
      <c r="AJ10" s="162"/>
      <c r="AK10" s="159"/>
      <c r="AL10" s="159"/>
    </row>
    <row r="11" spans="1:38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63"/>
      <c r="AE11" s="163"/>
      <c r="AF11" s="163"/>
      <c r="AG11" s="163"/>
      <c r="AH11" s="163"/>
      <c r="AI11" s="164"/>
      <c r="AJ11" s="164"/>
      <c r="AK11" s="160"/>
      <c r="AL11" s="160"/>
    </row>
    <row r="12" spans="1:38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65"/>
      <c r="AE12" s="165"/>
      <c r="AF12" s="165"/>
      <c r="AG12" s="165"/>
      <c r="AH12" s="165"/>
      <c r="AI12" s="140"/>
      <c r="AJ12" s="140"/>
      <c r="AK12" s="78"/>
      <c r="AL12" s="78"/>
    </row>
    <row r="13" spans="1:38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65"/>
      <c r="AE13" s="165"/>
      <c r="AF13" s="165"/>
      <c r="AG13" s="165"/>
      <c r="AH13" s="165"/>
      <c r="AI13" s="140"/>
      <c r="AJ13" s="140"/>
      <c r="AK13" s="78"/>
      <c r="AL13" s="78"/>
    </row>
    <row r="14" spans="1:38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65"/>
      <c r="AE14" s="165"/>
      <c r="AF14" s="165"/>
      <c r="AG14" s="165"/>
      <c r="AH14" s="165"/>
      <c r="AI14" s="140"/>
      <c r="AJ14" s="140"/>
      <c r="AK14" s="78"/>
      <c r="AL14" s="78"/>
    </row>
    <row r="15" spans="1:38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6191.85</v>
      </c>
      <c r="F15" s="31">
        <f t="shared" si="1"/>
        <v>44540.83</v>
      </c>
      <c r="G15" s="31">
        <f t="shared" si="1"/>
        <v>0</v>
      </c>
      <c r="H15" s="31">
        <f t="shared" si="1"/>
        <v>0</v>
      </c>
      <c r="I15" s="31">
        <f t="shared" si="1"/>
        <v>6191.85</v>
      </c>
      <c r="J15" s="31">
        <f t="shared" si="1"/>
        <v>44540.83</v>
      </c>
      <c r="K15" s="31">
        <f t="shared" si="1"/>
        <v>0</v>
      </c>
      <c r="L15" s="31">
        <f t="shared" si="1"/>
        <v>0</v>
      </c>
      <c r="M15" s="31">
        <f t="shared" si="1"/>
        <v>50732.680000000008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50732.680000000008</v>
      </c>
      <c r="AA15" s="31">
        <f>D15-Z15</f>
        <v>200278.45</v>
      </c>
      <c r="AB15" s="37">
        <f>Z15/D15</f>
        <v>0.20211326884190356</v>
      </c>
      <c r="AC15" s="32"/>
      <c r="AD15" s="165"/>
      <c r="AE15" s="165"/>
      <c r="AF15" s="165"/>
      <c r="AG15" s="166"/>
      <c r="AH15" s="165"/>
      <c r="AI15" s="140"/>
      <c r="AJ15" s="140"/>
      <c r="AK15" s="78"/>
      <c r="AL15" s="78"/>
    </row>
    <row r="16" spans="1:38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3.2082425605040044E-10</v>
      </c>
      <c r="D16" s="31">
        <f t="shared" si="0"/>
        <v>35565258.450000003</v>
      </c>
      <c r="E16" s="31">
        <f t="shared" si="0"/>
        <v>19978478.789999995</v>
      </c>
      <c r="F16" s="31">
        <f t="shared" si="0"/>
        <v>12760562.4</v>
      </c>
      <c r="G16" s="31">
        <f t="shared" si="0"/>
        <v>2556594.29</v>
      </c>
      <c r="H16" s="31">
        <f t="shared" si="0"/>
        <v>1370</v>
      </c>
      <c r="I16" s="31">
        <f t="shared" si="0"/>
        <v>55940</v>
      </c>
      <c r="J16" s="31">
        <f t="shared" si="0"/>
        <v>238696.74</v>
      </c>
      <c r="K16" s="31">
        <f t="shared" si="0"/>
        <v>231487.76</v>
      </c>
      <c r="L16" s="31">
        <f t="shared" si="0"/>
        <v>0</v>
      </c>
      <c r="M16" s="31">
        <f t="shared" si="0"/>
        <v>526124.5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2208833.87</v>
      </c>
      <c r="Q16" s="31">
        <f t="shared" si="0"/>
        <v>1271130.6299999999</v>
      </c>
      <c r="R16" s="31">
        <f t="shared" si="1"/>
        <v>3104637.0500000003</v>
      </c>
      <c r="S16" s="31">
        <f t="shared" si="1"/>
        <v>8146097.9800000004</v>
      </c>
      <c r="T16" s="31">
        <f t="shared" si="1"/>
        <v>916699.1399999999</v>
      </c>
      <c r="U16" s="31">
        <f t="shared" si="1"/>
        <v>1201621.6099999999</v>
      </c>
      <c r="V16" s="31">
        <f t="shared" si="1"/>
        <v>206785.78</v>
      </c>
      <c r="W16" s="31">
        <f t="shared" si="1"/>
        <v>0</v>
      </c>
      <c r="X16" s="31">
        <f t="shared" si="1"/>
        <v>1370</v>
      </c>
      <c r="Y16" s="31">
        <f t="shared" si="1"/>
        <v>0</v>
      </c>
      <c r="Z16" s="31">
        <f t="shared" ref="Z16:Z18" si="2">SUM(M16:Y16)</f>
        <v>35297005.479999997</v>
      </c>
      <c r="AA16" s="31">
        <f>D16-Z16</f>
        <v>268252.97000000626</v>
      </c>
      <c r="AB16" s="37">
        <f>Z16/D16</f>
        <v>0.99245744353644627</v>
      </c>
      <c r="AC16" s="32"/>
      <c r="AD16" s="165"/>
      <c r="AE16" s="165"/>
      <c r="AF16" s="165"/>
      <c r="AG16" s="166"/>
      <c r="AH16" s="165"/>
      <c r="AI16" s="140"/>
      <c r="AJ16" s="140"/>
      <c r="AK16" s="78"/>
      <c r="AL16" s="78"/>
    </row>
    <row r="17" spans="1:38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D17" s="165"/>
      <c r="AE17" s="165"/>
      <c r="AF17" s="165"/>
      <c r="AG17" s="166"/>
      <c r="AH17" s="165"/>
      <c r="AI17" s="140"/>
      <c r="AJ17" s="140"/>
      <c r="AK17" s="78"/>
      <c r="AL17" s="78"/>
    </row>
    <row r="18" spans="1:38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  <c r="AD18" s="165"/>
      <c r="AE18" s="165"/>
      <c r="AF18" s="165"/>
      <c r="AG18" s="166"/>
      <c r="AH18" s="165"/>
      <c r="AI18" s="140"/>
      <c r="AJ18" s="140"/>
      <c r="AK18" s="78"/>
      <c r="AL18" s="78"/>
    </row>
    <row r="19" spans="1:38" s="33" customFormat="1" ht="18" hidden="1" customHeight="1" x14ac:dyDescent="0.25">
      <c r="A19" s="39" t="s">
        <v>38</v>
      </c>
      <c r="B19" s="40">
        <f t="shared" ref="B19" si="3">SUM(B15:B18)</f>
        <v>35816269.580000006</v>
      </c>
      <c r="C19" s="40">
        <f t="shared" ref="C19" si="4">SUM(C15:C18)</f>
        <v>3.2082425605040044E-10</v>
      </c>
      <c r="D19" s="40">
        <f>SUM(D15:D18)</f>
        <v>35816269.580000006</v>
      </c>
      <c r="E19" s="40">
        <f t="shared" ref="E19:AA19" si="5">SUM(E15:E18)</f>
        <v>19984670.639999997</v>
      </c>
      <c r="F19" s="40">
        <f t="shared" si="5"/>
        <v>12805103.23</v>
      </c>
      <c r="G19" s="40">
        <f t="shared" si="5"/>
        <v>2556594.29</v>
      </c>
      <c r="H19" s="40">
        <f t="shared" si="5"/>
        <v>1370</v>
      </c>
      <c r="I19" s="40">
        <f t="shared" si="5"/>
        <v>62131.85</v>
      </c>
      <c r="J19" s="40">
        <f t="shared" si="5"/>
        <v>283237.57</v>
      </c>
      <c r="K19" s="40">
        <f t="shared" si="5"/>
        <v>231487.76</v>
      </c>
      <c r="L19" s="40">
        <f t="shared" si="5"/>
        <v>0</v>
      </c>
      <c r="M19" s="40">
        <f t="shared" si="5"/>
        <v>576857.18000000005</v>
      </c>
      <c r="N19" s="40">
        <f t="shared" si="5"/>
        <v>12848411.409999998</v>
      </c>
      <c r="O19" s="40">
        <f t="shared" si="5"/>
        <v>4865293.5100000007</v>
      </c>
      <c r="P19" s="40">
        <f t="shared" si="5"/>
        <v>2208833.87</v>
      </c>
      <c r="Q19" s="40">
        <f t="shared" si="5"/>
        <v>1271130.6299999999</v>
      </c>
      <c r="R19" s="40">
        <f t="shared" si="5"/>
        <v>3104637.0500000003</v>
      </c>
      <c r="S19" s="40">
        <f t="shared" si="5"/>
        <v>8146097.9800000004</v>
      </c>
      <c r="T19" s="40">
        <f t="shared" si="5"/>
        <v>916699.1399999999</v>
      </c>
      <c r="U19" s="40">
        <f t="shared" si="5"/>
        <v>1201621.6099999999</v>
      </c>
      <c r="V19" s="40">
        <f t="shared" si="5"/>
        <v>206785.78</v>
      </c>
      <c r="W19" s="40">
        <f t="shared" si="5"/>
        <v>0</v>
      </c>
      <c r="X19" s="40">
        <f t="shared" si="5"/>
        <v>1370</v>
      </c>
      <c r="Y19" s="40">
        <f t="shared" si="5"/>
        <v>0</v>
      </c>
      <c r="Z19" s="40">
        <f t="shared" si="5"/>
        <v>35347738.159999996</v>
      </c>
      <c r="AA19" s="40">
        <f t="shared" si="5"/>
        <v>468531.42000000627</v>
      </c>
      <c r="AB19" s="41">
        <f>Z19/D19</f>
        <v>0.98691847516521825</v>
      </c>
      <c r="AC19" s="32"/>
      <c r="AD19" s="165"/>
      <c r="AE19" s="165"/>
      <c r="AF19" s="165"/>
      <c r="AG19" s="166"/>
      <c r="AH19" s="165"/>
      <c r="AI19" s="140"/>
      <c r="AJ19" s="140"/>
      <c r="AK19" s="78"/>
      <c r="AL19" s="78"/>
    </row>
    <row r="20" spans="1:38" s="33" customFormat="1" ht="18" hidden="1" customHeight="1" x14ac:dyDescent="0.25">
      <c r="A20" s="42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7" t="e">
        <f>Z20/D20</f>
        <v>#DIV/0!</v>
      </c>
      <c r="AC20" s="32"/>
      <c r="AD20" s="165"/>
      <c r="AE20" s="165"/>
      <c r="AF20" s="165"/>
      <c r="AG20" s="166"/>
      <c r="AH20" s="165"/>
      <c r="AI20" s="140"/>
      <c r="AJ20" s="140"/>
      <c r="AK20" s="78"/>
      <c r="AL20" s="78"/>
    </row>
    <row r="21" spans="1:38" s="33" customFormat="1" ht="18" customHeight="1" x14ac:dyDescent="0.25">
      <c r="A21" s="39" t="s">
        <v>40</v>
      </c>
      <c r="B21" s="40">
        <f t="shared" ref="B21:C21" si="8">B20+B19</f>
        <v>35816269.580000006</v>
      </c>
      <c r="C21" s="40">
        <f t="shared" si="8"/>
        <v>3.2082425605040044E-10</v>
      </c>
      <c r="D21" s="40">
        <f>D20+D19</f>
        <v>35816269.580000006</v>
      </c>
      <c r="E21" s="40">
        <f t="shared" ref="E21:AA21" si="9">E20+E19</f>
        <v>19984670.639999997</v>
      </c>
      <c r="F21" s="40">
        <f t="shared" si="9"/>
        <v>12805103.23</v>
      </c>
      <c r="G21" s="40">
        <f t="shared" si="9"/>
        <v>2556594.29</v>
      </c>
      <c r="H21" s="40">
        <f t="shared" si="9"/>
        <v>1370</v>
      </c>
      <c r="I21" s="40">
        <f t="shared" si="9"/>
        <v>62131.85</v>
      </c>
      <c r="J21" s="40">
        <f t="shared" si="9"/>
        <v>283237.57</v>
      </c>
      <c r="K21" s="40">
        <f t="shared" si="9"/>
        <v>231487.76</v>
      </c>
      <c r="L21" s="40">
        <f t="shared" si="9"/>
        <v>0</v>
      </c>
      <c r="M21" s="40">
        <f t="shared" si="9"/>
        <v>576857.18000000005</v>
      </c>
      <c r="N21" s="40">
        <f t="shared" si="9"/>
        <v>12848411.409999998</v>
      </c>
      <c r="O21" s="40">
        <f t="shared" si="9"/>
        <v>4865293.5100000007</v>
      </c>
      <c r="P21" s="40">
        <f t="shared" si="9"/>
        <v>2208833.87</v>
      </c>
      <c r="Q21" s="40">
        <f t="shared" si="9"/>
        <v>1271130.6299999999</v>
      </c>
      <c r="R21" s="40">
        <f t="shared" si="9"/>
        <v>3104637.0500000003</v>
      </c>
      <c r="S21" s="40">
        <f t="shared" si="9"/>
        <v>8146097.9800000004</v>
      </c>
      <c r="T21" s="40">
        <f t="shared" si="9"/>
        <v>916699.1399999999</v>
      </c>
      <c r="U21" s="40">
        <f t="shared" si="9"/>
        <v>1201621.6099999999</v>
      </c>
      <c r="V21" s="40">
        <f t="shared" si="9"/>
        <v>206785.78</v>
      </c>
      <c r="W21" s="40">
        <f t="shared" si="9"/>
        <v>0</v>
      </c>
      <c r="X21" s="40">
        <f t="shared" si="9"/>
        <v>1370</v>
      </c>
      <c r="Y21" s="40">
        <f t="shared" si="9"/>
        <v>0</v>
      </c>
      <c r="Z21" s="40">
        <f t="shared" si="9"/>
        <v>35347738.159999996</v>
      </c>
      <c r="AA21" s="40">
        <f t="shared" si="9"/>
        <v>468531.42000000627</v>
      </c>
      <c r="AB21" s="41">
        <f>Z21/D21</f>
        <v>0.98691847516521825</v>
      </c>
      <c r="AC21" s="43"/>
      <c r="AD21" s="165"/>
      <c r="AE21" s="165"/>
      <c r="AF21" s="165"/>
      <c r="AG21" s="166"/>
      <c r="AH21" s="165"/>
      <c r="AI21" s="140"/>
      <c r="AJ21" s="140"/>
      <c r="AK21" s="78"/>
      <c r="AL21" s="78"/>
    </row>
    <row r="22" spans="1:38" s="46" customFormat="1" ht="15" hidden="1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40"/>
      <c r="AE22" s="140"/>
      <c r="AF22" s="140"/>
      <c r="AG22" s="167"/>
      <c r="AH22" s="140"/>
      <c r="AI22" s="140"/>
      <c r="AJ22" s="140"/>
      <c r="AK22" s="78"/>
      <c r="AL22" s="78"/>
    </row>
    <row r="23" spans="1:38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65"/>
      <c r="AE23" s="165"/>
      <c r="AF23" s="165"/>
      <c r="AG23" s="166"/>
      <c r="AH23" s="165"/>
      <c r="AI23" s="140"/>
      <c r="AJ23" s="140"/>
      <c r="AK23" s="78"/>
      <c r="AL23" s="78"/>
    </row>
    <row r="24" spans="1:38" s="33" customFormat="1" ht="15" hidden="1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65"/>
      <c r="AE24" s="165"/>
      <c r="AF24" s="165"/>
      <c r="AG24" s="166"/>
      <c r="AH24" s="165"/>
      <c r="AI24" s="140"/>
      <c r="AJ24" s="140"/>
      <c r="AK24" s="78"/>
      <c r="AL24" s="78"/>
    </row>
    <row r="25" spans="1:38" s="33" customFormat="1" ht="18" hidden="1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6191.85</v>
      </c>
      <c r="F25" s="31">
        <f>[1]consoCURRENT!I499</f>
        <v>44540.83</v>
      </c>
      <c r="G25" s="31">
        <f>[1]consoCURRENT!J499</f>
        <v>0</v>
      </c>
      <c r="H25" s="31">
        <f>[1]consoCURRENT!K499</f>
        <v>0</v>
      </c>
      <c r="I25" s="31">
        <f>[1]consoCURRENT!L499</f>
        <v>6191.85</v>
      </c>
      <c r="J25" s="31">
        <f>[1]consoCURRENT!M499</f>
        <v>44540.83</v>
      </c>
      <c r="K25" s="31">
        <f>[1]consoCURRENT!N499</f>
        <v>0</v>
      </c>
      <c r="L25" s="31">
        <f>[1]consoCURRENT!O499</f>
        <v>0</v>
      </c>
      <c r="M25" s="31">
        <f>[1]consoCURRENT!P499</f>
        <v>50732.680000000008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50732.680000000008</v>
      </c>
      <c r="AA25" s="31">
        <f>D25-Z25</f>
        <v>200278.45</v>
      </c>
      <c r="AB25" s="37">
        <f>Z25/D25</f>
        <v>0.20211326884190356</v>
      </c>
      <c r="AC25" s="32"/>
      <c r="AD25" s="165"/>
      <c r="AE25" s="165"/>
      <c r="AF25" s="165"/>
      <c r="AG25" s="165"/>
      <c r="AH25" s="165"/>
      <c r="AI25" s="140"/>
      <c r="AJ25" s="140"/>
      <c r="AK25" s="78"/>
      <c r="AL25" s="78"/>
    </row>
    <row r="26" spans="1:38" s="33" customFormat="1" ht="18" hidden="1" customHeight="1" x14ac:dyDescent="0.2">
      <c r="A26" s="36" t="s">
        <v>35</v>
      </c>
      <c r="B26" s="31">
        <f>[1]consoCURRENT!E612</f>
        <v>16610993.75</v>
      </c>
      <c r="C26" s="31">
        <f>[1]consoCURRENT!F612</f>
        <v>4.7293724492192268E-11</v>
      </c>
      <c r="D26" s="31">
        <f>[1]consoCURRENT!G612</f>
        <v>16610993.75</v>
      </c>
      <c r="E26" s="31">
        <f>[1]consoCURRENT!H612</f>
        <v>15758363.079999998</v>
      </c>
      <c r="F26" s="31">
        <f>[1]consoCURRENT!I612</f>
        <v>381814.94</v>
      </c>
      <c r="G26" s="31">
        <f>[1]consoCURRENT!J612</f>
        <v>241987.76</v>
      </c>
      <c r="H26" s="31">
        <f>[1]consoCURRENT!K612</f>
        <v>1370</v>
      </c>
      <c r="I26" s="31">
        <f>[1]consoCURRENT!L612</f>
        <v>55940</v>
      </c>
      <c r="J26" s="31">
        <f>[1]consoCURRENT!M612</f>
        <v>238696.74</v>
      </c>
      <c r="K26" s="31">
        <f>[1]consoCURRENT!N612</f>
        <v>231487.76</v>
      </c>
      <c r="L26" s="31">
        <f>[1]consoCURRENT!O612</f>
        <v>0</v>
      </c>
      <c r="M26" s="31">
        <f>[1]consoCURRENT!P612</f>
        <v>526124.5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334939.10000000003</v>
      </c>
      <c r="Q26" s="31">
        <f>[1]consoCURRENT!T612</f>
        <v>28575.200000000001</v>
      </c>
      <c r="R26" s="31">
        <f>[1]consoCURRENT!U612</f>
        <v>14543</v>
      </c>
      <c r="S26" s="31">
        <f>[1]consoCURRENT!V612</f>
        <v>100000</v>
      </c>
      <c r="T26" s="31">
        <f>[1]consoCURRENT!W612</f>
        <v>0</v>
      </c>
      <c r="U26" s="31">
        <f>[1]consoCURRENT!X612</f>
        <v>0</v>
      </c>
      <c r="V26" s="31">
        <f>[1]consoCURRENT!Y612</f>
        <v>10500</v>
      </c>
      <c r="W26" s="31">
        <f>[1]consoCURRENT!Z612</f>
        <v>0</v>
      </c>
      <c r="X26" s="31">
        <f>[1]consoCURRENT!AA612</f>
        <v>1370</v>
      </c>
      <c r="Y26" s="31">
        <f>[1]consoCURRENT!AB612</f>
        <v>0</v>
      </c>
      <c r="Z26" s="31">
        <f t="shared" ref="Z26:Z28" si="10">SUM(M26:Y26)</f>
        <v>16383535.779999997</v>
      </c>
      <c r="AA26" s="31">
        <f>D26-Z26</f>
        <v>227457.97000000253</v>
      </c>
      <c r="AB26" s="37">
        <f>Z26/D26</f>
        <v>0.98630678131463367</v>
      </c>
      <c r="AC26" s="32"/>
      <c r="AD26" s="165"/>
      <c r="AE26" s="165"/>
      <c r="AF26" s="165"/>
      <c r="AG26" s="165"/>
      <c r="AH26" s="165"/>
      <c r="AI26" s="140"/>
      <c r="AJ26" s="140"/>
      <c r="AK26" s="78"/>
      <c r="AL26" s="78"/>
    </row>
    <row r="27" spans="1:38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  <c r="AD27" s="165"/>
      <c r="AE27" s="165"/>
      <c r="AF27" s="165"/>
      <c r="AG27" s="165"/>
      <c r="AH27" s="165"/>
      <c r="AI27" s="140"/>
      <c r="AJ27" s="140"/>
      <c r="AK27" s="78"/>
      <c r="AL27" s="78"/>
    </row>
    <row r="28" spans="1:38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  <c r="AD28" s="165"/>
      <c r="AE28" s="165"/>
      <c r="AF28" s="165"/>
      <c r="AG28" s="165"/>
      <c r="AH28" s="165"/>
      <c r="AI28" s="140"/>
      <c r="AJ28" s="140"/>
      <c r="AK28" s="78"/>
      <c r="AL28" s="78"/>
    </row>
    <row r="29" spans="1:38" s="33" customFormat="1" ht="18" hidden="1" customHeight="1" x14ac:dyDescent="0.25">
      <c r="A29" s="39" t="s">
        <v>38</v>
      </c>
      <c r="B29" s="40">
        <f t="shared" ref="B29:C29" si="11">SUM(B25:B28)</f>
        <v>16862004.879999999</v>
      </c>
      <c r="C29" s="40">
        <f t="shared" si="11"/>
        <v>4.7293724492192268E-11</v>
      </c>
      <c r="D29" s="40">
        <f>SUM(D25:D28)</f>
        <v>16862004.879999999</v>
      </c>
      <c r="E29" s="40">
        <f t="shared" ref="E29:AA29" si="12">SUM(E25:E28)</f>
        <v>15764554.929999998</v>
      </c>
      <c r="F29" s="40">
        <f t="shared" si="12"/>
        <v>426355.77</v>
      </c>
      <c r="G29" s="40">
        <f t="shared" si="12"/>
        <v>241987.76</v>
      </c>
      <c r="H29" s="40">
        <f t="shared" si="12"/>
        <v>1370</v>
      </c>
      <c r="I29" s="40">
        <f t="shared" si="12"/>
        <v>62131.85</v>
      </c>
      <c r="J29" s="40">
        <f t="shared" si="12"/>
        <v>283237.57</v>
      </c>
      <c r="K29" s="40">
        <f t="shared" si="12"/>
        <v>231487.76</v>
      </c>
      <c r="L29" s="40">
        <f t="shared" si="12"/>
        <v>0</v>
      </c>
      <c r="M29" s="40">
        <f t="shared" si="12"/>
        <v>576857.18000000005</v>
      </c>
      <c r="N29" s="40">
        <f t="shared" si="12"/>
        <v>12848411.409999998</v>
      </c>
      <c r="O29" s="40">
        <f t="shared" si="12"/>
        <v>2519072.5699999998</v>
      </c>
      <c r="P29" s="40">
        <f t="shared" si="12"/>
        <v>334939.10000000003</v>
      </c>
      <c r="Q29" s="40">
        <f t="shared" si="12"/>
        <v>28575.200000000001</v>
      </c>
      <c r="R29" s="40">
        <f t="shared" si="12"/>
        <v>14543</v>
      </c>
      <c r="S29" s="40">
        <f t="shared" si="12"/>
        <v>100000</v>
      </c>
      <c r="T29" s="40">
        <f t="shared" si="12"/>
        <v>0</v>
      </c>
      <c r="U29" s="40">
        <f t="shared" si="12"/>
        <v>0</v>
      </c>
      <c r="V29" s="40">
        <f t="shared" si="12"/>
        <v>10500</v>
      </c>
      <c r="W29" s="40">
        <f t="shared" si="12"/>
        <v>0</v>
      </c>
      <c r="X29" s="40">
        <f t="shared" si="12"/>
        <v>1370</v>
      </c>
      <c r="Y29" s="40">
        <f t="shared" si="12"/>
        <v>0</v>
      </c>
      <c r="Z29" s="40">
        <f t="shared" si="12"/>
        <v>16434268.459999997</v>
      </c>
      <c r="AA29" s="40">
        <f t="shared" si="12"/>
        <v>427736.42000000254</v>
      </c>
      <c r="AB29" s="41">
        <f>Z29/D29</f>
        <v>0.97463312203714636</v>
      </c>
      <c r="AC29" s="32"/>
      <c r="AD29" s="165"/>
      <c r="AE29" s="165"/>
      <c r="AF29" s="165"/>
      <c r="AG29" s="165"/>
      <c r="AH29" s="165"/>
      <c r="AI29" s="140"/>
      <c r="AJ29" s="140"/>
      <c r="AK29" s="78"/>
      <c r="AL29" s="78"/>
    </row>
    <row r="30" spans="1:38" s="33" customFormat="1" ht="18" hidden="1" customHeight="1" x14ac:dyDescent="0.25">
      <c r="A30" s="42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48" t="e">
        <f>Z30/D30</f>
        <v>#DIV/0!</v>
      </c>
      <c r="AC30" s="32"/>
      <c r="AD30" s="165"/>
      <c r="AE30" s="165"/>
      <c r="AF30" s="165"/>
      <c r="AG30" s="165"/>
      <c r="AH30" s="165"/>
      <c r="AI30" s="140"/>
      <c r="AJ30" s="140"/>
      <c r="AK30" s="78"/>
      <c r="AL30" s="78"/>
    </row>
    <row r="31" spans="1:38" s="33" customFormat="1" ht="18" hidden="1" customHeight="1" x14ac:dyDescent="0.25">
      <c r="A31" s="39" t="s">
        <v>40</v>
      </c>
      <c r="B31" s="40">
        <f t="shared" ref="B31:C31" si="14">B30+B29</f>
        <v>16862004.879999999</v>
      </c>
      <c r="C31" s="40">
        <f t="shared" si="14"/>
        <v>4.7293724492192268E-11</v>
      </c>
      <c r="D31" s="40">
        <f>D30+D29</f>
        <v>16862004.879999999</v>
      </c>
      <c r="E31" s="40">
        <f t="shared" ref="E31:AA31" si="15">E30+E29</f>
        <v>15764554.929999998</v>
      </c>
      <c r="F31" s="40">
        <f t="shared" si="15"/>
        <v>426355.77</v>
      </c>
      <c r="G31" s="40">
        <f t="shared" si="15"/>
        <v>241987.76</v>
      </c>
      <c r="H31" s="40">
        <f t="shared" si="15"/>
        <v>1370</v>
      </c>
      <c r="I31" s="40">
        <f t="shared" si="15"/>
        <v>62131.85</v>
      </c>
      <c r="J31" s="40">
        <f t="shared" si="15"/>
        <v>283237.57</v>
      </c>
      <c r="K31" s="40">
        <f t="shared" si="15"/>
        <v>231487.76</v>
      </c>
      <c r="L31" s="40">
        <f t="shared" si="15"/>
        <v>0</v>
      </c>
      <c r="M31" s="40">
        <f t="shared" si="15"/>
        <v>576857.18000000005</v>
      </c>
      <c r="N31" s="40">
        <f t="shared" si="15"/>
        <v>12848411.409999998</v>
      </c>
      <c r="O31" s="40">
        <f t="shared" si="15"/>
        <v>2519072.5699999998</v>
      </c>
      <c r="P31" s="40">
        <f t="shared" si="15"/>
        <v>334939.10000000003</v>
      </c>
      <c r="Q31" s="40">
        <f t="shared" si="15"/>
        <v>28575.200000000001</v>
      </c>
      <c r="R31" s="40">
        <f t="shared" si="15"/>
        <v>14543</v>
      </c>
      <c r="S31" s="40">
        <f t="shared" si="15"/>
        <v>100000</v>
      </c>
      <c r="T31" s="40">
        <f t="shared" si="15"/>
        <v>0</v>
      </c>
      <c r="U31" s="40">
        <f t="shared" si="15"/>
        <v>0</v>
      </c>
      <c r="V31" s="40">
        <f t="shared" si="15"/>
        <v>10500</v>
      </c>
      <c r="W31" s="40">
        <f t="shared" si="15"/>
        <v>0</v>
      </c>
      <c r="X31" s="40">
        <f t="shared" si="15"/>
        <v>1370</v>
      </c>
      <c r="Y31" s="40">
        <f t="shared" si="15"/>
        <v>0</v>
      </c>
      <c r="Z31" s="40">
        <f t="shared" si="15"/>
        <v>16434268.459999997</v>
      </c>
      <c r="AA31" s="40">
        <f t="shared" si="15"/>
        <v>427736.42000000254</v>
      </c>
      <c r="AB31" s="41">
        <f>Z31/D31</f>
        <v>0.97463312203714636</v>
      </c>
      <c r="AC31" s="43"/>
      <c r="AD31" s="165"/>
      <c r="AE31" s="165"/>
      <c r="AF31" s="165"/>
      <c r="AG31" s="165"/>
      <c r="AH31" s="165"/>
      <c r="AI31" s="140"/>
      <c r="AJ31" s="140"/>
      <c r="AK31" s="78"/>
      <c r="AL31" s="78"/>
    </row>
    <row r="32" spans="1:38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65"/>
      <c r="AE32" s="165"/>
      <c r="AF32" s="165"/>
      <c r="AG32" s="165"/>
      <c r="AH32" s="165"/>
      <c r="AI32" s="140"/>
      <c r="AJ32" s="140"/>
      <c r="AK32" s="78"/>
      <c r="AL32" s="78"/>
    </row>
    <row r="33" spans="1:38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65"/>
      <c r="AE33" s="165"/>
      <c r="AF33" s="165"/>
      <c r="AG33" s="165"/>
      <c r="AH33" s="165"/>
      <c r="AI33" s="140"/>
      <c r="AJ33" s="140"/>
      <c r="AK33" s="78"/>
      <c r="AL33" s="78"/>
    </row>
    <row r="34" spans="1:38" s="33" customFormat="1" ht="15" hidden="1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65"/>
      <c r="AE34" s="165"/>
      <c r="AF34" s="165"/>
      <c r="AG34" s="165"/>
      <c r="AH34" s="165"/>
      <c r="AI34" s="140"/>
      <c r="AJ34" s="140"/>
      <c r="AK34" s="78"/>
      <c r="AL34" s="78"/>
    </row>
    <row r="35" spans="1:38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D35" s="165"/>
      <c r="AE35" s="165"/>
      <c r="AF35" s="165"/>
      <c r="AG35" s="165"/>
      <c r="AH35" s="165"/>
      <c r="AI35" s="140"/>
      <c r="AJ35" s="140"/>
      <c r="AK35" s="78"/>
      <c r="AL35" s="78"/>
    </row>
    <row r="36" spans="1:38" s="33" customFormat="1" ht="18" hidden="1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1.1641532182693481E-10</v>
      </c>
      <c r="D36" s="31">
        <f>[1]consoCURRENT!G825</f>
        <v>4570593.2700000005</v>
      </c>
      <c r="E36" s="31">
        <f>[1]consoCURRENT!H825</f>
        <v>662016.57000000007</v>
      </c>
      <c r="F36" s="31">
        <f>[1]consoCURRENT!I825</f>
        <v>3832006.35</v>
      </c>
      <c r="G36" s="31">
        <f>[1]consoCURRENT!J825</f>
        <v>76570.350000000006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82944</v>
      </c>
      <c r="Q36" s="31">
        <f>[1]consoCURRENT!T825</f>
        <v>218870</v>
      </c>
      <c r="R36" s="31">
        <f>[1]consoCURRENT!U825</f>
        <v>182264.15</v>
      </c>
      <c r="S36" s="31">
        <f>[1]consoCURRENT!V825</f>
        <v>3430872.2</v>
      </c>
      <c r="T36" s="31">
        <f>[1]consoCURRENT!W825</f>
        <v>0</v>
      </c>
      <c r="U36" s="31">
        <f>[1]consoCURRENT!X825</f>
        <v>0</v>
      </c>
      <c r="V36" s="31">
        <f>[1]consoCURRENT!Y825</f>
        <v>76570.350000000006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4570593.2699999996</v>
      </c>
      <c r="AA36" s="31">
        <f>D36-Z36</f>
        <v>0</v>
      </c>
      <c r="AB36" s="37">
        <f>Z36/D36</f>
        <v>0.99999999999999978</v>
      </c>
      <c r="AC36" s="32"/>
      <c r="AD36" s="165"/>
      <c r="AE36" s="165"/>
      <c r="AF36" s="165"/>
      <c r="AG36" s="165"/>
      <c r="AH36" s="165"/>
      <c r="AI36" s="140"/>
      <c r="AJ36" s="140"/>
      <c r="AK36" s="78"/>
      <c r="AL36" s="78"/>
    </row>
    <row r="37" spans="1:38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  <c r="AD37" s="165"/>
      <c r="AE37" s="165"/>
      <c r="AF37" s="165"/>
      <c r="AG37" s="165"/>
      <c r="AH37" s="165"/>
      <c r="AI37" s="140"/>
      <c r="AJ37" s="140"/>
      <c r="AK37" s="78"/>
      <c r="AL37" s="78"/>
    </row>
    <row r="38" spans="1:38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  <c r="AD38" s="165"/>
      <c r="AE38" s="165"/>
      <c r="AF38" s="165"/>
      <c r="AG38" s="165"/>
      <c r="AH38" s="165"/>
      <c r="AI38" s="140"/>
      <c r="AJ38" s="140"/>
      <c r="AK38" s="78"/>
      <c r="AL38" s="78"/>
    </row>
    <row r="39" spans="1:38" s="33" customFormat="1" ht="18" hidden="1" customHeight="1" x14ac:dyDescent="0.25">
      <c r="A39" s="39" t="s">
        <v>38</v>
      </c>
      <c r="B39" s="40">
        <f t="shared" ref="B39:C39" si="17">SUM(B35:B38)</f>
        <v>4570593.2700000005</v>
      </c>
      <c r="C39" s="40">
        <f t="shared" si="17"/>
        <v>1.1641532182693481E-10</v>
      </c>
      <c r="D39" s="40">
        <f>SUM(D35:D38)</f>
        <v>4570593.2700000005</v>
      </c>
      <c r="E39" s="40">
        <f t="shared" ref="E39:AA39" si="18">SUM(E35:E38)</f>
        <v>662016.57000000007</v>
      </c>
      <c r="F39" s="40">
        <f t="shared" si="18"/>
        <v>3832006.35</v>
      </c>
      <c r="G39" s="40">
        <f t="shared" si="18"/>
        <v>76570.350000000006</v>
      </c>
      <c r="H39" s="40">
        <f t="shared" si="18"/>
        <v>0</v>
      </c>
      <c r="I39" s="40">
        <f t="shared" si="18"/>
        <v>0</v>
      </c>
      <c r="J39" s="40">
        <f t="shared" si="18"/>
        <v>0</v>
      </c>
      <c r="K39" s="40">
        <f t="shared" si="18"/>
        <v>0</v>
      </c>
      <c r="L39" s="40">
        <f t="shared" si="18"/>
        <v>0</v>
      </c>
      <c r="M39" s="40">
        <f t="shared" si="18"/>
        <v>0</v>
      </c>
      <c r="N39" s="40">
        <f t="shared" si="18"/>
        <v>0</v>
      </c>
      <c r="O39" s="40">
        <f t="shared" si="18"/>
        <v>579072.57000000007</v>
      </c>
      <c r="P39" s="40">
        <f t="shared" si="18"/>
        <v>82944</v>
      </c>
      <c r="Q39" s="40">
        <f t="shared" si="18"/>
        <v>218870</v>
      </c>
      <c r="R39" s="40">
        <f t="shared" si="18"/>
        <v>182264.15</v>
      </c>
      <c r="S39" s="40">
        <f t="shared" si="18"/>
        <v>3430872.2</v>
      </c>
      <c r="T39" s="40">
        <f t="shared" si="18"/>
        <v>0</v>
      </c>
      <c r="U39" s="40">
        <f t="shared" si="18"/>
        <v>0</v>
      </c>
      <c r="V39" s="40">
        <f t="shared" si="18"/>
        <v>76570.350000000006</v>
      </c>
      <c r="W39" s="40">
        <f t="shared" si="18"/>
        <v>0</v>
      </c>
      <c r="X39" s="40">
        <f t="shared" si="18"/>
        <v>0</v>
      </c>
      <c r="Y39" s="40">
        <f t="shared" si="18"/>
        <v>0</v>
      </c>
      <c r="Z39" s="40">
        <f t="shared" si="18"/>
        <v>4570593.2699999996</v>
      </c>
      <c r="AA39" s="40">
        <f t="shared" si="18"/>
        <v>0</v>
      </c>
      <c r="AB39" s="41">
        <f>Z39/D39</f>
        <v>0.99999999999999978</v>
      </c>
      <c r="AC39" s="32"/>
      <c r="AD39" s="165"/>
      <c r="AE39" s="165"/>
      <c r="AF39" s="165"/>
      <c r="AG39" s="165"/>
      <c r="AH39" s="165"/>
      <c r="AI39" s="140"/>
      <c r="AJ39" s="140"/>
      <c r="AK39" s="78"/>
      <c r="AL39" s="78"/>
    </row>
    <row r="40" spans="1:38" s="33" customFormat="1" ht="18" hidden="1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  <c r="AD40" s="165"/>
      <c r="AE40" s="165"/>
      <c r="AF40" s="165"/>
      <c r="AG40" s="165"/>
      <c r="AH40" s="165"/>
      <c r="AI40" s="140"/>
      <c r="AJ40" s="140"/>
      <c r="AK40" s="78"/>
      <c r="AL40" s="78"/>
    </row>
    <row r="41" spans="1:38" s="33" customFormat="1" ht="18" hidden="1" customHeight="1" x14ac:dyDescent="0.25">
      <c r="A41" s="39" t="s">
        <v>40</v>
      </c>
      <c r="B41" s="40">
        <f t="shared" ref="B41:C41" si="20">B40+B39</f>
        <v>4570593.2700000005</v>
      </c>
      <c r="C41" s="40">
        <f t="shared" si="20"/>
        <v>1.1641532182693481E-10</v>
      </c>
      <c r="D41" s="40">
        <f>D40+D39</f>
        <v>4570593.2700000005</v>
      </c>
      <c r="E41" s="40">
        <f t="shared" ref="E41:AA41" si="21">E40+E39</f>
        <v>662016.57000000007</v>
      </c>
      <c r="F41" s="40">
        <f t="shared" si="21"/>
        <v>3832006.35</v>
      </c>
      <c r="G41" s="40">
        <f t="shared" si="21"/>
        <v>76570.350000000006</v>
      </c>
      <c r="H41" s="40">
        <f t="shared" si="21"/>
        <v>0</v>
      </c>
      <c r="I41" s="40">
        <f t="shared" si="21"/>
        <v>0</v>
      </c>
      <c r="J41" s="40">
        <f t="shared" si="21"/>
        <v>0</v>
      </c>
      <c r="K41" s="40">
        <f t="shared" si="21"/>
        <v>0</v>
      </c>
      <c r="L41" s="40">
        <f t="shared" si="21"/>
        <v>0</v>
      </c>
      <c r="M41" s="40">
        <f t="shared" si="21"/>
        <v>0</v>
      </c>
      <c r="N41" s="40">
        <f t="shared" si="21"/>
        <v>0</v>
      </c>
      <c r="O41" s="40">
        <f t="shared" si="21"/>
        <v>579072.57000000007</v>
      </c>
      <c r="P41" s="40">
        <f t="shared" si="21"/>
        <v>82944</v>
      </c>
      <c r="Q41" s="40">
        <f t="shared" si="21"/>
        <v>218870</v>
      </c>
      <c r="R41" s="40">
        <f t="shared" si="21"/>
        <v>182264.15</v>
      </c>
      <c r="S41" s="40">
        <f t="shared" si="21"/>
        <v>3430872.2</v>
      </c>
      <c r="T41" s="40">
        <f t="shared" si="21"/>
        <v>0</v>
      </c>
      <c r="U41" s="40">
        <f t="shared" si="21"/>
        <v>0</v>
      </c>
      <c r="V41" s="40">
        <f t="shared" si="21"/>
        <v>76570.350000000006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4570593.2699999996</v>
      </c>
      <c r="AA41" s="40">
        <f t="shared" si="21"/>
        <v>0</v>
      </c>
      <c r="AB41" s="41">
        <f>Z41/D41</f>
        <v>0.99999999999999978</v>
      </c>
      <c r="AC41" s="43"/>
      <c r="AD41" s="165"/>
      <c r="AE41" s="165"/>
      <c r="AF41" s="165"/>
      <c r="AG41" s="165"/>
      <c r="AH41" s="165"/>
      <c r="AI41" s="140"/>
      <c r="AJ41" s="140"/>
      <c r="AK41" s="78"/>
      <c r="AL41" s="78"/>
    </row>
    <row r="42" spans="1:38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65"/>
      <c r="AE42" s="165"/>
      <c r="AF42" s="165"/>
      <c r="AG42" s="165"/>
      <c r="AH42" s="165"/>
      <c r="AI42" s="140"/>
      <c r="AJ42" s="140"/>
      <c r="AK42" s="78"/>
      <c r="AL42" s="78"/>
    </row>
    <row r="43" spans="1:38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9">
        <f>612890.05+10000000+500000+3417120+350000+500000</f>
        <v>15380010.050000001</v>
      </c>
      <c r="AA43" s="31"/>
      <c r="AB43" s="31"/>
      <c r="AC43" s="32"/>
      <c r="AD43" s="165"/>
      <c r="AE43" s="165"/>
      <c r="AF43" s="165"/>
      <c r="AG43" s="165"/>
      <c r="AH43" s="165"/>
      <c r="AI43" s="140"/>
      <c r="AJ43" s="140"/>
      <c r="AK43" s="78"/>
      <c r="AL43" s="78"/>
    </row>
    <row r="44" spans="1:38" s="33" customFormat="1" ht="15" hidden="1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65"/>
      <c r="AE44" s="165"/>
      <c r="AF44" s="165"/>
      <c r="AG44" s="165"/>
      <c r="AH44" s="165"/>
      <c r="AI44" s="140"/>
      <c r="AJ44" s="140"/>
      <c r="AK44" s="78"/>
      <c r="AL44" s="78"/>
    </row>
    <row r="45" spans="1:38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D45" s="165"/>
      <c r="AE45" s="165"/>
      <c r="AF45" s="165"/>
      <c r="AG45" s="165"/>
      <c r="AH45" s="165"/>
      <c r="AI45" s="140"/>
      <c r="AJ45" s="140"/>
      <c r="AK45" s="78"/>
      <c r="AL45" s="78"/>
    </row>
    <row r="46" spans="1:38" s="33" customFormat="1" ht="18" hidden="1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-2.9558577807620168E-12</v>
      </c>
      <c r="D46" s="31">
        <f>[1]consoCURRENT!G1038</f>
        <v>551606.58999999973</v>
      </c>
      <c r="E46" s="31">
        <f>[1]consoCURRENT!H1038</f>
        <v>372573.63</v>
      </c>
      <c r="F46" s="31">
        <f>[1]consoCURRENT!I1038</f>
        <v>179032.96000000002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372573.63</v>
      </c>
      <c r="Q46" s="31">
        <f>[1]consoCURRENT!T1038</f>
        <v>87965.090000000011</v>
      </c>
      <c r="R46" s="31">
        <f>[1]consoCURRENT!U1038</f>
        <v>40670</v>
      </c>
      <c r="S46" s="31">
        <f>[1]consoCURRENT!V1038</f>
        <v>50397.869999999995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551606.59000000008</v>
      </c>
      <c r="AA46" s="31">
        <f>D46-Z46</f>
        <v>0</v>
      </c>
      <c r="AB46" s="37">
        <f>Z46/D46</f>
        <v>1.0000000000000007</v>
      </c>
      <c r="AC46" s="32"/>
      <c r="AD46" s="165"/>
      <c r="AE46" s="165"/>
      <c r="AF46" s="165"/>
      <c r="AG46" s="165"/>
      <c r="AH46" s="165"/>
      <c r="AI46" s="140"/>
      <c r="AJ46" s="140"/>
      <c r="AK46" s="78"/>
      <c r="AL46" s="78"/>
    </row>
    <row r="47" spans="1:38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  <c r="AD47" s="165"/>
      <c r="AE47" s="165"/>
      <c r="AF47" s="165"/>
      <c r="AG47" s="165"/>
      <c r="AH47" s="165"/>
      <c r="AI47" s="140"/>
      <c r="AJ47" s="140"/>
      <c r="AK47" s="78"/>
      <c r="AL47" s="78"/>
    </row>
    <row r="48" spans="1:38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  <c r="AD48" s="165"/>
      <c r="AE48" s="165"/>
      <c r="AF48" s="165"/>
      <c r="AG48" s="165"/>
      <c r="AH48" s="165"/>
      <c r="AI48" s="140"/>
      <c r="AJ48" s="140"/>
      <c r="AK48" s="78"/>
      <c r="AL48" s="78"/>
    </row>
    <row r="49" spans="1:38" s="33" customFormat="1" ht="18" hidden="1" customHeight="1" x14ac:dyDescent="0.25">
      <c r="A49" s="39" t="s">
        <v>38</v>
      </c>
      <c r="B49" s="40">
        <f t="shared" ref="B49:C49" si="23">SUM(B45:B48)</f>
        <v>551606.58999999973</v>
      </c>
      <c r="C49" s="40">
        <f t="shared" si="23"/>
        <v>-2.9558577807620168E-12</v>
      </c>
      <c r="D49" s="40">
        <f>SUM(D45:D48)</f>
        <v>551606.58999999973</v>
      </c>
      <c r="E49" s="40">
        <f t="shared" ref="E49:AA49" si="24">SUM(E45:E48)</f>
        <v>372573.63</v>
      </c>
      <c r="F49" s="40">
        <f t="shared" si="24"/>
        <v>179032.96000000002</v>
      </c>
      <c r="G49" s="40">
        <f t="shared" si="24"/>
        <v>0</v>
      </c>
      <c r="H49" s="40">
        <f t="shared" si="24"/>
        <v>0</v>
      </c>
      <c r="I49" s="40">
        <f t="shared" si="24"/>
        <v>0</v>
      </c>
      <c r="J49" s="40">
        <f t="shared" si="24"/>
        <v>0</v>
      </c>
      <c r="K49" s="40">
        <f t="shared" si="24"/>
        <v>0</v>
      </c>
      <c r="L49" s="40">
        <f t="shared" si="24"/>
        <v>0</v>
      </c>
      <c r="M49" s="40">
        <f t="shared" si="24"/>
        <v>0</v>
      </c>
      <c r="N49" s="40">
        <f t="shared" si="24"/>
        <v>0</v>
      </c>
      <c r="O49" s="40">
        <f t="shared" si="24"/>
        <v>0</v>
      </c>
      <c r="P49" s="40">
        <f t="shared" si="24"/>
        <v>372573.63</v>
      </c>
      <c r="Q49" s="40">
        <f t="shared" si="24"/>
        <v>87965.090000000011</v>
      </c>
      <c r="R49" s="40">
        <f t="shared" si="24"/>
        <v>40670</v>
      </c>
      <c r="S49" s="40">
        <f t="shared" si="24"/>
        <v>50397.869999999995</v>
      </c>
      <c r="T49" s="40">
        <f t="shared" si="24"/>
        <v>0</v>
      </c>
      <c r="U49" s="40">
        <f t="shared" si="24"/>
        <v>0</v>
      </c>
      <c r="V49" s="40">
        <f t="shared" si="24"/>
        <v>0</v>
      </c>
      <c r="W49" s="40">
        <f t="shared" si="24"/>
        <v>0</v>
      </c>
      <c r="X49" s="40">
        <f t="shared" si="24"/>
        <v>0</v>
      </c>
      <c r="Y49" s="40">
        <f t="shared" si="24"/>
        <v>0</v>
      </c>
      <c r="Z49" s="40">
        <f t="shared" si="24"/>
        <v>551606.59000000008</v>
      </c>
      <c r="AA49" s="40">
        <f t="shared" si="24"/>
        <v>0</v>
      </c>
      <c r="AB49" s="41">
        <f>Z49/D49</f>
        <v>1.0000000000000007</v>
      </c>
      <c r="AC49" s="32"/>
      <c r="AD49" s="165"/>
      <c r="AE49" s="165"/>
      <c r="AF49" s="165"/>
      <c r="AG49" s="165"/>
      <c r="AH49" s="165"/>
      <c r="AI49" s="140"/>
      <c r="AJ49" s="140"/>
      <c r="AK49" s="78"/>
      <c r="AL49" s="78"/>
    </row>
    <row r="50" spans="1:38" s="33" customFormat="1" ht="18" hidden="1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  <c r="AD50" s="165"/>
      <c r="AE50" s="165"/>
      <c r="AF50" s="165"/>
      <c r="AG50" s="165"/>
      <c r="AH50" s="165"/>
      <c r="AI50" s="140"/>
      <c r="AJ50" s="140"/>
      <c r="AK50" s="78"/>
      <c r="AL50" s="78"/>
    </row>
    <row r="51" spans="1:38" s="33" customFormat="1" ht="18" hidden="1" customHeight="1" x14ac:dyDescent="0.25">
      <c r="A51" s="39" t="s">
        <v>40</v>
      </c>
      <c r="B51" s="40">
        <f t="shared" ref="B51:C51" si="26">B50+B49</f>
        <v>551606.58999999973</v>
      </c>
      <c r="C51" s="40">
        <f t="shared" si="26"/>
        <v>-2.9558577807620168E-12</v>
      </c>
      <c r="D51" s="40">
        <f>D50+D49</f>
        <v>551606.58999999973</v>
      </c>
      <c r="E51" s="40">
        <f t="shared" ref="E51:AA51" si="27">E50+E49</f>
        <v>372573.63</v>
      </c>
      <c r="F51" s="40">
        <f t="shared" si="27"/>
        <v>179032.96000000002</v>
      </c>
      <c r="G51" s="40">
        <f t="shared" si="27"/>
        <v>0</v>
      </c>
      <c r="H51" s="40">
        <f t="shared" si="27"/>
        <v>0</v>
      </c>
      <c r="I51" s="40">
        <f t="shared" si="27"/>
        <v>0</v>
      </c>
      <c r="J51" s="40">
        <f t="shared" si="27"/>
        <v>0</v>
      </c>
      <c r="K51" s="40">
        <f t="shared" si="27"/>
        <v>0</v>
      </c>
      <c r="L51" s="40">
        <f t="shared" si="27"/>
        <v>0</v>
      </c>
      <c r="M51" s="40">
        <f t="shared" si="27"/>
        <v>0</v>
      </c>
      <c r="N51" s="40">
        <f t="shared" si="27"/>
        <v>0</v>
      </c>
      <c r="O51" s="40">
        <f t="shared" si="27"/>
        <v>0</v>
      </c>
      <c r="P51" s="40">
        <f t="shared" si="27"/>
        <v>372573.63</v>
      </c>
      <c r="Q51" s="40">
        <f t="shared" si="27"/>
        <v>87965.090000000011</v>
      </c>
      <c r="R51" s="40">
        <f t="shared" si="27"/>
        <v>40670</v>
      </c>
      <c r="S51" s="40">
        <f t="shared" si="27"/>
        <v>50397.869999999995</v>
      </c>
      <c r="T51" s="40">
        <f t="shared" si="27"/>
        <v>0</v>
      </c>
      <c r="U51" s="40">
        <f t="shared" si="27"/>
        <v>0</v>
      </c>
      <c r="V51" s="40">
        <f t="shared" si="27"/>
        <v>0</v>
      </c>
      <c r="W51" s="40">
        <f t="shared" si="27"/>
        <v>0</v>
      </c>
      <c r="X51" s="40">
        <f t="shared" si="27"/>
        <v>0</v>
      </c>
      <c r="Y51" s="40">
        <f t="shared" si="27"/>
        <v>0</v>
      </c>
      <c r="Z51" s="40">
        <f t="shared" si="27"/>
        <v>551606.59000000008</v>
      </c>
      <c r="AA51" s="40">
        <f t="shared" si="27"/>
        <v>0</v>
      </c>
      <c r="AB51" s="41">
        <f>Z51/D51</f>
        <v>1.0000000000000007</v>
      </c>
      <c r="AC51" s="43"/>
      <c r="AD51" s="165"/>
      <c r="AE51" s="165"/>
      <c r="AF51" s="165"/>
      <c r="AG51" s="165"/>
      <c r="AH51" s="165"/>
      <c r="AI51" s="140"/>
      <c r="AJ51" s="140"/>
      <c r="AK51" s="78"/>
      <c r="AL51" s="78"/>
    </row>
    <row r="52" spans="1:38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65"/>
      <c r="AE52" s="165"/>
      <c r="AF52" s="165"/>
      <c r="AG52" s="165"/>
      <c r="AH52" s="165"/>
      <c r="AI52" s="140"/>
      <c r="AJ52" s="140"/>
      <c r="AK52" s="78"/>
      <c r="AL52" s="78"/>
    </row>
    <row r="53" spans="1:38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65"/>
      <c r="AE53" s="165"/>
      <c r="AF53" s="165"/>
      <c r="AG53" s="165"/>
      <c r="AH53" s="165"/>
      <c r="AI53" s="140"/>
      <c r="AJ53" s="140"/>
      <c r="AK53" s="78"/>
      <c r="AL53" s="78"/>
    </row>
    <row r="54" spans="1:38" s="33" customFormat="1" ht="15" hidden="1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65"/>
      <c r="AE54" s="165"/>
      <c r="AF54" s="165"/>
      <c r="AG54" s="165"/>
      <c r="AH54" s="165"/>
      <c r="AI54" s="140"/>
      <c r="AJ54" s="140"/>
      <c r="AK54" s="78"/>
      <c r="AL54" s="78"/>
    </row>
    <row r="55" spans="1:38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D55" s="165"/>
      <c r="AE55" s="165"/>
      <c r="AF55" s="165"/>
      <c r="AG55" s="165"/>
      <c r="AH55" s="165"/>
      <c r="AI55" s="140"/>
      <c r="AJ55" s="140"/>
      <c r="AK55" s="78"/>
      <c r="AL55" s="78"/>
    </row>
    <row r="56" spans="1:38" s="33" customFormat="1" ht="18" hidden="1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274887.99</v>
      </c>
      <c r="G56" s="31">
        <f>[1]consoCURRENT!J1251</f>
        <v>41448.49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111196.41</v>
      </c>
      <c r="R56" s="31">
        <f>[1]consoCURRENT!U1251</f>
        <v>109600.32999999999</v>
      </c>
      <c r="S56" s="31">
        <f>[1]consoCURRENT!V1251</f>
        <v>54091.25</v>
      </c>
      <c r="T56" s="31">
        <f>[1]consoCURRENT!W1251</f>
        <v>0</v>
      </c>
      <c r="U56" s="31">
        <f>[1]consoCURRENT!X1251</f>
        <v>41448.49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347588.05999999994</v>
      </c>
      <c r="AA56" s="31">
        <f>D56-Z56</f>
        <v>5155.0000000001746</v>
      </c>
      <c r="AB56" s="37">
        <f>Z56/D56</f>
        <v>0.98538596336948436</v>
      </c>
      <c r="AC56" s="32"/>
      <c r="AD56" s="165"/>
      <c r="AE56" s="165"/>
      <c r="AF56" s="165"/>
      <c r="AG56" s="165"/>
      <c r="AH56" s="165"/>
      <c r="AI56" s="140"/>
      <c r="AJ56" s="140"/>
      <c r="AK56" s="78"/>
      <c r="AL56" s="78"/>
    </row>
    <row r="57" spans="1:38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  <c r="AD57" s="165"/>
      <c r="AE57" s="165"/>
      <c r="AF57" s="165"/>
      <c r="AG57" s="165"/>
      <c r="AH57" s="165"/>
      <c r="AI57" s="140"/>
      <c r="AJ57" s="140"/>
      <c r="AK57" s="78"/>
      <c r="AL57" s="78"/>
    </row>
    <row r="58" spans="1:38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  <c r="AD58" s="165"/>
      <c r="AE58" s="165"/>
      <c r="AF58" s="165"/>
      <c r="AG58" s="165"/>
      <c r="AH58" s="165"/>
      <c r="AI58" s="140"/>
      <c r="AJ58" s="140"/>
      <c r="AK58" s="78"/>
      <c r="AL58" s="78"/>
    </row>
    <row r="59" spans="1:38" s="33" customFormat="1" ht="18" hidden="1" customHeight="1" x14ac:dyDescent="0.25">
      <c r="A59" s="39" t="s">
        <v>38</v>
      </c>
      <c r="B59" s="40">
        <f t="shared" ref="B59:C59" si="29">SUM(B55:B58)</f>
        <v>352743.06000000011</v>
      </c>
      <c r="C59" s="40">
        <f t="shared" si="29"/>
        <v>0</v>
      </c>
      <c r="D59" s="40">
        <f>SUM(D55:D58)</f>
        <v>352743.06000000011</v>
      </c>
      <c r="E59" s="40">
        <f t="shared" ref="E59:AA59" si="30">SUM(E55:E58)</f>
        <v>31251.58</v>
      </c>
      <c r="F59" s="40">
        <f t="shared" si="30"/>
        <v>274887.99</v>
      </c>
      <c r="G59" s="40">
        <f t="shared" si="30"/>
        <v>41448.49</v>
      </c>
      <c r="H59" s="40">
        <f t="shared" si="30"/>
        <v>0</v>
      </c>
      <c r="I59" s="40">
        <f t="shared" si="30"/>
        <v>0</v>
      </c>
      <c r="J59" s="40">
        <f t="shared" si="30"/>
        <v>0</v>
      </c>
      <c r="K59" s="40">
        <f t="shared" si="30"/>
        <v>0</v>
      </c>
      <c r="L59" s="40">
        <f t="shared" si="30"/>
        <v>0</v>
      </c>
      <c r="M59" s="40">
        <f t="shared" si="30"/>
        <v>0</v>
      </c>
      <c r="N59" s="40">
        <f t="shared" si="30"/>
        <v>0</v>
      </c>
      <c r="O59" s="40">
        <f t="shared" si="30"/>
        <v>31251.58</v>
      </c>
      <c r="P59" s="40">
        <f t="shared" si="30"/>
        <v>0</v>
      </c>
      <c r="Q59" s="40">
        <f t="shared" si="30"/>
        <v>111196.41</v>
      </c>
      <c r="R59" s="40">
        <f t="shared" si="30"/>
        <v>109600.32999999999</v>
      </c>
      <c r="S59" s="40">
        <f t="shared" si="30"/>
        <v>54091.25</v>
      </c>
      <c r="T59" s="40">
        <f t="shared" si="30"/>
        <v>0</v>
      </c>
      <c r="U59" s="40">
        <f t="shared" si="30"/>
        <v>41448.49</v>
      </c>
      <c r="V59" s="40">
        <f t="shared" si="30"/>
        <v>0</v>
      </c>
      <c r="W59" s="40">
        <f t="shared" si="30"/>
        <v>0</v>
      </c>
      <c r="X59" s="40">
        <f t="shared" si="30"/>
        <v>0</v>
      </c>
      <c r="Y59" s="40">
        <f t="shared" si="30"/>
        <v>0</v>
      </c>
      <c r="Z59" s="40">
        <f t="shared" si="30"/>
        <v>347588.05999999994</v>
      </c>
      <c r="AA59" s="40">
        <f t="shared" si="30"/>
        <v>5155.0000000001746</v>
      </c>
      <c r="AB59" s="41">
        <f>Z59/D59</f>
        <v>0.98538596336948436</v>
      </c>
      <c r="AC59" s="32"/>
      <c r="AD59" s="165"/>
      <c r="AE59" s="165"/>
      <c r="AF59" s="165"/>
      <c r="AG59" s="165"/>
      <c r="AH59" s="165"/>
      <c r="AI59" s="140"/>
      <c r="AJ59" s="140"/>
      <c r="AK59" s="78"/>
      <c r="AL59" s="78"/>
    </row>
    <row r="60" spans="1:38" s="33" customFormat="1" ht="18" hidden="1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  <c r="AD60" s="165"/>
      <c r="AE60" s="165"/>
      <c r="AF60" s="165"/>
      <c r="AG60" s="165"/>
      <c r="AH60" s="165"/>
      <c r="AI60" s="140"/>
      <c r="AJ60" s="140"/>
      <c r="AK60" s="78"/>
      <c r="AL60" s="78"/>
    </row>
    <row r="61" spans="1:38" s="33" customFormat="1" ht="18" hidden="1" customHeight="1" x14ac:dyDescent="0.25">
      <c r="A61" s="39" t="s">
        <v>40</v>
      </c>
      <c r="B61" s="40">
        <f t="shared" ref="B61:C61" si="32">B60+B59</f>
        <v>352743.06000000011</v>
      </c>
      <c r="C61" s="40">
        <f t="shared" si="32"/>
        <v>0</v>
      </c>
      <c r="D61" s="40">
        <f>D60+D59</f>
        <v>352743.06000000011</v>
      </c>
      <c r="E61" s="40">
        <f t="shared" ref="E61:AA61" si="33">E60+E59</f>
        <v>31251.58</v>
      </c>
      <c r="F61" s="40">
        <f t="shared" si="33"/>
        <v>274887.99</v>
      </c>
      <c r="G61" s="40">
        <f t="shared" si="33"/>
        <v>41448.49</v>
      </c>
      <c r="H61" s="40">
        <f t="shared" si="33"/>
        <v>0</v>
      </c>
      <c r="I61" s="40">
        <f t="shared" si="33"/>
        <v>0</v>
      </c>
      <c r="J61" s="40">
        <f t="shared" si="33"/>
        <v>0</v>
      </c>
      <c r="K61" s="40">
        <f t="shared" si="33"/>
        <v>0</v>
      </c>
      <c r="L61" s="40">
        <f t="shared" si="33"/>
        <v>0</v>
      </c>
      <c r="M61" s="40">
        <f t="shared" si="33"/>
        <v>0</v>
      </c>
      <c r="N61" s="40">
        <f t="shared" si="33"/>
        <v>0</v>
      </c>
      <c r="O61" s="40">
        <f t="shared" si="33"/>
        <v>31251.58</v>
      </c>
      <c r="P61" s="40">
        <f t="shared" si="33"/>
        <v>0</v>
      </c>
      <c r="Q61" s="40">
        <f t="shared" si="33"/>
        <v>111196.41</v>
      </c>
      <c r="R61" s="40">
        <f t="shared" si="33"/>
        <v>109600.32999999999</v>
      </c>
      <c r="S61" s="40">
        <f t="shared" si="33"/>
        <v>54091.25</v>
      </c>
      <c r="T61" s="40">
        <f t="shared" si="33"/>
        <v>0</v>
      </c>
      <c r="U61" s="40">
        <f t="shared" si="33"/>
        <v>41448.49</v>
      </c>
      <c r="V61" s="40">
        <f t="shared" si="33"/>
        <v>0</v>
      </c>
      <c r="W61" s="40">
        <f t="shared" si="33"/>
        <v>0</v>
      </c>
      <c r="X61" s="40">
        <f t="shared" si="33"/>
        <v>0</v>
      </c>
      <c r="Y61" s="40">
        <f t="shared" si="33"/>
        <v>0</v>
      </c>
      <c r="Z61" s="40">
        <f t="shared" si="33"/>
        <v>347588.05999999994</v>
      </c>
      <c r="AA61" s="40">
        <f t="shared" si="33"/>
        <v>5155.0000000001746</v>
      </c>
      <c r="AB61" s="41">
        <f>Z61/D61</f>
        <v>0.98538596336948436</v>
      </c>
      <c r="AC61" s="43"/>
      <c r="AD61" s="165"/>
      <c r="AE61" s="165"/>
      <c r="AF61" s="165"/>
      <c r="AG61" s="165"/>
      <c r="AH61" s="165"/>
      <c r="AI61" s="140"/>
      <c r="AJ61" s="140"/>
      <c r="AK61" s="78"/>
      <c r="AL61" s="78"/>
    </row>
    <row r="62" spans="1:38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65"/>
      <c r="AE62" s="165"/>
      <c r="AF62" s="165"/>
      <c r="AG62" s="165"/>
      <c r="AH62" s="165"/>
      <c r="AI62" s="140"/>
      <c r="AJ62" s="140"/>
      <c r="AK62" s="78"/>
      <c r="AL62" s="78"/>
    </row>
    <row r="63" spans="1:38" s="33" customFormat="1" ht="10.7" hidden="1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65"/>
      <c r="AE63" s="165"/>
      <c r="AF63" s="165"/>
      <c r="AG63" s="165"/>
      <c r="AH63" s="165"/>
      <c r="AI63" s="140"/>
      <c r="AJ63" s="140"/>
      <c r="AK63" s="78"/>
      <c r="AL63" s="78"/>
    </row>
    <row r="64" spans="1:38" s="33" customFormat="1" ht="15" hidden="1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65"/>
      <c r="AE64" s="165"/>
      <c r="AF64" s="165"/>
      <c r="AG64" s="165"/>
      <c r="AH64" s="165"/>
      <c r="AI64" s="140"/>
      <c r="AJ64" s="140"/>
      <c r="AK64" s="78"/>
      <c r="AL64" s="78"/>
    </row>
    <row r="65" spans="1:38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D65" s="165"/>
      <c r="AE65" s="165"/>
      <c r="AF65" s="165"/>
      <c r="AG65" s="165"/>
      <c r="AH65" s="165"/>
      <c r="AI65" s="140"/>
      <c r="AJ65" s="140"/>
      <c r="AK65" s="78"/>
      <c r="AL65" s="78"/>
    </row>
    <row r="66" spans="1:38" s="33" customFormat="1" ht="18" hidden="1" customHeight="1" x14ac:dyDescent="0.2">
      <c r="A66" s="36" t="s">
        <v>35</v>
      </c>
      <c r="B66" s="50">
        <f>[1]consoCURRENT!E1464</f>
        <v>601620.4</v>
      </c>
      <c r="C66" s="50">
        <f>[1]consoCURRENT!F1464</f>
        <v>0</v>
      </c>
      <c r="D66" s="31">
        <f>[1]consoCURRENT!G1464</f>
        <v>601620.4</v>
      </c>
      <c r="E66" s="50">
        <f>[1]consoCURRENT!H1464</f>
        <v>20142</v>
      </c>
      <c r="F66" s="50">
        <f>[1]consoCURRENT!I1464</f>
        <v>581478.40000000002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20142</v>
      </c>
      <c r="Q66" s="50">
        <f>[1]consoCURRENT!T1464</f>
        <v>33708</v>
      </c>
      <c r="R66" s="50">
        <f>[1]consoCURRENT!U1464</f>
        <v>20119</v>
      </c>
      <c r="S66" s="50">
        <f>[1]consoCURRENT!V1464</f>
        <v>527651.4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31">
        <f t="shared" ref="Z66:Z68" si="34">SUM(M66:Y66)</f>
        <v>601620.4</v>
      </c>
      <c r="AA66" s="31">
        <f>D66-Z66</f>
        <v>0</v>
      </c>
      <c r="AB66" s="37">
        <f>Z66/D66</f>
        <v>1</v>
      </c>
      <c r="AC66" s="32"/>
      <c r="AD66" s="165"/>
      <c r="AE66" s="165"/>
      <c r="AF66" s="165"/>
      <c r="AG66" s="165"/>
      <c r="AH66" s="165"/>
      <c r="AI66" s="140"/>
      <c r="AJ66" s="140"/>
      <c r="AK66" s="78"/>
      <c r="AL66" s="78"/>
    </row>
    <row r="67" spans="1:38" s="46" customFormat="1" ht="18" hidden="1" customHeight="1" x14ac:dyDescent="0.2">
      <c r="A67" s="51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  <c r="AD67" s="140"/>
      <c r="AE67" s="140"/>
      <c r="AF67" s="140"/>
      <c r="AG67" s="140"/>
      <c r="AH67" s="140"/>
      <c r="AI67" s="140"/>
      <c r="AJ67" s="140"/>
      <c r="AK67" s="78"/>
      <c r="AL67" s="78"/>
    </row>
    <row r="68" spans="1:38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  <c r="AD68" s="165"/>
      <c r="AE68" s="165"/>
      <c r="AF68" s="165"/>
      <c r="AG68" s="165"/>
      <c r="AH68" s="165"/>
      <c r="AI68" s="140"/>
      <c r="AJ68" s="140"/>
      <c r="AK68" s="78"/>
      <c r="AL68" s="78"/>
    </row>
    <row r="69" spans="1:38" s="33" customFormat="1" ht="18" hidden="1" customHeight="1" x14ac:dyDescent="0.25">
      <c r="A69" s="39" t="s">
        <v>38</v>
      </c>
      <c r="B69" s="40">
        <f t="shared" ref="B69:C69" si="35">SUM(B65:B68)</f>
        <v>601620.4</v>
      </c>
      <c r="C69" s="40">
        <f t="shared" si="35"/>
        <v>0</v>
      </c>
      <c r="D69" s="40">
        <f>SUM(D65:D68)</f>
        <v>601620.4</v>
      </c>
      <c r="E69" s="40">
        <f t="shared" ref="E69:AA69" si="36">SUM(E65:E68)</f>
        <v>20142</v>
      </c>
      <c r="F69" s="40">
        <f t="shared" si="36"/>
        <v>581478.40000000002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20142</v>
      </c>
      <c r="Q69" s="40">
        <f t="shared" si="36"/>
        <v>33708</v>
      </c>
      <c r="R69" s="40">
        <f t="shared" si="36"/>
        <v>20119</v>
      </c>
      <c r="S69" s="40">
        <f t="shared" si="36"/>
        <v>527651.4</v>
      </c>
      <c r="T69" s="40">
        <f t="shared" si="36"/>
        <v>0</v>
      </c>
      <c r="U69" s="40">
        <f t="shared" si="36"/>
        <v>0</v>
      </c>
      <c r="V69" s="40">
        <f t="shared" si="36"/>
        <v>0</v>
      </c>
      <c r="W69" s="40">
        <f t="shared" si="36"/>
        <v>0</v>
      </c>
      <c r="X69" s="40">
        <f t="shared" si="36"/>
        <v>0</v>
      </c>
      <c r="Y69" s="40">
        <f t="shared" si="36"/>
        <v>0</v>
      </c>
      <c r="Z69" s="40">
        <f t="shared" si="36"/>
        <v>601620.4</v>
      </c>
      <c r="AA69" s="40">
        <f t="shared" si="36"/>
        <v>0</v>
      </c>
      <c r="AB69" s="41">
        <f>Z69/D69</f>
        <v>1</v>
      </c>
      <c r="AC69" s="32"/>
      <c r="AD69" s="165"/>
      <c r="AE69" s="165"/>
      <c r="AF69" s="165"/>
      <c r="AG69" s="140"/>
      <c r="AH69" s="165"/>
      <c r="AI69" s="140"/>
      <c r="AJ69" s="140"/>
      <c r="AK69" s="78"/>
      <c r="AL69" s="78"/>
    </row>
    <row r="70" spans="1:38" s="33" customFormat="1" ht="14.45" hidden="1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  <c r="AD70" s="165"/>
      <c r="AE70" s="165"/>
      <c r="AF70" s="165"/>
      <c r="AG70" s="165"/>
      <c r="AH70" s="165"/>
      <c r="AI70" s="140"/>
      <c r="AJ70" s="140"/>
      <c r="AK70" s="78"/>
      <c r="AL70" s="78"/>
    </row>
    <row r="71" spans="1:38" s="33" customFormat="1" ht="18" hidden="1" customHeight="1" x14ac:dyDescent="0.25">
      <c r="A71" s="39" t="s">
        <v>40</v>
      </c>
      <c r="B71" s="40">
        <f t="shared" ref="B71:C71" si="38">B70+B69</f>
        <v>601620.4</v>
      </c>
      <c r="C71" s="40">
        <f t="shared" si="38"/>
        <v>0</v>
      </c>
      <c r="D71" s="40">
        <f>D70+D69</f>
        <v>601620.4</v>
      </c>
      <c r="E71" s="40">
        <f t="shared" ref="E71:AA71" si="39">E70+E69</f>
        <v>20142</v>
      </c>
      <c r="F71" s="40">
        <f t="shared" si="39"/>
        <v>581478.40000000002</v>
      </c>
      <c r="G71" s="40">
        <f t="shared" si="39"/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20142</v>
      </c>
      <c r="Q71" s="40">
        <f t="shared" si="39"/>
        <v>33708</v>
      </c>
      <c r="R71" s="40">
        <f t="shared" si="39"/>
        <v>20119</v>
      </c>
      <c r="S71" s="40">
        <f t="shared" si="39"/>
        <v>527651.4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601620.4</v>
      </c>
      <c r="AA71" s="40">
        <f t="shared" si="39"/>
        <v>0</v>
      </c>
      <c r="AB71" s="41">
        <f>Z71/D71</f>
        <v>1</v>
      </c>
      <c r="AC71" s="43"/>
      <c r="AD71" s="165"/>
      <c r="AE71" s="165"/>
      <c r="AF71" s="165"/>
      <c r="AG71" s="165"/>
      <c r="AH71" s="165"/>
      <c r="AI71" s="140"/>
      <c r="AJ71" s="140"/>
      <c r="AK71" s="78"/>
      <c r="AL71" s="78"/>
    </row>
    <row r="72" spans="1:38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65"/>
      <c r="AE72" s="165"/>
      <c r="AF72" s="165"/>
      <c r="AG72" s="165"/>
      <c r="AH72" s="165"/>
      <c r="AI72" s="140"/>
      <c r="AJ72" s="140"/>
      <c r="AK72" s="78"/>
      <c r="AL72" s="78"/>
    </row>
    <row r="73" spans="1:38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65"/>
      <c r="AE73" s="165"/>
      <c r="AF73" s="165"/>
      <c r="AG73" s="165"/>
      <c r="AH73" s="165"/>
      <c r="AI73" s="140"/>
      <c r="AJ73" s="140"/>
      <c r="AK73" s="78"/>
      <c r="AL73" s="78"/>
    </row>
    <row r="74" spans="1:38" s="33" customFormat="1" ht="15" hidden="1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65"/>
      <c r="AE74" s="165"/>
      <c r="AF74" s="165"/>
      <c r="AG74" s="165"/>
      <c r="AH74" s="165"/>
      <c r="AI74" s="140"/>
      <c r="AJ74" s="140"/>
      <c r="AK74" s="78"/>
      <c r="AL74" s="78"/>
    </row>
    <row r="75" spans="1:38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D75" s="165"/>
      <c r="AE75" s="165"/>
      <c r="AF75" s="165"/>
      <c r="AG75" s="165"/>
      <c r="AH75" s="165"/>
      <c r="AI75" s="140"/>
      <c r="AJ75" s="140"/>
      <c r="AK75" s="78"/>
      <c r="AL75" s="78"/>
    </row>
    <row r="76" spans="1:38" s="33" customFormat="1" ht="18" hidden="1" customHeight="1" x14ac:dyDescent="0.2">
      <c r="A76" s="36" t="s">
        <v>35</v>
      </c>
      <c r="B76" s="31">
        <f>[1]consoCURRENT!E1677</f>
        <v>1410071.01</v>
      </c>
      <c r="C76" s="31">
        <f>[1]consoCURRENT!F1677</f>
        <v>-7.2759576141834259E-11</v>
      </c>
      <c r="D76" s="31">
        <f>[1]consoCURRENT!G1677</f>
        <v>1410071.01</v>
      </c>
      <c r="E76" s="31">
        <f>[1]consoCURRENT!H1677</f>
        <v>0</v>
      </c>
      <c r="F76" s="31">
        <f>[1]consoCURRENT!I1677</f>
        <v>1280071.01</v>
      </c>
      <c r="G76" s="31">
        <f>[1]consoCURRENT!J1677</f>
        <v>130000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1280071.01</v>
      </c>
      <c r="S76" s="31">
        <f>[1]consoCURRENT!V1677</f>
        <v>0</v>
      </c>
      <c r="T76" s="31">
        <f>[1]consoCURRENT!W1677</f>
        <v>130000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1410071.01</v>
      </c>
      <c r="AA76" s="31">
        <f>D76-Z76</f>
        <v>0</v>
      </c>
      <c r="AB76" s="37">
        <f>Z76/D76</f>
        <v>1</v>
      </c>
      <c r="AC76" s="32"/>
      <c r="AD76" s="165"/>
      <c r="AE76" s="165"/>
      <c r="AF76" s="165"/>
      <c r="AG76" s="165"/>
      <c r="AH76" s="165"/>
      <c r="AI76" s="140"/>
      <c r="AJ76" s="140"/>
      <c r="AK76" s="78"/>
      <c r="AL76" s="78"/>
    </row>
    <row r="77" spans="1:38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  <c r="AD77" s="165"/>
      <c r="AE77" s="165"/>
      <c r="AF77" s="165"/>
      <c r="AG77" s="165"/>
      <c r="AH77" s="165"/>
      <c r="AI77" s="140"/>
      <c r="AJ77" s="140"/>
      <c r="AK77" s="78"/>
      <c r="AL77" s="78"/>
    </row>
    <row r="78" spans="1:38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  <c r="AD78" s="165"/>
      <c r="AE78" s="165"/>
      <c r="AF78" s="165"/>
      <c r="AG78" s="165"/>
      <c r="AH78" s="165"/>
      <c r="AI78" s="140"/>
      <c r="AJ78" s="140"/>
      <c r="AK78" s="78"/>
      <c r="AL78" s="78"/>
    </row>
    <row r="79" spans="1:38" s="33" customFormat="1" ht="18" hidden="1" customHeight="1" x14ac:dyDescent="0.25">
      <c r="A79" s="39" t="s">
        <v>38</v>
      </c>
      <c r="B79" s="40">
        <f t="shared" ref="B79:C79" si="41">SUM(B75:B78)</f>
        <v>1410071.01</v>
      </c>
      <c r="C79" s="40">
        <f t="shared" si="41"/>
        <v>-7.2759576141834259E-11</v>
      </c>
      <c r="D79" s="40">
        <f>SUM(D75:D78)</f>
        <v>1410071.01</v>
      </c>
      <c r="E79" s="40">
        <f t="shared" ref="E79:AA79" si="42">SUM(E75:E78)</f>
        <v>0</v>
      </c>
      <c r="F79" s="40">
        <f t="shared" si="42"/>
        <v>1280071.01</v>
      </c>
      <c r="G79" s="40">
        <f t="shared" si="42"/>
        <v>130000</v>
      </c>
      <c r="H79" s="40">
        <f t="shared" si="42"/>
        <v>0</v>
      </c>
      <c r="I79" s="40">
        <f t="shared" si="42"/>
        <v>0</v>
      </c>
      <c r="J79" s="40">
        <f t="shared" si="42"/>
        <v>0</v>
      </c>
      <c r="K79" s="40">
        <f t="shared" si="42"/>
        <v>0</v>
      </c>
      <c r="L79" s="40">
        <f t="shared" si="42"/>
        <v>0</v>
      </c>
      <c r="M79" s="40">
        <f t="shared" si="42"/>
        <v>0</v>
      </c>
      <c r="N79" s="40">
        <f t="shared" si="42"/>
        <v>0</v>
      </c>
      <c r="O79" s="40">
        <f t="shared" si="42"/>
        <v>0</v>
      </c>
      <c r="P79" s="40">
        <f t="shared" si="42"/>
        <v>0</v>
      </c>
      <c r="Q79" s="40">
        <f t="shared" si="42"/>
        <v>0</v>
      </c>
      <c r="R79" s="40">
        <f t="shared" si="42"/>
        <v>1280071.01</v>
      </c>
      <c r="S79" s="40">
        <f t="shared" si="42"/>
        <v>0</v>
      </c>
      <c r="T79" s="40">
        <f t="shared" si="42"/>
        <v>130000</v>
      </c>
      <c r="U79" s="40">
        <f t="shared" si="42"/>
        <v>0</v>
      </c>
      <c r="V79" s="40">
        <f t="shared" si="42"/>
        <v>0</v>
      </c>
      <c r="W79" s="40">
        <f t="shared" si="42"/>
        <v>0</v>
      </c>
      <c r="X79" s="40">
        <f t="shared" si="42"/>
        <v>0</v>
      </c>
      <c r="Y79" s="40">
        <f t="shared" si="42"/>
        <v>0</v>
      </c>
      <c r="Z79" s="40">
        <f t="shared" si="42"/>
        <v>1410071.01</v>
      </c>
      <c r="AA79" s="40">
        <f t="shared" si="42"/>
        <v>0</v>
      </c>
      <c r="AB79" s="41">
        <f>Z79/D79</f>
        <v>1</v>
      </c>
      <c r="AC79" s="32"/>
      <c r="AD79" s="165"/>
      <c r="AE79" s="165"/>
      <c r="AF79" s="165"/>
      <c r="AG79" s="165"/>
      <c r="AH79" s="165"/>
      <c r="AI79" s="140"/>
      <c r="AJ79" s="140"/>
      <c r="AK79" s="78"/>
      <c r="AL79" s="78"/>
    </row>
    <row r="80" spans="1:38" s="33" customFormat="1" ht="18" hidden="1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  <c r="AD80" s="165"/>
      <c r="AE80" s="165"/>
      <c r="AF80" s="165"/>
      <c r="AG80" s="165"/>
      <c r="AH80" s="165"/>
      <c r="AI80" s="140"/>
      <c r="AJ80" s="140"/>
      <c r="AK80" s="78"/>
      <c r="AL80" s="78"/>
    </row>
    <row r="81" spans="1:38" s="33" customFormat="1" ht="18" hidden="1" customHeight="1" x14ac:dyDescent="0.25">
      <c r="A81" s="39" t="s">
        <v>40</v>
      </c>
      <c r="B81" s="40">
        <f t="shared" ref="B81:C81" si="44">B80+B79</f>
        <v>1410071.01</v>
      </c>
      <c r="C81" s="40">
        <f t="shared" si="44"/>
        <v>-7.2759576141834259E-11</v>
      </c>
      <c r="D81" s="40">
        <f>D80+D79</f>
        <v>1410071.01</v>
      </c>
      <c r="E81" s="40">
        <f t="shared" ref="E81:AA81" si="45">E80+E79</f>
        <v>0</v>
      </c>
      <c r="F81" s="40">
        <f t="shared" si="45"/>
        <v>1280071.01</v>
      </c>
      <c r="G81" s="40">
        <f t="shared" si="45"/>
        <v>130000</v>
      </c>
      <c r="H81" s="40">
        <f t="shared" si="45"/>
        <v>0</v>
      </c>
      <c r="I81" s="40">
        <f t="shared" si="45"/>
        <v>0</v>
      </c>
      <c r="J81" s="40">
        <f t="shared" si="45"/>
        <v>0</v>
      </c>
      <c r="K81" s="40">
        <f t="shared" si="45"/>
        <v>0</v>
      </c>
      <c r="L81" s="40">
        <f t="shared" si="45"/>
        <v>0</v>
      </c>
      <c r="M81" s="40">
        <f t="shared" si="45"/>
        <v>0</v>
      </c>
      <c r="N81" s="40">
        <f t="shared" si="45"/>
        <v>0</v>
      </c>
      <c r="O81" s="40">
        <f t="shared" si="45"/>
        <v>0</v>
      </c>
      <c r="P81" s="40">
        <f t="shared" si="45"/>
        <v>0</v>
      </c>
      <c r="Q81" s="40">
        <f t="shared" si="45"/>
        <v>0</v>
      </c>
      <c r="R81" s="40">
        <f t="shared" si="45"/>
        <v>1280071.01</v>
      </c>
      <c r="S81" s="40">
        <f t="shared" si="45"/>
        <v>0</v>
      </c>
      <c r="T81" s="40">
        <f t="shared" si="45"/>
        <v>130000</v>
      </c>
      <c r="U81" s="40">
        <f t="shared" si="45"/>
        <v>0</v>
      </c>
      <c r="V81" s="40">
        <f t="shared" si="45"/>
        <v>0</v>
      </c>
      <c r="W81" s="40">
        <f t="shared" si="45"/>
        <v>0</v>
      </c>
      <c r="X81" s="40">
        <f t="shared" si="45"/>
        <v>0</v>
      </c>
      <c r="Y81" s="40">
        <f t="shared" si="45"/>
        <v>0</v>
      </c>
      <c r="Z81" s="40">
        <f t="shared" si="45"/>
        <v>1410071.01</v>
      </c>
      <c r="AA81" s="40">
        <f t="shared" si="45"/>
        <v>0</v>
      </c>
      <c r="AB81" s="41">
        <f>Z81/D81</f>
        <v>1</v>
      </c>
      <c r="AC81" s="43"/>
      <c r="AD81" s="165"/>
      <c r="AE81" s="165"/>
      <c r="AF81" s="165"/>
      <c r="AG81" s="165"/>
      <c r="AH81" s="165"/>
      <c r="AI81" s="140"/>
      <c r="AJ81" s="140"/>
      <c r="AK81" s="78"/>
      <c r="AL81" s="78"/>
    </row>
    <row r="82" spans="1:38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65"/>
      <c r="AE82" s="165"/>
      <c r="AF82" s="165"/>
      <c r="AG82" s="165"/>
      <c r="AH82" s="165"/>
      <c r="AI82" s="140"/>
      <c r="AJ82" s="140"/>
      <c r="AK82" s="78"/>
      <c r="AL82" s="78"/>
    </row>
    <row r="83" spans="1:38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65"/>
      <c r="AE83" s="165"/>
      <c r="AF83" s="165"/>
      <c r="AG83" s="165"/>
      <c r="AH83" s="165"/>
      <c r="AI83" s="140"/>
      <c r="AJ83" s="140"/>
      <c r="AK83" s="78"/>
      <c r="AL83" s="78"/>
    </row>
    <row r="84" spans="1:38" s="33" customFormat="1" ht="15" hidden="1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65"/>
      <c r="AE84" s="165"/>
      <c r="AF84" s="165"/>
      <c r="AG84" s="165"/>
      <c r="AH84" s="165"/>
      <c r="AI84" s="140"/>
      <c r="AJ84" s="140"/>
      <c r="AK84" s="78"/>
      <c r="AL84" s="78"/>
    </row>
    <row r="85" spans="1:38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D85" s="165"/>
      <c r="AE85" s="165"/>
      <c r="AF85" s="165"/>
      <c r="AG85" s="165"/>
      <c r="AH85" s="165"/>
      <c r="AI85" s="140"/>
      <c r="AJ85" s="140"/>
      <c r="AK85" s="78"/>
      <c r="AL85" s="78"/>
    </row>
    <row r="86" spans="1:38" s="33" customFormat="1" ht="18" hidden="1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4080941.3500000006</v>
      </c>
      <c r="E86" s="31">
        <f>[1]consoCURRENT!H1890</f>
        <v>369469.97</v>
      </c>
      <c r="F86" s="31">
        <f>[1]consoCURRENT!I1890</f>
        <v>3711471.3800000004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263269.96999999997</v>
      </c>
      <c r="Q86" s="31">
        <f>[1]consoCURRENT!T1890</f>
        <v>255105.32</v>
      </c>
      <c r="R86" s="31">
        <f>[1]consoCURRENT!U1890</f>
        <v>524204.13</v>
      </c>
      <c r="S86" s="31">
        <f>[1]consoCURRENT!V1890</f>
        <v>2932161.9299999997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4080941.3499999996</v>
      </c>
      <c r="AA86" s="31">
        <f>D86-Z86</f>
        <v>0</v>
      </c>
      <c r="AB86" s="37">
        <f>Z86/D86</f>
        <v>0.99999999999999978</v>
      </c>
      <c r="AC86" s="32"/>
      <c r="AD86" s="165"/>
      <c r="AE86" s="165"/>
      <c r="AF86" s="165"/>
      <c r="AG86" s="165"/>
      <c r="AH86" s="165"/>
      <c r="AI86" s="140"/>
      <c r="AJ86" s="140"/>
      <c r="AK86" s="78"/>
      <c r="AL86" s="78"/>
    </row>
    <row r="87" spans="1:38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  <c r="AD87" s="165"/>
      <c r="AE87" s="165"/>
      <c r="AF87" s="165"/>
      <c r="AG87" s="165"/>
      <c r="AH87" s="165"/>
      <c r="AI87" s="140"/>
      <c r="AJ87" s="140"/>
      <c r="AK87" s="78"/>
      <c r="AL87" s="78"/>
    </row>
    <row r="88" spans="1:38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  <c r="AD88" s="165"/>
      <c r="AE88" s="165"/>
      <c r="AF88" s="165"/>
      <c r="AG88" s="165"/>
      <c r="AH88" s="165"/>
      <c r="AI88" s="140"/>
      <c r="AJ88" s="140"/>
      <c r="AK88" s="78"/>
      <c r="AL88" s="78"/>
    </row>
    <row r="89" spans="1:38" s="33" customFormat="1" ht="18" hidden="1" customHeight="1" x14ac:dyDescent="0.25">
      <c r="A89" s="39" t="s">
        <v>38</v>
      </c>
      <c r="B89" s="40">
        <f t="shared" ref="B89:C89" si="47">SUM(B85:B88)</f>
        <v>4080941.3499999996</v>
      </c>
      <c r="C89" s="40">
        <f t="shared" si="47"/>
        <v>0</v>
      </c>
      <c r="D89" s="40">
        <f>SUM(D85:D88)</f>
        <v>4080941.3500000006</v>
      </c>
      <c r="E89" s="40">
        <f t="shared" ref="E89:AA89" si="48">SUM(E85:E88)</f>
        <v>369469.97</v>
      </c>
      <c r="F89" s="40">
        <f t="shared" si="48"/>
        <v>3711471.3800000004</v>
      </c>
      <c r="G89" s="40">
        <f t="shared" si="48"/>
        <v>0</v>
      </c>
      <c r="H89" s="40">
        <f t="shared" si="48"/>
        <v>0</v>
      </c>
      <c r="I89" s="40">
        <f t="shared" si="48"/>
        <v>0</v>
      </c>
      <c r="J89" s="40">
        <f t="shared" si="48"/>
        <v>0</v>
      </c>
      <c r="K89" s="40">
        <f t="shared" si="48"/>
        <v>0</v>
      </c>
      <c r="L89" s="40">
        <f t="shared" si="48"/>
        <v>0</v>
      </c>
      <c r="M89" s="40">
        <f t="shared" si="48"/>
        <v>0</v>
      </c>
      <c r="N89" s="40">
        <f t="shared" si="48"/>
        <v>0</v>
      </c>
      <c r="O89" s="40">
        <f t="shared" si="48"/>
        <v>106200</v>
      </c>
      <c r="P89" s="40">
        <f t="shared" si="48"/>
        <v>263269.96999999997</v>
      </c>
      <c r="Q89" s="40">
        <f t="shared" si="48"/>
        <v>255105.32</v>
      </c>
      <c r="R89" s="40">
        <f t="shared" si="48"/>
        <v>524204.13</v>
      </c>
      <c r="S89" s="40">
        <f t="shared" si="48"/>
        <v>2932161.9299999997</v>
      </c>
      <c r="T89" s="40">
        <f t="shared" si="48"/>
        <v>0</v>
      </c>
      <c r="U89" s="40">
        <f t="shared" si="48"/>
        <v>0</v>
      </c>
      <c r="V89" s="40">
        <f t="shared" si="48"/>
        <v>0</v>
      </c>
      <c r="W89" s="40">
        <f t="shared" si="48"/>
        <v>0</v>
      </c>
      <c r="X89" s="40">
        <f t="shared" si="48"/>
        <v>0</v>
      </c>
      <c r="Y89" s="40">
        <f t="shared" si="48"/>
        <v>0</v>
      </c>
      <c r="Z89" s="40">
        <f t="shared" si="48"/>
        <v>4080941.3499999996</v>
      </c>
      <c r="AA89" s="40">
        <f t="shared" si="48"/>
        <v>0</v>
      </c>
      <c r="AB89" s="41">
        <f>Z89/D89</f>
        <v>0.99999999999999978</v>
      </c>
      <c r="AC89" s="32"/>
      <c r="AD89" s="165"/>
      <c r="AE89" s="165"/>
      <c r="AF89" s="165"/>
      <c r="AG89" s="165"/>
      <c r="AH89" s="165"/>
      <c r="AI89" s="140"/>
      <c r="AJ89" s="140"/>
      <c r="AK89" s="78"/>
      <c r="AL89" s="78"/>
    </row>
    <row r="90" spans="1:38" s="33" customFormat="1" ht="18" hidden="1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  <c r="AD90" s="165"/>
      <c r="AE90" s="165"/>
      <c r="AF90" s="165"/>
      <c r="AG90" s="165"/>
      <c r="AH90" s="165"/>
      <c r="AI90" s="140"/>
      <c r="AJ90" s="140"/>
      <c r="AK90" s="78"/>
      <c r="AL90" s="78"/>
    </row>
    <row r="91" spans="1:38" s="33" customFormat="1" ht="18" hidden="1" customHeight="1" x14ac:dyDescent="0.25">
      <c r="A91" s="39" t="s">
        <v>40</v>
      </c>
      <c r="B91" s="40">
        <f t="shared" ref="B91:C91" si="50">B90+B89</f>
        <v>4080941.3499999996</v>
      </c>
      <c r="C91" s="40">
        <f t="shared" si="50"/>
        <v>0</v>
      </c>
      <c r="D91" s="40">
        <f>D90+D89</f>
        <v>4080941.3500000006</v>
      </c>
      <c r="E91" s="40">
        <f t="shared" ref="E91:AA91" si="51">E90+E89</f>
        <v>369469.97</v>
      </c>
      <c r="F91" s="40">
        <f t="shared" si="51"/>
        <v>3711471.3800000004</v>
      </c>
      <c r="G91" s="40">
        <f t="shared" si="51"/>
        <v>0</v>
      </c>
      <c r="H91" s="40">
        <f t="shared" si="51"/>
        <v>0</v>
      </c>
      <c r="I91" s="40">
        <f t="shared" si="51"/>
        <v>0</v>
      </c>
      <c r="J91" s="40">
        <f t="shared" si="51"/>
        <v>0</v>
      </c>
      <c r="K91" s="40">
        <f t="shared" si="51"/>
        <v>0</v>
      </c>
      <c r="L91" s="40">
        <f t="shared" si="51"/>
        <v>0</v>
      </c>
      <c r="M91" s="40">
        <f t="shared" si="51"/>
        <v>0</v>
      </c>
      <c r="N91" s="40">
        <f t="shared" si="51"/>
        <v>0</v>
      </c>
      <c r="O91" s="40">
        <f t="shared" si="51"/>
        <v>106200</v>
      </c>
      <c r="P91" s="40">
        <f t="shared" si="51"/>
        <v>263269.96999999997</v>
      </c>
      <c r="Q91" s="40">
        <f t="shared" si="51"/>
        <v>255105.32</v>
      </c>
      <c r="R91" s="40">
        <f t="shared" si="51"/>
        <v>524204.13</v>
      </c>
      <c r="S91" s="40">
        <f t="shared" si="51"/>
        <v>2932161.9299999997</v>
      </c>
      <c r="T91" s="40">
        <f t="shared" si="51"/>
        <v>0</v>
      </c>
      <c r="U91" s="40">
        <f t="shared" si="51"/>
        <v>0</v>
      </c>
      <c r="V91" s="40">
        <f t="shared" si="51"/>
        <v>0</v>
      </c>
      <c r="W91" s="40">
        <f t="shared" si="51"/>
        <v>0</v>
      </c>
      <c r="X91" s="40">
        <f t="shared" si="51"/>
        <v>0</v>
      </c>
      <c r="Y91" s="40">
        <f t="shared" si="51"/>
        <v>0</v>
      </c>
      <c r="Z91" s="40">
        <f t="shared" si="51"/>
        <v>4080941.3499999996</v>
      </c>
      <c r="AA91" s="40">
        <f t="shared" si="51"/>
        <v>0</v>
      </c>
      <c r="AB91" s="41">
        <f>Z91/D91</f>
        <v>0.99999999999999978</v>
      </c>
      <c r="AC91" s="43"/>
      <c r="AD91" s="165"/>
      <c r="AE91" s="165"/>
      <c r="AF91" s="165"/>
      <c r="AG91" s="165"/>
      <c r="AH91" s="165"/>
      <c r="AI91" s="140"/>
      <c r="AJ91" s="140"/>
      <c r="AK91" s="78"/>
      <c r="AL91" s="78"/>
    </row>
    <row r="92" spans="1:38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65"/>
      <c r="AE92" s="165"/>
      <c r="AF92" s="165"/>
      <c r="AG92" s="165"/>
      <c r="AH92" s="165"/>
      <c r="AI92" s="140"/>
      <c r="AJ92" s="140"/>
      <c r="AK92" s="78"/>
      <c r="AL92" s="78"/>
    </row>
    <row r="93" spans="1:38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65"/>
      <c r="AE93" s="165"/>
      <c r="AF93" s="165"/>
      <c r="AG93" s="165"/>
      <c r="AH93" s="165"/>
      <c r="AI93" s="140"/>
      <c r="AJ93" s="140"/>
      <c r="AK93" s="78"/>
      <c r="AL93" s="78"/>
    </row>
    <row r="94" spans="1:38" s="33" customFormat="1" ht="15" hidden="1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65"/>
      <c r="AE94" s="165"/>
      <c r="AF94" s="165"/>
      <c r="AG94" s="165"/>
      <c r="AH94" s="165"/>
      <c r="AI94" s="140"/>
      <c r="AJ94" s="140"/>
      <c r="AK94" s="78"/>
      <c r="AL94" s="78"/>
    </row>
    <row r="95" spans="1:38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D95" s="165"/>
      <c r="AE95" s="165"/>
      <c r="AF95" s="165"/>
      <c r="AG95" s="165"/>
      <c r="AH95" s="165"/>
      <c r="AI95" s="140"/>
      <c r="AJ95" s="140"/>
      <c r="AK95" s="78"/>
      <c r="AL95" s="78"/>
    </row>
    <row r="96" spans="1:38" s="33" customFormat="1" ht="18" hidden="1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380921.74</v>
      </c>
      <c r="E96" s="31">
        <f>[1]consoCURRENT!H2103</f>
        <v>50000</v>
      </c>
      <c r="F96" s="31">
        <f>[1]consoCURRENT!I2103</f>
        <v>82333.440000000002</v>
      </c>
      <c r="G96" s="31">
        <f>[1]consoCURRENT!J2103</f>
        <v>248588.3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50000</v>
      </c>
      <c r="Q96" s="31">
        <f>[1]consoCURRENT!T2103</f>
        <v>53817.62</v>
      </c>
      <c r="R96" s="31">
        <f>[1]consoCURRENT!U2103</f>
        <v>0</v>
      </c>
      <c r="S96" s="31">
        <f>[1]consoCURRENT!V2103</f>
        <v>28515.82</v>
      </c>
      <c r="T96" s="31">
        <f>[1]consoCURRENT!W2103</f>
        <v>0</v>
      </c>
      <c r="U96" s="31">
        <f>[1]consoCURRENT!X2103</f>
        <v>248588.3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380921.74</v>
      </c>
      <c r="AA96" s="31">
        <f>D96-Z96</f>
        <v>0</v>
      </c>
      <c r="AB96" s="37">
        <f>Z96/D96</f>
        <v>1</v>
      </c>
      <c r="AC96" s="32"/>
      <c r="AD96" s="165"/>
      <c r="AE96" s="165"/>
      <c r="AF96" s="165"/>
      <c r="AG96" s="165"/>
      <c r="AH96" s="165"/>
      <c r="AI96" s="140"/>
      <c r="AJ96" s="140"/>
      <c r="AK96" s="78"/>
      <c r="AL96" s="78"/>
    </row>
    <row r="97" spans="1:38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  <c r="AD97" s="165"/>
      <c r="AE97" s="165"/>
      <c r="AF97" s="165"/>
      <c r="AG97" s="165"/>
      <c r="AH97" s="165"/>
      <c r="AI97" s="140"/>
      <c r="AJ97" s="140"/>
      <c r="AK97" s="78"/>
      <c r="AL97" s="78"/>
    </row>
    <row r="98" spans="1:38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  <c r="AD98" s="165"/>
      <c r="AE98" s="165"/>
      <c r="AF98" s="165"/>
      <c r="AG98" s="165"/>
      <c r="AH98" s="165"/>
      <c r="AI98" s="140"/>
      <c r="AJ98" s="140"/>
      <c r="AK98" s="78"/>
      <c r="AL98" s="78"/>
    </row>
    <row r="99" spans="1:38" s="33" customFormat="1" ht="18" hidden="1" customHeight="1" x14ac:dyDescent="0.25">
      <c r="A99" s="39" t="s">
        <v>38</v>
      </c>
      <c r="B99" s="40">
        <f t="shared" ref="B99:C99" si="53">SUM(B95:B98)</f>
        <v>380921.73999999987</v>
      </c>
      <c r="C99" s="40">
        <f t="shared" si="53"/>
        <v>0</v>
      </c>
      <c r="D99" s="40">
        <f>SUM(D95:D98)</f>
        <v>380921.74</v>
      </c>
      <c r="E99" s="40">
        <f t="shared" ref="E99:AA99" si="54">SUM(E95:E98)</f>
        <v>50000</v>
      </c>
      <c r="F99" s="40">
        <f t="shared" si="54"/>
        <v>82333.440000000002</v>
      </c>
      <c r="G99" s="40">
        <f t="shared" si="54"/>
        <v>248588.3</v>
      </c>
      <c r="H99" s="40">
        <f t="shared" si="54"/>
        <v>0</v>
      </c>
      <c r="I99" s="40">
        <f t="shared" si="54"/>
        <v>0</v>
      </c>
      <c r="J99" s="40">
        <f t="shared" si="54"/>
        <v>0</v>
      </c>
      <c r="K99" s="40">
        <f t="shared" si="54"/>
        <v>0</v>
      </c>
      <c r="L99" s="40">
        <f t="shared" si="54"/>
        <v>0</v>
      </c>
      <c r="M99" s="40">
        <f t="shared" si="54"/>
        <v>0</v>
      </c>
      <c r="N99" s="40">
        <f t="shared" si="54"/>
        <v>0</v>
      </c>
      <c r="O99" s="40">
        <f t="shared" si="54"/>
        <v>0</v>
      </c>
      <c r="P99" s="40">
        <f t="shared" si="54"/>
        <v>50000</v>
      </c>
      <c r="Q99" s="40">
        <f t="shared" si="54"/>
        <v>53817.62</v>
      </c>
      <c r="R99" s="40">
        <f t="shared" si="54"/>
        <v>0</v>
      </c>
      <c r="S99" s="40">
        <f t="shared" si="54"/>
        <v>28515.82</v>
      </c>
      <c r="T99" s="40">
        <f t="shared" si="54"/>
        <v>0</v>
      </c>
      <c r="U99" s="40">
        <f t="shared" si="54"/>
        <v>248588.3</v>
      </c>
      <c r="V99" s="40">
        <f t="shared" si="54"/>
        <v>0</v>
      </c>
      <c r="W99" s="40">
        <f t="shared" si="54"/>
        <v>0</v>
      </c>
      <c r="X99" s="40">
        <f t="shared" si="54"/>
        <v>0</v>
      </c>
      <c r="Y99" s="40">
        <f t="shared" si="54"/>
        <v>0</v>
      </c>
      <c r="Z99" s="40">
        <f t="shared" si="54"/>
        <v>380921.74</v>
      </c>
      <c r="AA99" s="40">
        <f t="shared" si="54"/>
        <v>0</v>
      </c>
      <c r="AB99" s="41">
        <f>Z99/D99</f>
        <v>1</v>
      </c>
      <c r="AC99" s="32"/>
      <c r="AD99" s="165"/>
      <c r="AE99" s="165"/>
      <c r="AF99" s="165"/>
      <c r="AG99" s="165"/>
      <c r="AH99" s="165"/>
      <c r="AI99" s="140"/>
      <c r="AJ99" s="140"/>
      <c r="AK99" s="78"/>
      <c r="AL99" s="78"/>
    </row>
    <row r="100" spans="1:38" s="33" customFormat="1" ht="18" hidden="1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  <c r="AD100" s="165"/>
      <c r="AE100" s="165"/>
      <c r="AF100" s="165"/>
      <c r="AG100" s="165"/>
      <c r="AH100" s="165"/>
      <c r="AI100" s="140"/>
      <c r="AJ100" s="140"/>
      <c r="AK100" s="78"/>
      <c r="AL100" s="78"/>
    </row>
    <row r="101" spans="1:38" s="33" customFormat="1" ht="18" hidden="1" customHeight="1" x14ac:dyDescent="0.25">
      <c r="A101" s="39" t="s">
        <v>40</v>
      </c>
      <c r="B101" s="40">
        <f t="shared" ref="B101:C101" si="56">B100+B99</f>
        <v>380921.73999999987</v>
      </c>
      <c r="C101" s="40">
        <f t="shared" si="56"/>
        <v>0</v>
      </c>
      <c r="D101" s="40">
        <f>D100+D99</f>
        <v>380921.74</v>
      </c>
      <c r="E101" s="40">
        <f t="shared" ref="E101:AA101" si="57">E100+E99</f>
        <v>50000</v>
      </c>
      <c r="F101" s="40">
        <f t="shared" si="57"/>
        <v>82333.440000000002</v>
      </c>
      <c r="G101" s="40">
        <f t="shared" si="57"/>
        <v>248588.3</v>
      </c>
      <c r="H101" s="40">
        <f t="shared" si="57"/>
        <v>0</v>
      </c>
      <c r="I101" s="40">
        <f t="shared" si="57"/>
        <v>0</v>
      </c>
      <c r="J101" s="40">
        <f t="shared" si="57"/>
        <v>0</v>
      </c>
      <c r="K101" s="40">
        <f t="shared" si="57"/>
        <v>0</v>
      </c>
      <c r="L101" s="40">
        <f t="shared" si="57"/>
        <v>0</v>
      </c>
      <c r="M101" s="40">
        <f t="shared" si="57"/>
        <v>0</v>
      </c>
      <c r="N101" s="40">
        <f t="shared" si="57"/>
        <v>0</v>
      </c>
      <c r="O101" s="40">
        <f t="shared" si="57"/>
        <v>0</v>
      </c>
      <c r="P101" s="40">
        <f t="shared" si="57"/>
        <v>50000</v>
      </c>
      <c r="Q101" s="40">
        <f t="shared" si="57"/>
        <v>53817.62</v>
      </c>
      <c r="R101" s="40">
        <f t="shared" si="57"/>
        <v>0</v>
      </c>
      <c r="S101" s="40">
        <f t="shared" si="57"/>
        <v>28515.82</v>
      </c>
      <c r="T101" s="40">
        <f t="shared" si="57"/>
        <v>0</v>
      </c>
      <c r="U101" s="40">
        <f t="shared" si="57"/>
        <v>248588.3</v>
      </c>
      <c r="V101" s="40">
        <f t="shared" si="57"/>
        <v>0</v>
      </c>
      <c r="W101" s="40">
        <f t="shared" si="57"/>
        <v>0</v>
      </c>
      <c r="X101" s="40">
        <f t="shared" si="57"/>
        <v>0</v>
      </c>
      <c r="Y101" s="40">
        <f t="shared" si="57"/>
        <v>0</v>
      </c>
      <c r="Z101" s="40">
        <f t="shared" si="57"/>
        <v>380921.74</v>
      </c>
      <c r="AA101" s="40">
        <f t="shared" si="57"/>
        <v>0</v>
      </c>
      <c r="AB101" s="41">
        <f>Z101/D101</f>
        <v>1</v>
      </c>
      <c r="AC101" s="43"/>
      <c r="AD101" s="165"/>
      <c r="AE101" s="165"/>
      <c r="AF101" s="165"/>
      <c r="AG101" s="165"/>
      <c r="AH101" s="165"/>
      <c r="AI101" s="140"/>
      <c r="AJ101" s="140"/>
      <c r="AK101" s="78"/>
      <c r="AL101" s="78"/>
    </row>
    <row r="102" spans="1:38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65"/>
      <c r="AE102" s="165"/>
      <c r="AF102" s="165"/>
      <c r="AG102" s="165"/>
      <c r="AH102" s="165"/>
      <c r="AI102" s="140"/>
      <c r="AJ102" s="140"/>
      <c r="AK102" s="78"/>
      <c r="AL102" s="78"/>
    </row>
    <row r="103" spans="1:38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65"/>
      <c r="AE103" s="165"/>
      <c r="AF103" s="165"/>
      <c r="AG103" s="165"/>
      <c r="AH103" s="165"/>
      <c r="AI103" s="140"/>
      <c r="AJ103" s="140"/>
      <c r="AK103" s="78"/>
      <c r="AL103" s="78"/>
    </row>
    <row r="104" spans="1:38" s="33" customFormat="1" ht="15" hidden="1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65"/>
      <c r="AE104" s="165"/>
      <c r="AF104" s="165"/>
      <c r="AG104" s="165"/>
      <c r="AH104" s="165"/>
      <c r="AI104" s="140"/>
      <c r="AJ104" s="140"/>
      <c r="AK104" s="78"/>
      <c r="AL104" s="78"/>
    </row>
    <row r="105" spans="1:38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D105" s="165"/>
      <c r="AE105" s="165"/>
      <c r="AF105" s="165"/>
      <c r="AG105" s="165"/>
      <c r="AH105" s="165"/>
      <c r="AI105" s="140"/>
      <c r="AJ105" s="140"/>
      <c r="AK105" s="78"/>
      <c r="AL105" s="78"/>
    </row>
    <row r="106" spans="1:38" s="33" customFormat="1" ht="18" hidden="1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56339</v>
      </c>
      <c r="G106" s="31">
        <f>[1]consoCURRENT!J2316</f>
        <v>126865.43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1250</v>
      </c>
      <c r="R106" s="31">
        <f>[1]consoCURRENT!U2316</f>
        <v>0</v>
      </c>
      <c r="S106" s="31">
        <f>[1]consoCURRENT!V2316</f>
        <v>55089</v>
      </c>
      <c r="T106" s="31">
        <f>[1]consoCURRENT!W2316</f>
        <v>0</v>
      </c>
      <c r="U106" s="31">
        <f>[1]consoCURRENT!X2316</f>
        <v>0</v>
      </c>
      <c r="V106" s="31">
        <f>[1]consoCURRENT!Y2316</f>
        <v>126865.43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183204.43</v>
      </c>
      <c r="AA106" s="31">
        <f>D106-Z106</f>
        <v>0</v>
      </c>
      <c r="AB106" s="37">
        <f>Z106/D106</f>
        <v>1</v>
      </c>
      <c r="AC106" s="32"/>
      <c r="AD106" s="165"/>
      <c r="AE106" s="165"/>
      <c r="AF106" s="165"/>
      <c r="AG106" s="165"/>
      <c r="AH106" s="165"/>
      <c r="AI106" s="140"/>
      <c r="AJ106" s="140"/>
      <c r="AK106" s="78"/>
      <c r="AL106" s="78"/>
    </row>
    <row r="107" spans="1:38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  <c r="AD107" s="165"/>
      <c r="AE107" s="165"/>
      <c r="AF107" s="165"/>
      <c r="AG107" s="165"/>
      <c r="AH107" s="165"/>
      <c r="AI107" s="140"/>
      <c r="AJ107" s="140"/>
      <c r="AK107" s="78"/>
      <c r="AL107" s="78"/>
    </row>
    <row r="108" spans="1:38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  <c r="AD108" s="165"/>
      <c r="AE108" s="165"/>
      <c r="AF108" s="165"/>
      <c r="AG108" s="165"/>
      <c r="AH108" s="165"/>
      <c r="AI108" s="140"/>
      <c r="AJ108" s="140"/>
      <c r="AK108" s="78"/>
      <c r="AL108" s="78"/>
    </row>
    <row r="109" spans="1:38" s="33" customFormat="1" ht="18" hidden="1" customHeight="1" x14ac:dyDescent="0.25">
      <c r="A109" s="39" t="s">
        <v>38</v>
      </c>
      <c r="B109" s="40">
        <f t="shared" ref="B109:C109" si="59">SUM(B105:B108)</f>
        <v>183204.43</v>
      </c>
      <c r="C109" s="40">
        <f t="shared" si="59"/>
        <v>0</v>
      </c>
      <c r="D109" s="40">
        <f>SUM(D105:D108)</f>
        <v>183204.43</v>
      </c>
      <c r="E109" s="40">
        <f t="shared" ref="E109:AA109" si="60">SUM(E105:E108)</f>
        <v>0</v>
      </c>
      <c r="F109" s="40">
        <f t="shared" si="60"/>
        <v>56339</v>
      </c>
      <c r="G109" s="40">
        <f t="shared" si="60"/>
        <v>126865.43</v>
      </c>
      <c r="H109" s="40">
        <f t="shared" si="60"/>
        <v>0</v>
      </c>
      <c r="I109" s="40">
        <f t="shared" si="60"/>
        <v>0</v>
      </c>
      <c r="J109" s="40">
        <f t="shared" si="60"/>
        <v>0</v>
      </c>
      <c r="K109" s="40">
        <f t="shared" si="60"/>
        <v>0</v>
      </c>
      <c r="L109" s="40">
        <f t="shared" si="60"/>
        <v>0</v>
      </c>
      <c r="M109" s="40">
        <f t="shared" si="60"/>
        <v>0</v>
      </c>
      <c r="N109" s="40">
        <f t="shared" si="60"/>
        <v>0</v>
      </c>
      <c r="O109" s="40">
        <f t="shared" si="60"/>
        <v>0</v>
      </c>
      <c r="P109" s="40">
        <f t="shared" si="60"/>
        <v>0</v>
      </c>
      <c r="Q109" s="40">
        <f t="shared" si="60"/>
        <v>1250</v>
      </c>
      <c r="R109" s="40">
        <f t="shared" si="60"/>
        <v>0</v>
      </c>
      <c r="S109" s="40">
        <f t="shared" si="60"/>
        <v>55089</v>
      </c>
      <c r="T109" s="40">
        <f t="shared" si="60"/>
        <v>0</v>
      </c>
      <c r="U109" s="40">
        <f t="shared" si="60"/>
        <v>0</v>
      </c>
      <c r="V109" s="40">
        <f t="shared" si="60"/>
        <v>126865.43</v>
      </c>
      <c r="W109" s="40">
        <f t="shared" si="60"/>
        <v>0</v>
      </c>
      <c r="X109" s="40">
        <f t="shared" si="60"/>
        <v>0</v>
      </c>
      <c r="Y109" s="40">
        <f t="shared" si="60"/>
        <v>0</v>
      </c>
      <c r="Z109" s="40">
        <f t="shared" si="60"/>
        <v>183204.43</v>
      </c>
      <c r="AA109" s="40">
        <f t="shared" si="60"/>
        <v>0</v>
      </c>
      <c r="AB109" s="41">
        <f>Z109/D109</f>
        <v>1</v>
      </c>
      <c r="AC109" s="32"/>
      <c r="AD109" s="165"/>
      <c r="AE109" s="165"/>
      <c r="AF109" s="165"/>
      <c r="AG109" s="165"/>
      <c r="AH109" s="165"/>
      <c r="AI109" s="140"/>
      <c r="AJ109" s="140"/>
      <c r="AK109" s="78"/>
      <c r="AL109" s="78"/>
    </row>
    <row r="110" spans="1:38" s="33" customFormat="1" ht="18" hidden="1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  <c r="AD110" s="165"/>
      <c r="AE110" s="165"/>
      <c r="AF110" s="165"/>
      <c r="AG110" s="165"/>
      <c r="AH110" s="165"/>
      <c r="AI110" s="140"/>
      <c r="AJ110" s="140"/>
      <c r="AK110" s="78"/>
      <c r="AL110" s="78"/>
    </row>
    <row r="111" spans="1:38" s="33" customFormat="1" ht="18" hidden="1" customHeight="1" x14ac:dyDescent="0.25">
      <c r="A111" s="39" t="s">
        <v>40</v>
      </c>
      <c r="B111" s="40">
        <f t="shared" ref="B111:C111" si="62">B110+B109</f>
        <v>183204.43</v>
      </c>
      <c r="C111" s="40">
        <f t="shared" si="62"/>
        <v>0</v>
      </c>
      <c r="D111" s="40">
        <f>D110+D109</f>
        <v>183204.43</v>
      </c>
      <c r="E111" s="40">
        <f t="shared" ref="E111:AA111" si="63">E110+E109</f>
        <v>0</v>
      </c>
      <c r="F111" s="40">
        <f t="shared" si="63"/>
        <v>56339</v>
      </c>
      <c r="G111" s="40">
        <f t="shared" si="63"/>
        <v>126865.43</v>
      </c>
      <c r="H111" s="40">
        <f t="shared" si="63"/>
        <v>0</v>
      </c>
      <c r="I111" s="40">
        <f t="shared" si="63"/>
        <v>0</v>
      </c>
      <c r="J111" s="40">
        <f t="shared" si="63"/>
        <v>0</v>
      </c>
      <c r="K111" s="40">
        <f t="shared" si="63"/>
        <v>0</v>
      </c>
      <c r="L111" s="40">
        <f t="shared" si="63"/>
        <v>0</v>
      </c>
      <c r="M111" s="40">
        <f t="shared" si="63"/>
        <v>0</v>
      </c>
      <c r="N111" s="40">
        <f t="shared" si="63"/>
        <v>0</v>
      </c>
      <c r="O111" s="40">
        <f t="shared" si="63"/>
        <v>0</v>
      </c>
      <c r="P111" s="40">
        <f t="shared" si="63"/>
        <v>0</v>
      </c>
      <c r="Q111" s="40">
        <f t="shared" si="63"/>
        <v>1250</v>
      </c>
      <c r="R111" s="40">
        <f t="shared" si="63"/>
        <v>0</v>
      </c>
      <c r="S111" s="40">
        <f t="shared" si="63"/>
        <v>55089</v>
      </c>
      <c r="T111" s="40">
        <f t="shared" si="63"/>
        <v>0</v>
      </c>
      <c r="U111" s="40">
        <f t="shared" si="63"/>
        <v>0</v>
      </c>
      <c r="V111" s="40">
        <f t="shared" si="63"/>
        <v>126865.43</v>
      </c>
      <c r="W111" s="40">
        <f t="shared" si="63"/>
        <v>0</v>
      </c>
      <c r="X111" s="40">
        <f t="shared" si="63"/>
        <v>0</v>
      </c>
      <c r="Y111" s="40">
        <f t="shared" si="63"/>
        <v>0</v>
      </c>
      <c r="Z111" s="40">
        <f t="shared" si="63"/>
        <v>183204.43</v>
      </c>
      <c r="AA111" s="40">
        <f t="shared" si="63"/>
        <v>0</v>
      </c>
      <c r="AB111" s="41">
        <f>Z111/D111</f>
        <v>1</v>
      </c>
      <c r="AC111" s="43"/>
      <c r="AD111" s="165"/>
      <c r="AE111" s="165"/>
      <c r="AF111" s="165"/>
      <c r="AG111" s="165"/>
      <c r="AH111" s="165"/>
      <c r="AI111" s="140"/>
      <c r="AJ111" s="140"/>
      <c r="AK111" s="78"/>
      <c r="AL111" s="78"/>
    </row>
    <row r="112" spans="1:38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65"/>
      <c r="AE112" s="165"/>
      <c r="AF112" s="165"/>
      <c r="AG112" s="165"/>
      <c r="AH112" s="165"/>
      <c r="AI112" s="140"/>
      <c r="AJ112" s="140"/>
      <c r="AK112" s="78"/>
      <c r="AL112" s="78"/>
    </row>
    <row r="113" spans="1:38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65"/>
      <c r="AE113" s="165"/>
      <c r="AF113" s="165"/>
      <c r="AG113" s="165"/>
      <c r="AH113" s="165"/>
      <c r="AI113" s="140"/>
      <c r="AJ113" s="140"/>
      <c r="AK113" s="78"/>
      <c r="AL113" s="78"/>
    </row>
    <row r="114" spans="1:38" s="33" customFormat="1" ht="15" hidden="1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65"/>
      <c r="AE114" s="165"/>
      <c r="AF114" s="165"/>
      <c r="AG114" s="165"/>
      <c r="AH114" s="165"/>
      <c r="AI114" s="140"/>
      <c r="AJ114" s="140"/>
      <c r="AK114" s="78"/>
      <c r="AL114" s="78"/>
    </row>
    <row r="115" spans="1:38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D115" s="165"/>
      <c r="AE115" s="165"/>
      <c r="AF115" s="165"/>
      <c r="AG115" s="165"/>
      <c r="AH115" s="165"/>
      <c r="AI115" s="140"/>
      <c r="AJ115" s="140"/>
      <c r="AK115" s="78"/>
      <c r="AL115" s="78"/>
    </row>
    <row r="116" spans="1:38" s="33" customFormat="1" ht="18" hidden="1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15824.97</v>
      </c>
      <c r="F116" s="31">
        <f>[1]consoCURRENT!I2529</f>
        <v>35816.199999999997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15824.97</v>
      </c>
      <c r="Q116" s="31">
        <f>[1]consoCURRENT!T2529</f>
        <v>15601.68</v>
      </c>
      <c r="R116" s="31">
        <f>[1]consoCURRENT!U2529</f>
        <v>0</v>
      </c>
      <c r="S116" s="31">
        <f>[1]consoCURRENT!V2529</f>
        <v>20214.52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51641.17</v>
      </c>
      <c r="AA116" s="31">
        <f>D116-Z116</f>
        <v>1.0186340659856796E-10</v>
      </c>
      <c r="AB116" s="37">
        <f>Z116/D116</f>
        <v>0.999999999999998</v>
      </c>
      <c r="AC116" s="32"/>
      <c r="AD116" s="165"/>
      <c r="AE116" s="165"/>
      <c r="AF116" s="165"/>
      <c r="AG116" s="165"/>
      <c r="AH116" s="165"/>
      <c r="AI116" s="140"/>
      <c r="AJ116" s="140"/>
      <c r="AK116" s="78"/>
      <c r="AL116" s="78"/>
    </row>
    <row r="117" spans="1:38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48"/>
      <c r="AC117" s="32"/>
      <c r="AD117" s="165"/>
      <c r="AE117" s="165"/>
      <c r="AF117" s="165"/>
      <c r="AG117" s="165"/>
      <c r="AH117" s="165"/>
      <c r="AI117" s="140"/>
      <c r="AJ117" s="140"/>
      <c r="AK117" s="78"/>
      <c r="AL117" s="78"/>
    </row>
    <row r="118" spans="1:38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48"/>
      <c r="AC118" s="32"/>
      <c r="AD118" s="165"/>
      <c r="AE118" s="165"/>
      <c r="AF118" s="165"/>
      <c r="AG118" s="165"/>
      <c r="AH118" s="165"/>
      <c r="AI118" s="140"/>
      <c r="AJ118" s="140"/>
      <c r="AK118" s="78"/>
      <c r="AL118" s="78"/>
    </row>
    <row r="119" spans="1:38" s="33" customFormat="1" ht="18" hidden="1" customHeight="1" x14ac:dyDescent="0.25">
      <c r="A119" s="39" t="s">
        <v>38</v>
      </c>
      <c r="B119" s="40">
        <f t="shared" ref="B119:AA119" si="65">SUM(B115:B118)</f>
        <v>51641.1700000001</v>
      </c>
      <c r="C119" s="40">
        <f t="shared" si="65"/>
        <v>0</v>
      </c>
      <c r="D119" s="40">
        <f t="shared" si="65"/>
        <v>51641.1700000001</v>
      </c>
      <c r="E119" s="40">
        <f t="shared" si="65"/>
        <v>15824.97</v>
      </c>
      <c r="F119" s="40">
        <f t="shared" si="65"/>
        <v>35816.199999999997</v>
      </c>
      <c r="G119" s="40">
        <f t="shared" si="65"/>
        <v>0</v>
      </c>
      <c r="H119" s="40">
        <f t="shared" si="65"/>
        <v>0</v>
      </c>
      <c r="I119" s="40">
        <f t="shared" si="65"/>
        <v>0</v>
      </c>
      <c r="J119" s="40">
        <f t="shared" si="65"/>
        <v>0</v>
      </c>
      <c r="K119" s="40">
        <f t="shared" si="65"/>
        <v>0</v>
      </c>
      <c r="L119" s="40">
        <f t="shared" si="65"/>
        <v>0</v>
      </c>
      <c r="M119" s="40">
        <f t="shared" si="65"/>
        <v>0</v>
      </c>
      <c r="N119" s="40">
        <f t="shared" si="65"/>
        <v>0</v>
      </c>
      <c r="O119" s="40">
        <f t="shared" si="65"/>
        <v>0</v>
      </c>
      <c r="P119" s="40">
        <f t="shared" si="65"/>
        <v>15824.97</v>
      </c>
      <c r="Q119" s="40">
        <f t="shared" si="65"/>
        <v>15601.68</v>
      </c>
      <c r="R119" s="40">
        <f t="shared" si="65"/>
        <v>0</v>
      </c>
      <c r="S119" s="40">
        <f t="shared" si="65"/>
        <v>20214.52</v>
      </c>
      <c r="T119" s="40">
        <f t="shared" si="65"/>
        <v>0</v>
      </c>
      <c r="U119" s="40">
        <f t="shared" si="65"/>
        <v>0</v>
      </c>
      <c r="V119" s="40">
        <f t="shared" si="65"/>
        <v>0</v>
      </c>
      <c r="W119" s="40">
        <f t="shared" si="65"/>
        <v>0</v>
      </c>
      <c r="X119" s="40">
        <f t="shared" si="65"/>
        <v>0</v>
      </c>
      <c r="Y119" s="40">
        <f t="shared" si="65"/>
        <v>0</v>
      </c>
      <c r="Z119" s="40">
        <f t="shared" si="65"/>
        <v>51641.17</v>
      </c>
      <c r="AA119" s="40">
        <f t="shared" si="65"/>
        <v>1.0186340659856796E-10</v>
      </c>
      <c r="AB119" s="41">
        <f>Z119/D119</f>
        <v>0.999999999999998</v>
      </c>
      <c r="AC119" s="32"/>
      <c r="AD119" s="165"/>
      <c r="AE119" s="165"/>
      <c r="AF119" s="165"/>
      <c r="AG119" s="165"/>
      <c r="AH119" s="165"/>
      <c r="AI119" s="140"/>
      <c r="AJ119" s="140"/>
      <c r="AK119" s="78"/>
      <c r="AL119" s="78"/>
    </row>
    <row r="120" spans="1:38" s="33" customFormat="1" ht="18" hidden="1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48"/>
      <c r="AC120" s="32"/>
      <c r="AD120" s="165"/>
      <c r="AE120" s="165"/>
      <c r="AF120" s="165"/>
      <c r="AG120" s="165"/>
      <c r="AH120" s="165"/>
      <c r="AI120" s="140"/>
      <c r="AJ120" s="140"/>
      <c r="AK120" s="78"/>
      <c r="AL120" s="78"/>
    </row>
    <row r="121" spans="1:38" s="33" customFormat="1" ht="18" hidden="1" customHeight="1" x14ac:dyDescent="0.25">
      <c r="A121" s="39" t="s">
        <v>40</v>
      </c>
      <c r="B121" s="40">
        <f t="shared" ref="B121:AA121" si="67">B120+B119</f>
        <v>51641.1700000001</v>
      </c>
      <c r="C121" s="40">
        <f t="shared" si="67"/>
        <v>0</v>
      </c>
      <c r="D121" s="40">
        <f t="shared" si="67"/>
        <v>51641.1700000001</v>
      </c>
      <c r="E121" s="40">
        <f t="shared" si="67"/>
        <v>15824.97</v>
      </c>
      <c r="F121" s="40">
        <f t="shared" si="67"/>
        <v>35816.199999999997</v>
      </c>
      <c r="G121" s="40">
        <f t="shared" si="67"/>
        <v>0</v>
      </c>
      <c r="H121" s="40">
        <f t="shared" si="67"/>
        <v>0</v>
      </c>
      <c r="I121" s="40">
        <f t="shared" si="67"/>
        <v>0</v>
      </c>
      <c r="J121" s="40">
        <f t="shared" si="67"/>
        <v>0</v>
      </c>
      <c r="K121" s="40">
        <f t="shared" si="67"/>
        <v>0</v>
      </c>
      <c r="L121" s="40">
        <f t="shared" si="67"/>
        <v>0</v>
      </c>
      <c r="M121" s="40">
        <f t="shared" si="67"/>
        <v>0</v>
      </c>
      <c r="N121" s="40">
        <f t="shared" si="67"/>
        <v>0</v>
      </c>
      <c r="O121" s="40">
        <f t="shared" si="67"/>
        <v>0</v>
      </c>
      <c r="P121" s="40">
        <f t="shared" si="67"/>
        <v>15824.97</v>
      </c>
      <c r="Q121" s="40">
        <f t="shared" si="67"/>
        <v>15601.68</v>
      </c>
      <c r="R121" s="40">
        <f t="shared" si="67"/>
        <v>0</v>
      </c>
      <c r="S121" s="40">
        <f t="shared" si="67"/>
        <v>20214.52</v>
      </c>
      <c r="T121" s="40">
        <f t="shared" si="67"/>
        <v>0</v>
      </c>
      <c r="U121" s="40">
        <f t="shared" si="67"/>
        <v>0</v>
      </c>
      <c r="V121" s="40">
        <f t="shared" si="67"/>
        <v>0</v>
      </c>
      <c r="W121" s="40">
        <f t="shared" si="67"/>
        <v>0</v>
      </c>
      <c r="X121" s="40">
        <f t="shared" si="67"/>
        <v>0</v>
      </c>
      <c r="Y121" s="40">
        <f t="shared" si="67"/>
        <v>0</v>
      </c>
      <c r="Z121" s="40">
        <f t="shared" si="67"/>
        <v>51641.17</v>
      </c>
      <c r="AA121" s="40">
        <f t="shared" si="67"/>
        <v>1.0186340659856796E-10</v>
      </c>
      <c r="AB121" s="41">
        <f>Z121/D121</f>
        <v>0.999999999999998</v>
      </c>
      <c r="AC121" s="43"/>
      <c r="AD121" s="165"/>
      <c r="AE121" s="165"/>
      <c r="AF121" s="165"/>
      <c r="AG121" s="165"/>
      <c r="AH121" s="165"/>
      <c r="AI121" s="140"/>
      <c r="AJ121" s="140"/>
      <c r="AK121" s="78"/>
      <c r="AL121" s="78"/>
    </row>
    <row r="122" spans="1:38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49"/>
      <c r="AC122" s="32"/>
      <c r="AD122" s="165"/>
      <c r="AE122" s="165"/>
      <c r="AF122" s="165"/>
      <c r="AG122" s="165"/>
      <c r="AH122" s="165"/>
      <c r="AI122" s="140"/>
      <c r="AJ122" s="140"/>
      <c r="AK122" s="78"/>
      <c r="AL122" s="78"/>
    </row>
    <row r="123" spans="1:38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49"/>
      <c r="AC123" s="32"/>
      <c r="AD123" s="165"/>
      <c r="AE123" s="165"/>
      <c r="AF123" s="165"/>
      <c r="AG123" s="165"/>
      <c r="AH123" s="165"/>
      <c r="AI123" s="140"/>
      <c r="AJ123" s="140"/>
      <c r="AK123" s="78"/>
      <c r="AL123" s="78"/>
    </row>
    <row r="124" spans="1:38" s="33" customFormat="1" ht="15" hidden="1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49"/>
      <c r="AC124" s="32"/>
      <c r="AD124" s="165"/>
      <c r="AE124" s="165"/>
      <c r="AF124" s="165"/>
      <c r="AG124" s="165"/>
      <c r="AH124" s="165"/>
      <c r="AI124" s="140"/>
      <c r="AJ124" s="140"/>
      <c r="AK124" s="78"/>
      <c r="AL124" s="78"/>
    </row>
    <row r="125" spans="1:38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48"/>
      <c r="AC125" s="32"/>
      <c r="AD125" s="165"/>
      <c r="AE125" s="165"/>
      <c r="AF125" s="165"/>
      <c r="AG125" s="165"/>
      <c r="AH125" s="165"/>
      <c r="AI125" s="140"/>
      <c r="AJ125" s="140"/>
      <c r="AK125" s="78"/>
      <c r="AL125" s="78"/>
    </row>
    <row r="126" spans="1:38" s="33" customFormat="1" ht="18" hidden="1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15397.48</v>
      </c>
      <c r="F126" s="31">
        <f>[1]consoCURRENT!I2742</f>
        <v>5000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12397.48</v>
      </c>
      <c r="Q126" s="31">
        <f>[1]consoCURRENT!T2742</f>
        <v>2998</v>
      </c>
      <c r="R126" s="31">
        <f>[1]consoCURRENT!U2742</f>
        <v>0</v>
      </c>
      <c r="S126" s="31">
        <f>[1]consoCURRENT!V2742</f>
        <v>2002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20397.48</v>
      </c>
      <c r="AA126" s="31">
        <f>D126-Z126</f>
        <v>0</v>
      </c>
      <c r="AB126" s="37">
        <f>Z126/D126</f>
        <v>1</v>
      </c>
      <c r="AC126" s="32"/>
      <c r="AD126" s="165"/>
      <c r="AE126" s="165"/>
      <c r="AF126" s="165"/>
      <c r="AG126" s="165"/>
      <c r="AH126" s="165"/>
      <c r="AI126" s="140"/>
      <c r="AJ126" s="140"/>
      <c r="AK126" s="78"/>
      <c r="AL126" s="78"/>
    </row>
    <row r="127" spans="1:38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48"/>
      <c r="AC127" s="32"/>
      <c r="AD127" s="165"/>
      <c r="AE127" s="165"/>
      <c r="AF127" s="165"/>
      <c r="AG127" s="165"/>
      <c r="AH127" s="165"/>
      <c r="AI127" s="140"/>
      <c r="AJ127" s="140"/>
      <c r="AK127" s="78"/>
      <c r="AL127" s="78"/>
    </row>
    <row r="128" spans="1:38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48"/>
      <c r="AC128" s="32"/>
      <c r="AD128" s="165"/>
      <c r="AE128" s="165"/>
      <c r="AF128" s="165"/>
      <c r="AG128" s="165"/>
      <c r="AH128" s="165"/>
      <c r="AI128" s="140"/>
      <c r="AJ128" s="140"/>
      <c r="AK128" s="78"/>
      <c r="AL128" s="78"/>
    </row>
    <row r="129" spans="1:38" s="33" customFormat="1" ht="18" hidden="1" customHeight="1" x14ac:dyDescent="0.25">
      <c r="A129" s="39" t="s">
        <v>38</v>
      </c>
      <c r="B129" s="40">
        <f t="shared" ref="B129:C129" si="69">SUM(B125:B128)</f>
        <v>20397.48</v>
      </c>
      <c r="C129" s="40">
        <f t="shared" si="69"/>
        <v>0</v>
      </c>
      <c r="D129" s="40">
        <f>SUM(D125:D128)</f>
        <v>20397.48</v>
      </c>
      <c r="E129" s="40">
        <f t="shared" ref="E129:AA129" si="70">SUM(E125:E128)</f>
        <v>15397.48</v>
      </c>
      <c r="F129" s="40">
        <f t="shared" si="70"/>
        <v>5000</v>
      </c>
      <c r="G129" s="40">
        <f t="shared" si="70"/>
        <v>0</v>
      </c>
      <c r="H129" s="40">
        <f t="shared" si="70"/>
        <v>0</v>
      </c>
      <c r="I129" s="40">
        <f t="shared" si="70"/>
        <v>0</v>
      </c>
      <c r="J129" s="40">
        <f t="shared" si="70"/>
        <v>0</v>
      </c>
      <c r="K129" s="40">
        <f t="shared" si="70"/>
        <v>0</v>
      </c>
      <c r="L129" s="40">
        <f t="shared" si="70"/>
        <v>0</v>
      </c>
      <c r="M129" s="40">
        <f t="shared" si="70"/>
        <v>0</v>
      </c>
      <c r="N129" s="40">
        <f t="shared" si="70"/>
        <v>0</v>
      </c>
      <c r="O129" s="40">
        <f t="shared" si="70"/>
        <v>3000</v>
      </c>
      <c r="P129" s="40">
        <f t="shared" si="70"/>
        <v>12397.48</v>
      </c>
      <c r="Q129" s="40">
        <f t="shared" si="70"/>
        <v>2998</v>
      </c>
      <c r="R129" s="40">
        <f t="shared" si="70"/>
        <v>0</v>
      </c>
      <c r="S129" s="40">
        <f t="shared" si="70"/>
        <v>2002</v>
      </c>
      <c r="T129" s="40">
        <f t="shared" si="70"/>
        <v>0</v>
      </c>
      <c r="U129" s="40">
        <f t="shared" si="70"/>
        <v>0</v>
      </c>
      <c r="V129" s="40">
        <f t="shared" si="70"/>
        <v>0</v>
      </c>
      <c r="W129" s="40">
        <f t="shared" si="70"/>
        <v>0</v>
      </c>
      <c r="X129" s="40">
        <f t="shared" si="70"/>
        <v>0</v>
      </c>
      <c r="Y129" s="40">
        <f t="shared" si="70"/>
        <v>0</v>
      </c>
      <c r="Z129" s="40">
        <f t="shared" si="70"/>
        <v>20397.48</v>
      </c>
      <c r="AA129" s="40">
        <f t="shared" si="70"/>
        <v>0</v>
      </c>
      <c r="AB129" s="41">
        <f>Z129/D129</f>
        <v>1</v>
      </c>
      <c r="AC129" s="32"/>
      <c r="AD129" s="165"/>
      <c r="AE129" s="165"/>
      <c r="AF129" s="165"/>
      <c r="AG129" s="165"/>
      <c r="AH129" s="165"/>
      <c r="AI129" s="140"/>
      <c r="AJ129" s="140"/>
      <c r="AK129" s="78"/>
      <c r="AL129" s="78"/>
    </row>
    <row r="130" spans="1:38" s="33" customFormat="1" ht="18" hidden="1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48"/>
      <c r="AC130" s="32"/>
      <c r="AD130" s="165"/>
      <c r="AE130" s="165"/>
      <c r="AF130" s="165"/>
      <c r="AG130" s="165"/>
      <c r="AH130" s="165"/>
      <c r="AI130" s="140"/>
      <c r="AJ130" s="140"/>
      <c r="AK130" s="78"/>
      <c r="AL130" s="78"/>
    </row>
    <row r="131" spans="1:38" s="33" customFormat="1" ht="18" hidden="1" customHeight="1" x14ac:dyDescent="0.25">
      <c r="A131" s="39" t="s">
        <v>40</v>
      </c>
      <c r="B131" s="40">
        <f t="shared" ref="B131:C131" si="72">B130+B129</f>
        <v>20397.48</v>
      </c>
      <c r="C131" s="40">
        <f t="shared" si="72"/>
        <v>0</v>
      </c>
      <c r="D131" s="40">
        <f>D130+D129</f>
        <v>20397.48</v>
      </c>
      <c r="E131" s="40">
        <f t="shared" ref="E131:AA131" si="73">E130+E129</f>
        <v>15397.48</v>
      </c>
      <c r="F131" s="40">
        <f t="shared" si="73"/>
        <v>5000</v>
      </c>
      <c r="G131" s="40">
        <f t="shared" si="73"/>
        <v>0</v>
      </c>
      <c r="H131" s="40">
        <f t="shared" si="73"/>
        <v>0</v>
      </c>
      <c r="I131" s="40">
        <f t="shared" si="73"/>
        <v>0</v>
      </c>
      <c r="J131" s="40">
        <f t="shared" si="73"/>
        <v>0</v>
      </c>
      <c r="K131" s="40">
        <f t="shared" si="73"/>
        <v>0</v>
      </c>
      <c r="L131" s="40">
        <f t="shared" si="73"/>
        <v>0</v>
      </c>
      <c r="M131" s="40">
        <f t="shared" si="73"/>
        <v>0</v>
      </c>
      <c r="N131" s="40">
        <f t="shared" si="73"/>
        <v>0</v>
      </c>
      <c r="O131" s="40">
        <f t="shared" si="73"/>
        <v>3000</v>
      </c>
      <c r="P131" s="40">
        <f t="shared" si="73"/>
        <v>12397.48</v>
      </c>
      <c r="Q131" s="40">
        <f t="shared" si="73"/>
        <v>2998</v>
      </c>
      <c r="R131" s="40">
        <f t="shared" si="73"/>
        <v>0</v>
      </c>
      <c r="S131" s="40">
        <f t="shared" si="73"/>
        <v>2002</v>
      </c>
      <c r="T131" s="40">
        <f t="shared" si="73"/>
        <v>0</v>
      </c>
      <c r="U131" s="40">
        <f t="shared" si="73"/>
        <v>0</v>
      </c>
      <c r="V131" s="40">
        <f t="shared" si="73"/>
        <v>0</v>
      </c>
      <c r="W131" s="40">
        <f t="shared" si="73"/>
        <v>0</v>
      </c>
      <c r="X131" s="40">
        <f t="shared" si="73"/>
        <v>0</v>
      </c>
      <c r="Y131" s="40">
        <f t="shared" si="73"/>
        <v>0</v>
      </c>
      <c r="Z131" s="40">
        <f t="shared" si="73"/>
        <v>20397.48</v>
      </c>
      <c r="AA131" s="40">
        <f t="shared" si="73"/>
        <v>0</v>
      </c>
      <c r="AB131" s="41">
        <f>Z131/D131</f>
        <v>1</v>
      </c>
      <c r="AC131" s="43"/>
      <c r="AD131" s="165"/>
      <c r="AE131" s="165"/>
      <c r="AF131" s="165"/>
      <c r="AG131" s="165"/>
      <c r="AH131" s="165"/>
      <c r="AI131" s="140"/>
      <c r="AJ131" s="140"/>
      <c r="AK131" s="78"/>
      <c r="AL131" s="78"/>
    </row>
    <row r="132" spans="1:38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65"/>
      <c r="AE132" s="165"/>
      <c r="AF132" s="165"/>
      <c r="AG132" s="165"/>
      <c r="AH132" s="165"/>
      <c r="AI132" s="140"/>
      <c r="AJ132" s="140"/>
      <c r="AK132" s="78"/>
      <c r="AL132" s="78"/>
    </row>
    <row r="133" spans="1:38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9">
        <f>3193008.98+64000+51704+68200+100000</f>
        <v>3476912.98</v>
      </c>
      <c r="AA133" s="31"/>
      <c r="AB133" s="31"/>
      <c r="AC133" s="32"/>
      <c r="AD133" s="165"/>
      <c r="AE133" s="165"/>
      <c r="AF133" s="165"/>
      <c r="AG133" s="165"/>
      <c r="AH133" s="165"/>
      <c r="AI133" s="140"/>
      <c r="AJ133" s="140"/>
      <c r="AK133" s="78"/>
      <c r="AL133" s="78"/>
    </row>
    <row r="134" spans="1:38" s="33" customFormat="1" ht="15" hidden="1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65"/>
      <c r="AE134" s="165"/>
      <c r="AF134" s="165"/>
      <c r="AG134" s="165"/>
      <c r="AH134" s="165"/>
      <c r="AI134" s="140"/>
      <c r="AJ134" s="140"/>
      <c r="AK134" s="78"/>
      <c r="AL134" s="78"/>
    </row>
    <row r="135" spans="1:38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D135" s="165"/>
      <c r="AE135" s="165"/>
      <c r="AF135" s="165"/>
      <c r="AG135" s="165"/>
      <c r="AH135" s="165"/>
      <c r="AI135" s="140"/>
      <c r="AJ135" s="140"/>
      <c r="AK135" s="78"/>
      <c r="AL135" s="78"/>
    </row>
    <row r="136" spans="1:38" s="33" customFormat="1" ht="18" hidden="1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2.3283064365386963E-10</v>
      </c>
      <c r="D136" s="31">
        <f>[1]consoCURRENT!G2955</f>
        <v>4491275.2700000005</v>
      </c>
      <c r="E136" s="31">
        <f>[1]consoCURRENT!H2955</f>
        <v>1913632.23</v>
      </c>
      <c r="F136" s="31">
        <f>[1]consoCURRENT!I2955</f>
        <v>1500980.01</v>
      </c>
      <c r="G136" s="31">
        <f>[1]consoCURRENT!J2955</f>
        <v>1045523.03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606041.05000000005</v>
      </c>
      <c r="Q136" s="31">
        <f>[1]consoCURRENT!T2955</f>
        <v>367544.12</v>
      </c>
      <c r="R136" s="31">
        <f>[1]consoCURRENT!U2955</f>
        <v>710160.38</v>
      </c>
      <c r="S136" s="31">
        <f>[1]consoCURRENT!V2955</f>
        <v>423275.51</v>
      </c>
      <c r="T136" s="31">
        <f>[1]consoCURRENT!W2955</f>
        <v>409489.43</v>
      </c>
      <c r="U136" s="31">
        <f>[1]consoCURRENT!X2955</f>
        <v>643183.6</v>
      </c>
      <c r="V136" s="31">
        <f>[1]consoCURRENT!Y2955</f>
        <v>-7150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4460135.2700000005</v>
      </c>
      <c r="AA136" s="31">
        <f>D136-Z136</f>
        <v>31140</v>
      </c>
      <c r="AB136" s="37">
        <f>Z136/D136</f>
        <v>0.99306655724087911</v>
      </c>
      <c r="AC136" s="32"/>
      <c r="AD136" s="165"/>
      <c r="AE136" s="165"/>
      <c r="AF136" s="165"/>
      <c r="AG136" s="165"/>
      <c r="AH136" s="165"/>
      <c r="AI136" s="140"/>
      <c r="AJ136" s="140"/>
      <c r="AK136" s="78"/>
      <c r="AL136" s="78"/>
    </row>
    <row r="137" spans="1:38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  <c r="AD137" s="165"/>
      <c r="AE137" s="165"/>
      <c r="AF137" s="165"/>
      <c r="AG137" s="165"/>
      <c r="AH137" s="165"/>
      <c r="AI137" s="140"/>
      <c r="AJ137" s="140"/>
      <c r="AK137" s="78"/>
      <c r="AL137" s="78"/>
    </row>
    <row r="138" spans="1:38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  <c r="AD138" s="165"/>
      <c r="AE138" s="165"/>
      <c r="AF138" s="165"/>
      <c r="AG138" s="165"/>
      <c r="AH138" s="165"/>
      <c r="AI138" s="140"/>
      <c r="AJ138" s="140"/>
      <c r="AK138" s="78"/>
      <c r="AL138" s="78"/>
    </row>
    <row r="139" spans="1:38" s="33" customFormat="1" ht="18" hidden="1" customHeight="1" x14ac:dyDescent="0.25">
      <c r="A139" s="39" t="s">
        <v>38</v>
      </c>
      <c r="B139" s="40">
        <f t="shared" ref="B139:C139" si="75">SUM(B135:B138)</f>
        <v>4491275.2700000005</v>
      </c>
      <c r="C139" s="40">
        <f t="shared" si="75"/>
        <v>2.3283064365386963E-10</v>
      </c>
      <c r="D139" s="40">
        <f>SUM(D135:D138)</f>
        <v>4491275.2700000005</v>
      </c>
      <c r="E139" s="40">
        <f t="shared" ref="E139:AA139" si="76">SUM(E135:E138)</f>
        <v>1913632.23</v>
      </c>
      <c r="F139" s="40">
        <f t="shared" si="76"/>
        <v>1500980.01</v>
      </c>
      <c r="G139" s="40">
        <f t="shared" si="76"/>
        <v>1045523.03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1307591.1800000002</v>
      </c>
      <c r="P139" s="40">
        <f t="shared" si="76"/>
        <v>606041.05000000005</v>
      </c>
      <c r="Q139" s="40">
        <f t="shared" si="76"/>
        <v>367544.12</v>
      </c>
      <c r="R139" s="40">
        <f t="shared" si="76"/>
        <v>710160.38</v>
      </c>
      <c r="S139" s="40">
        <f t="shared" si="76"/>
        <v>423275.51</v>
      </c>
      <c r="T139" s="40">
        <f t="shared" si="76"/>
        <v>409489.43</v>
      </c>
      <c r="U139" s="40">
        <f t="shared" si="76"/>
        <v>643183.6</v>
      </c>
      <c r="V139" s="40">
        <f t="shared" si="76"/>
        <v>-7150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4460135.2700000005</v>
      </c>
      <c r="AA139" s="40">
        <f t="shared" si="76"/>
        <v>31140</v>
      </c>
      <c r="AB139" s="41">
        <f>Z139/D139</f>
        <v>0.99306655724087911</v>
      </c>
      <c r="AC139" s="32"/>
      <c r="AD139" s="165"/>
      <c r="AE139" s="165"/>
      <c r="AF139" s="165"/>
      <c r="AG139" s="165"/>
      <c r="AH139" s="165"/>
      <c r="AI139" s="140"/>
      <c r="AJ139" s="140"/>
      <c r="AK139" s="78"/>
      <c r="AL139" s="78"/>
    </row>
    <row r="140" spans="1:38" s="33" customFormat="1" ht="18" hidden="1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  <c r="AD140" s="165"/>
      <c r="AE140" s="165"/>
      <c r="AF140" s="165"/>
      <c r="AG140" s="165"/>
      <c r="AH140" s="165"/>
      <c r="AI140" s="140"/>
      <c r="AJ140" s="140"/>
      <c r="AK140" s="78"/>
      <c r="AL140" s="78"/>
    </row>
    <row r="141" spans="1:38" s="33" customFormat="1" ht="18" hidden="1" customHeight="1" x14ac:dyDescent="0.25">
      <c r="A141" s="39" t="s">
        <v>40</v>
      </c>
      <c r="B141" s="40">
        <f t="shared" ref="B141:C141" si="78">B140+B139</f>
        <v>4491275.2700000005</v>
      </c>
      <c r="C141" s="40">
        <f t="shared" si="78"/>
        <v>2.3283064365386963E-10</v>
      </c>
      <c r="D141" s="40">
        <f>D140+D139</f>
        <v>4491275.2700000005</v>
      </c>
      <c r="E141" s="40">
        <f t="shared" ref="E141:AA141" si="79">E140+E139</f>
        <v>1913632.23</v>
      </c>
      <c r="F141" s="40">
        <f t="shared" si="79"/>
        <v>1500980.01</v>
      </c>
      <c r="G141" s="40">
        <f t="shared" si="79"/>
        <v>1045523.03</v>
      </c>
      <c r="H141" s="40">
        <f t="shared" si="79"/>
        <v>0</v>
      </c>
      <c r="I141" s="40">
        <f t="shared" si="79"/>
        <v>0</v>
      </c>
      <c r="J141" s="40">
        <f t="shared" si="79"/>
        <v>0</v>
      </c>
      <c r="K141" s="40">
        <f t="shared" si="79"/>
        <v>0</v>
      </c>
      <c r="L141" s="40">
        <f t="shared" si="79"/>
        <v>0</v>
      </c>
      <c r="M141" s="40">
        <f t="shared" si="79"/>
        <v>0</v>
      </c>
      <c r="N141" s="40">
        <f t="shared" si="79"/>
        <v>0</v>
      </c>
      <c r="O141" s="40">
        <f t="shared" si="79"/>
        <v>1307591.1800000002</v>
      </c>
      <c r="P141" s="40">
        <f t="shared" si="79"/>
        <v>606041.05000000005</v>
      </c>
      <c r="Q141" s="40">
        <f t="shared" si="79"/>
        <v>367544.12</v>
      </c>
      <c r="R141" s="40">
        <f t="shared" si="79"/>
        <v>710160.38</v>
      </c>
      <c r="S141" s="40">
        <f t="shared" si="79"/>
        <v>423275.51</v>
      </c>
      <c r="T141" s="40">
        <f t="shared" si="79"/>
        <v>409489.43</v>
      </c>
      <c r="U141" s="40">
        <f t="shared" si="79"/>
        <v>643183.6</v>
      </c>
      <c r="V141" s="40">
        <f t="shared" si="79"/>
        <v>-7150</v>
      </c>
      <c r="W141" s="40">
        <f t="shared" si="79"/>
        <v>0</v>
      </c>
      <c r="X141" s="40">
        <f t="shared" si="79"/>
        <v>0</v>
      </c>
      <c r="Y141" s="40">
        <f t="shared" si="79"/>
        <v>0</v>
      </c>
      <c r="Z141" s="40">
        <f t="shared" si="79"/>
        <v>4460135.2700000005</v>
      </c>
      <c r="AA141" s="40">
        <f t="shared" si="79"/>
        <v>31140</v>
      </c>
      <c r="AB141" s="41">
        <f>Z141/D141</f>
        <v>0.99306655724087911</v>
      </c>
      <c r="AC141" s="43"/>
      <c r="AD141" s="165"/>
      <c r="AE141" s="165"/>
      <c r="AF141" s="165"/>
      <c r="AG141" s="165"/>
      <c r="AH141" s="165"/>
      <c r="AI141" s="140"/>
      <c r="AJ141" s="140"/>
      <c r="AK141" s="78"/>
      <c r="AL141" s="78"/>
    </row>
    <row r="142" spans="1:38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65"/>
      <c r="AE142" s="165"/>
      <c r="AF142" s="165"/>
      <c r="AG142" s="165"/>
      <c r="AH142" s="165"/>
      <c r="AI142" s="140"/>
      <c r="AJ142" s="140"/>
      <c r="AK142" s="78"/>
      <c r="AL142" s="78"/>
    </row>
    <row r="143" spans="1:38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65"/>
      <c r="AE143" s="165"/>
      <c r="AF143" s="165"/>
      <c r="AG143" s="165"/>
      <c r="AH143" s="165"/>
      <c r="AI143" s="140"/>
      <c r="AJ143" s="140"/>
      <c r="AK143" s="78"/>
      <c r="AL143" s="78"/>
    </row>
    <row r="144" spans="1:38" s="33" customFormat="1" ht="15" hidden="1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65"/>
      <c r="AE144" s="165"/>
      <c r="AF144" s="165"/>
      <c r="AG144" s="165"/>
      <c r="AH144" s="165"/>
      <c r="AI144" s="140"/>
      <c r="AJ144" s="140"/>
      <c r="AK144" s="78"/>
      <c r="AL144" s="78"/>
    </row>
    <row r="145" spans="1:38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D145" s="165"/>
      <c r="AE145" s="165"/>
      <c r="AF145" s="165"/>
      <c r="AG145" s="165"/>
      <c r="AH145" s="165"/>
      <c r="AI145" s="140"/>
      <c r="AJ145" s="140"/>
      <c r="AK145" s="78"/>
      <c r="AL145" s="78"/>
    </row>
    <row r="146" spans="1:38" s="33" customFormat="1" ht="18" hidden="1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30177.06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27396.400000000001</v>
      </c>
      <c r="R146" s="31">
        <f>[1]consoCURRENT!U3168</f>
        <v>0</v>
      </c>
      <c r="S146" s="31">
        <f>[1]consoCURRENT!V3168</f>
        <v>2780.66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30177.06</v>
      </c>
      <c r="AA146" s="31">
        <f>D146-Z146</f>
        <v>3.2741809263825417E-11</v>
      </c>
      <c r="AB146" s="37">
        <f>Z146/D146</f>
        <v>0.99999999999999889</v>
      </c>
      <c r="AC146" s="32"/>
      <c r="AD146" s="165"/>
      <c r="AE146" s="165"/>
      <c r="AF146" s="165"/>
      <c r="AG146" s="165"/>
      <c r="AH146" s="165"/>
      <c r="AI146" s="140"/>
      <c r="AJ146" s="140"/>
      <c r="AK146" s="78"/>
      <c r="AL146" s="78"/>
    </row>
    <row r="147" spans="1:38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  <c r="AD147" s="165"/>
      <c r="AE147" s="165"/>
      <c r="AF147" s="165"/>
      <c r="AG147" s="165"/>
      <c r="AH147" s="165"/>
      <c r="AI147" s="140"/>
      <c r="AJ147" s="140"/>
      <c r="AK147" s="78"/>
      <c r="AL147" s="78"/>
    </row>
    <row r="148" spans="1:38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  <c r="AD148" s="165"/>
      <c r="AE148" s="165"/>
      <c r="AF148" s="165"/>
      <c r="AG148" s="165"/>
      <c r="AH148" s="165"/>
      <c r="AI148" s="140"/>
      <c r="AJ148" s="140"/>
      <c r="AK148" s="78"/>
      <c r="AL148" s="78"/>
    </row>
    <row r="149" spans="1:38" s="33" customFormat="1" ht="18" hidden="1" customHeight="1" x14ac:dyDescent="0.25">
      <c r="A149" s="39" t="s">
        <v>38</v>
      </c>
      <c r="B149" s="40">
        <f t="shared" ref="B149:C149" si="81">SUM(B145:B148)</f>
        <v>30177.060000000034</v>
      </c>
      <c r="C149" s="40">
        <f t="shared" si="81"/>
        <v>0</v>
      </c>
      <c r="D149" s="40">
        <f>SUM(D145:D148)</f>
        <v>30177.060000000034</v>
      </c>
      <c r="E149" s="40">
        <f t="shared" ref="E149:AA149" si="82">SUM(E145:E148)</f>
        <v>0</v>
      </c>
      <c r="F149" s="40">
        <f t="shared" si="82"/>
        <v>30177.06</v>
      </c>
      <c r="G149" s="40">
        <f t="shared" si="82"/>
        <v>0</v>
      </c>
      <c r="H149" s="40">
        <f t="shared" si="82"/>
        <v>0</v>
      </c>
      <c r="I149" s="40">
        <f t="shared" si="82"/>
        <v>0</v>
      </c>
      <c r="J149" s="40">
        <f t="shared" si="82"/>
        <v>0</v>
      </c>
      <c r="K149" s="40">
        <f t="shared" si="82"/>
        <v>0</v>
      </c>
      <c r="L149" s="40">
        <f t="shared" si="82"/>
        <v>0</v>
      </c>
      <c r="M149" s="40">
        <f t="shared" si="82"/>
        <v>0</v>
      </c>
      <c r="N149" s="40">
        <f t="shared" si="82"/>
        <v>0</v>
      </c>
      <c r="O149" s="40">
        <f t="shared" si="82"/>
        <v>0</v>
      </c>
      <c r="P149" s="40">
        <f t="shared" si="82"/>
        <v>0</v>
      </c>
      <c r="Q149" s="40">
        <f t="shared" si="82"/>
        <v>27396.400000000001</v>
      </c>
      <c r="R149" s="40">
        <f t="shared" si="82"/>
        <v>0</v>
      </c>
      <c r="S149" s="40">
        <f t="shared" si="82"/>
        <v>2780.66</v>
      </c>
      <c r="T149" s="40">
        <f t="shared" si="82"/>
        <v>0</v>
      </c>
      <c r="U149" s="40">
        <f t="shared" si="82"/>
        <v>0</v>
      </c>
      <c r="V149" s="40">
        <f t="shared" si="82"/>
        <v>0</v>
      </c>
      <c r="W149" s="40">
        <f t="shared" si="82"/>
        <v>0</v>
      </c>
      <c r="X149" s="40">
        <f t="shared" si="82"/>
        <v>0</v>
      </c>
      <c r="Y149" s="40">
        <f t="shared" si="82"/>
        <v>0</v>
      </c>
      <c r="Z149" s="40">
        <f t="shared" si="82"/>
        <v>30177.06</v>
      </c>
      <c r="AA149" s="40">
        <f t="shared" si="82"/>
        <v>3.2741809263825417E-11</v>
      </c>
      <c r="AB149" s="41">
        <f>Z149/D149</f>
        <v>0.99999999999999889</v>
      </c>
      <c r="AC149" s="32"/>
      <c r="AD149" s="165"/>
      <c r="AE149" s="165"/>
      <c r="AF149" s="165"/>
      <c r="AG149" s="165"/>
      <c r="AH149" s="165"/>
      <c r="AI149" s="140"/>
      <c r="AJ149" s="140"/>
      <c r="AK149" s="78"/>
      <c r="AL149" s="78"/>
    </row>
    <row r="150" spans="1:38" s="33" customFormat="1" ht="18" hidden="1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  <c r="AD150" s="165"/>
      <c r="AE150" s="165"/>
      <c r="AF150" s="165"/>
      <c r="AG150" s="165"/>
      <c r="AH150" s="165"/>
      <c r="AI150" s="140"/>
      <c r="AJ150" s="140"/>
      <c r="AK150" s="78"/>
      <c r="AL150" s="78"/>
    </row>
    <row r="151" spans="1:38" s="33" customFormat="1" ht="18" hidden="1" customHeight="1" x14ac:dyDescent="0.25">
      <c r="A151" s="39" t="s">
        <v>40</v>
      </c>
      <c r="B151" s="40">
        <f t="shared" ref="B151:C151" si="84">B150+B149</f>
        <v>30177.060000000034</v>
      </c>
      <c r="C151" s="40">
        <f t="shared" si="84"/>
        <v>0</v>
      </c>
      <c r="D151" s="40">
        <f>D150+D149</f>
        <v>30177.060000000034</v>
      </c>
      <c r="E151" s="40">
        <f t="shared" ref="E151:AA151" si="85">E150+E149</f>
        <v>0</v>
      </c>
      <c r="F151" s="40">
        <f t="shared" si="85"/>
        <v>30177.06</v>
      </c>
      <c r="G151" s="40">
        <f t="shared" si="85"/>
        <v>0</v>
      </c>
      <c r="H151" s="40">
        <f t="shared" si="85"/>
        <v>0</v>
      </c>
      <c r="I151" s="40">
        <f t="shared" si="85"/>
        <v>0</v>
      </c>
      <c r="J151" s="40">
        <f t="shared" si="85"/>
        <v>0</v>
      </c>
      <c r="K151" s="40">
        <f t="shared" si="85"/>
        <v>0</v>
      </c>
      <c r="L151" s="40">
        <f t="shared" si="85"/>
        <v>0</v>
      </c>
      <c r="M151" s="40">
        <f t="shared" si="85"/>
        <v>0</v>
      </c>
      <c r="N151" s="40">
        <f t="shared" si="85"/>
        <v>0</v>
      </c>
      <c r="O151" s="40">
        <f t="shared" si="85"/>
        <v>0</v>
      </c>
      <c r="P151" s="40">
        <f t="shared" si="85"/>
        <v>0</v>
      </c>
      <c r="Q151" s="40">
        <f t="shared" si="85"/>
        <v>27396.400000000001</v>
      </c>
      <c r="R151" s="40">
        <f t="shared" si="85"/>
        <v>0</v>
      </c>
      <c r="S151" s="40">
        <f t="shared" si="85"/>
        <v>2780.66</v>
      </c>
      <c r="T151" s="40">
        <f t="shared" si="85"/>
        <v>0</v>
      </c>
      <c r="U151" s="40">
        <f t="shared" si="85"/>
        <v>0</v>
      </c>
      <c r="V151" s="40">
        <f t="shared" si="85"/>
        <v>0</v>
      </c>
      <c r="W151" s="40">
        <f t="shared" si="85"/>
        <v>0</v>
      </c>
      <c r="X151" s="40">
        <f t="shared" si="85"/>
        <v>0</v>
      </c>
      <c r="Y151" s="40">
        <f t="shared" si="85"/>
        <v>0</v>
      </c>
      <c r="Z151" s="40">
        <f t="shared" si="85"/>
        <v>30177.06</v>
      </c>
      <c r="AA151" s="40">
        <f t="shared" si="85"/>
        <v>3.2741809263825417E-11</v>
      </c>
      <c r="AB151" s="41">
        <f>Z151/D151</f>
        <v>0.99999999999999889</v>
      </c>
      <c r="AC151" s="43"/>
      <c r="AD151" s="165"/>
      <c r="AE151" s="165"/>
      <c r="AF151" s="165"/>
      <c r="AG151" s="165"/>
      <c r="AH151" s="165"/>
      <c r="AI151" s="140"/>
      <c r="AJ151" s="140"/>
      <c r="AK151" s="78"/>
      <c r="AL151" s="78"/>
    </row>
    <row r="152" spans="1:38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65"/>
      <c r="AE152" s="165"/>
      <c r="AF152" s="165"/>
      <c r="AG152" s="165"/>
      <c r="AH152" s="165"/>
      <c r="AI152" s="140"/>
      <c r="AJ152" s="140"/>
      <c r="AK152" s="78"/>
      <c r="AL152" s="78"/>
    </row>
    <row r="153" spans="1:38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65"/>
      <c r="AE153" s="165"/>
      <c r="AF153" s="165"/>
      <c r="AG153" s="165"/>
      <c r="AH153" s="165"/>
      <c r="AI153" s="140"/>
      <c r="AJ153" s="140"/>
      <c r="AK153" s="78"/>
      <c r="AL153" s="78"/>
    </row>
    <row r="154" spans="1:38" s="33" customFormat="1" ht="15" hidden="1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65"/>
      <c r="AE154" s="165"/>
      <c r="AF154" s="165"/>
      <c r="AG154" s="165"/>
      <c r="AH154" s="165"/>
      <c r="AI154" s="140"/>
      <c r="AJ154" s="140"/>
      <c r="AK154" s="78"/>
      <c r="AL154" s="78"/>
    </row>
    <row r="155" spans="1:38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D155" s="165"/>
      <c r="AE155" s="165"/>
      <c r="AF155" s="165"/>
      <c r="AG155" s="165"/>
      <c r="AH155" s="165"/>
      <c r="AI155" s="140"/>
      <c r="AJ155" s="140"/>
      <c r="AK155" s="78"/>
      <c r="AL155" s="78"/>
    </row>
    <row r="156" spans="1:38" s="33" customFormat="1" ht="18" hidden="1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665898.65999999992</v>
      </c>
      <c r="F156" s="31">
        <f>[1]consoCURRENT!I3381</f>
        <v>612601.34000000008</v>
      </c>
      <c r="G156" s="31">
        <f>[1]consoCURRENT!J3381</f>
        <v>387760.76999999996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346793.05</v>
      </c>
      <c r="Q156" s="31">
        <f>[1]consoCURRENT!T3381</f>
        <v>46463.79</v>
      </c>
      <c r="R156" s="31">
        <f>[1]consoCURRENT!U3381</f>
        <v>195802.93</v>
      </c>
      <c r="S156" s="31">
        <f>[1]consoCURRENT!V3381</f>
        <v>370334.62</v>
      </c>
      <c r="T156" s="31">
        <f>[1]consoCURRENT!W3381</f>
        <v>377209.70999999996</v>
      </c>
      <c r="U156" s="31">
        <f>[1]consoCURRENT!X3381</f>
        <v>10551.06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1666260.77</v>
      </c>
      <c r="AA156" s="31">
        <f>D156-Z156</f>
        <v>0</v>
      </c>
      <c r="AB156" s="37">
        <f>Z156/D156</f>
        <v>1</v>
      </c>
      <c r="AC156" s="32"/>
      <c r="AD156" s="165"/>
      <c r="AE156" s="165"/>
      <c r="AF156" s="165"/>
      <c r="AG156" s="165"/>
      <c r="AH156" s="165"/>
      <c r="AI156" s="140"/>
      <c r="AJ156" s="140"/>
      <c r="AK156" s="78"/>
      <c r="AL156" s="78"/>
    </row>
    <row r="157" spans="1:38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  <c r="AD157" s="165"/>
      <c r="AE157" s="165"/>
      <c r="AF157" s="165"/>
      <c r="AG157" s="165"/>
      <c r="AH157" s="165"/>
      <c r="AI157" s="140"/>
      <c r="AJ157" s="140"/>
      <c r="AK157" s="78"/>
      <c r="AL157" s="78"/>
    </row>
    <row r="158" spans="1:38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  <c r="AD158" s="165"/>
      <c r="AE158" s="165"/>
      <c r="AF158" s="165"/>
      <c r="AG158" s="165"/>
      <c r="AH158" s="165"/>
      <c r="AI158" s="140"/>
      <c r="AJ158" s="140"/>
      <c r="AK158" s="78"/>
      <c r="AL158" s="78"/>
    </row>
    <row r="159" spans="1:38" s="33" customFormat="1" ht="18" hidden="1" customHeight="1" x14ac:dyDescent="0.25">
      <c r="A159" s="39" t="s">
        <v>38</v>
      </c>
      <c r="B159" s="40">
        <f t="shared" ref="B159:C159" si="87">SUM(B155:B158)</f>
        <v>1666260.77</v>
      </c>
      <c r="C159" s="40">
        <f t="shared" si="87"/>
        <v>0</v>
      </c>
      <c r="D159" s="40">
        <f>SUM(D155:D158)</f>
        <v>1666260.77</v>
      </c>
      <c r="E159" s="40">
        <f t="shared" ref="E159:AA159" si="88">SUM(E155:E158)</f>
        <v>665898.65999999992</v>
      </c>
      <c r="F159" s="40">
        <f t="shared" si="88"/>
        <v>612601.34000000008</v>
      </c>
      <c r="G159" s="40">
        <f t="shared" si="88"/>
        <v>387760.76999999996</v>
      </c>
      <c r="H159" s="40">
        <f t="shared" si="88"/>
        <v>0</v>
      </c>
      <c r="I159" s="40">
        <f t="shared" si="88"/>
        <v>0</v>
      </c>
      <c r="J159" s="40">
        <f t="shared" si="88"/>
        <v>0</v>
      </c>
      <c r="K159" s="40">
        <f t="shared" si="88"/>
        <v>0</v>
      </c>
      <c r="L159" s="40">
        <f t="shared" si="88"/>
        <v>0</v>
      </c>
      <c r="M159" s="40">
        <f t="shared" si="88"/>
        <v>0</v>
      </c>
      <c r="N159" s="40">
        <f t="shared" si="88"/>
        <v>0</v>
      </c>
      <c r="O159" s="40">
        <f t="shared" si="88"/>
        <v>319105.60999999993</v>
      </c>
      <c r="P159" s="40">
        <f t="shared" si="88"/>
        <v>346793.05</v>
      </c>
      <c r="Q159" s="40">
        <f t="shared" si="88"/>
        <v>46463.79</v>
      </c>
      <c r="R159" s="40">
        <f t="shared" si="88"/>
        <v>195802.93</v>
      </c>
      <c r="S159" s="40">
        <f t="shared" si="88"/>
        <v>370334.62</v>
      </c>
      <c r="T159" s="40">
        <f t="shared" si="88"/>
        <v>377209.70999999996</v>
      </c>
      <c r="U159" s="40">
        <f t="shared" si="88"/>
        <v>10551.06</v>
      </c>
      <c r="V159" s="40">
        <f t="shared" si="88"/>
        <v>0</v>
      </c>
      <c r="W159" s="40">
        <f t="shared" si="88"/>
        <v>0</v>
      </c>
      <c r="X159" s="40">
        <f t="shared" si="88"/>
        <v>0</v>
      </c>
      <c r="Y159" s="40">
        <f t="shared" si="88"/>
        <v>0</v>
      </c>
      <c r="Z159" s="40">
        <f t="shared" si="88"/>
        <v>1666260.77</v>
      </c>
      <c r="AA159" s="40">
        <f t="shared" si="88"/>
        <v>0</v>
      </c>
      <c r="AB159" s="41">
        <f>Z159/D159</f>
        <v>1</v>
      </c>
      <c r="AC159" s="32"/>
      <c r="AD159" s="165"/>
      <c r="AE159" s="165"/>
      <c r="AF159" s="165"/>
      <c r="AG159" s="165"/>
      <c r="AH159" s="165"/>
      <c r="AI159" s="140"/>
      <c r="AJ159" s="140"/>
      <c r="AK159" s="78"/>
      <c r="AL159" s="78"/>
    </row>
    <row r="160" spans="1:38" s="33" customFormat="1" ht="18" hidden="1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  <c r="AD160" s="165"/>
      <c r="AE160" s="165"/>
      <c r="AF160" s="165"/>
      <c r="AG160" s="165"/>
      <c r="AH160" s="165"/>
      <c r="AI160" s="140"/>
      <c r="AJ160" s="140"/>
      <c r="AK160" s="78"/>
      <c r="AL160" s="78"/>
    </row>
    <row r="161" spans="1:38" s="33" customFormat="1" ht="18" hidden="1" customHeight="1" x14ac:dyDescent="0.25">
      <c r="A161" s="39" t="s">
        <v>40</v>
      </c>
      <c r="B161" s="40">
        <f t="shared" ref="B161:C161" si="90">B160+B159</f>
        <v>1666260.77</v>
      </c>
      <c r="C161" s="40">
        <f t="shared" si="90"/>
        <v>0</v>
      </c>
      <c r="D161" s="40">
        <f>D160+D159</f>
        <v>1666260.77</v>
      </c>
      <c r="E161" s="40">
        <f t="shared" ref="E161:AA161" si="91">E160+E159</f>
        <v>665898.65999999992</v>
      </c>
      <c r="F161" s="40">
        <f t="shared" si="91"/>
        <v>612601.34000000008</v>
      </c>
      <c r="G161" s="40">
        <f t="shared" si="91"/>
        <v>387760.76999999996</v>
      </c>
      <c r="H161" s="40">
        <f t="shared" si="91"/>
        <v>0</v>
      </c>
      <c r="I161" s="40">
        <f t="shared" si="91"/>
        <v>0</v>
      </c>
      <c r="J161" s="40">
        <f t="shared" si="91"/>
        <v>0</v>
      </c>
      <c r="K161" s="40">
        <f t="shared" si="91"/>
        <v>0</v>
      </c>
      <c r="L161" s="40">
        <f t="shared" si="91"/>
        <v>0</v>
      </c>
      <c r="M161" s="40">
        <f t="shared" si="91"/>
        <v>0</v>
      </c>
      <c r="N161" s="40">
        <f t="shared" si="91"/>
        <v>0</v>
      </c>
      <c r="O161" s="40">
        <f t="shared" si="91"/>
        <v>319105.60999999993</v>
      </c>
      <c r="P161" s="40">
        <f t="shared" si="91"/>
        <v>346793.05</v>
      </c>
      <c r="Q161" s="40">
        <f t="shared" si="91"/>
        <v>46463.79</v>
      </c>
      <c r="R161" s="40">
        <f t="shared" si="91"/>
        <v>195802.93</v>
      </c>
      <c r="S161" s="40">
        <f t="shared" si="91"/>
        <v>370334.62</v>
      </c>
      <c r="T161" s="40">
        <f t="shared" si="91"/>
        <v>377209.70999999996</v>
      </c>
      <c r="U161" s="40">
        <f t="shared" si="91"/>
        <v>10551.06</v>
      </c>
      <c r="V161" s="40">
        <f t="shared" si="91"/>
        <v>0</v>
      </c>
      <c r="W161" s="40">
        <f t="shared" si="91"/>
        <v>0</v>
      </c>
      <c r="X161" s="40">
        <f t="shared" si="91"/>
        <v>0</v>
      </c>
      <c r="Y161" s="40">
        <f t="shared" si="91"/>
        <v>0</v>
      </c>
      <c r="Z161" s="40">
        <f t="shared" si="91"/>
        <v>1666260.77</v>
      </c>
      <c r="AA161" s="40">
        <f t="shared" si="91"/>
        <v>0</v>
      </c>
      <c r="AB161" s="41">
        <f>Z161/D161</f>
        <v>1</v>
      </c>
      <c r="AC161" s="43"/>
      <c r="AD161" s="165"/>
      <c r="AE161" s="165"/>
      <c r="AF161" s="165"/>
      <c r="AG161" s="165"/>
      <c r="AH161" s="165"/>
      <c r="AI161" s="140"/>
      <c r="AJ161" s="140"/>
      <c r="AK161" s="78"/>
      <c r="AL161" s="78"/>
    </row>
    <row r="162" spans="1:38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65"/>
      <c r="AE162" s="165"/>
      <c r="AF162" s="165"/>
      <c r="AG162" s="165"/>
      <c r="AH162" s="165"/>
      <c r="AI162" s="140"/>
      <c r="AJ162" s="140"/>
      <c r="AK162" s="78"/>
      <c r="AL162" s="78"/>
    </row>
    <row r="163" spans="1:38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65"/>
      <c r="AE163" s="165"/>
      <c r="AF163" s="165"/>
      <c r="AG163" s="165"/>
      <c r="AH163" s="165"/>
      <c r="AI163" s="140"/>
      <c r="AJ163" s="140"/>
      <c r="AK163" s="78"/>
      <c r="AL163" s="78"/>
    </row>
    <row r="164" spans="1:38" s="33" customFormat="1" ht="15" hidden="1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65"/>
      <c r="AE164" s="165"/>
      <c r="AF164" s="165"/>
      <c r="AG164" s="165"/>
      <c r="AH164" s="165"/>
      <c r="AI164" s="140"/>
      <c r="AJ164" s="140"/>
      <c r="AK164" s="78"/>
      <c r="AL164" s="78"/>
    </row>
    <row r="165" spans="1:38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D165" s="165"/>
      <c r="AE165" s="165"/>
      <c r="AF165" s="165"/>
      <c r="AG165" s="165"/>
      <c r="AH165" s="165"/>
      <c r="AI165" s="140"/>
      <c r="AJ165" s="140"/>
      <c r="AK165" s="78"/>
      <c r="AL165" s="78"/>
    </row>
    <row r="166" spans="1:38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48" t="e">
        <f>Z166/D166</f>
        <v>#DIV/0!</v>
      </c>
      <c r="AC166" s="32"/>
      <c r="AD166" s="165"/>
      <c r="AE166" s="165"/>
      <c r="AF166" s="165"/>
      <c r="AG166" s="165"/>
      <c r="AH166" s="165"/>
      <c r="AI166" s="140"/>
      <c r="AJ166" s="140"/>
      <c r="AK166" s="78"/>
      <c r="AL166" s="78"/>
    </row>
    <row r="167" spans="1:38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  <c r="AD167" s="165"/>
      <c r="AE167" s="165"/>
      <c r="AF167" s="165"/>
      <c r="AG167" s="165"/>
      <c r="AH167" s="165"/>
      <c r="AI167" s="140"/>
      <c r="AJ167" s="140"/>
      <c r="AK167" s="78"/>
      <c r="AL167" s="78"/>
    </row>
    <row r="168" spans="1:38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  <c r="AD168" s="165"/>
      <c r="AE168" s="165"/>
      <c r="AF168" s="165"/>
      <c r="AG168" s="165"/>
      <c r="AH168" s="165"/>
      <c r="AI168" s="140"/>
      <c r="AJ168" s="140"/>
      <c r="AK168" s="78"/>
      <c r="AL168" s="78"/>
    </row>
    <row r="169" spans="1:38" s="33" customFormat="1" ht="18" hidden="1" customHeight="1" x14ac:dyDescent="0.25">
      <c r="A169" s="39" t="s">
        <v>38</v>
      </c>
      <c r="B169" s="40">
        <f t="shared" ref="B169:C169" si="93">SUM(B165:B168)</f>
        <v>0</v>
      </c>
      <c r="C169" s="40">
        <f t="shared" si="93"/>
        <v>0</v>
      </c>
      <c r="D169" s="40">
        <f>SUM(D165:D168)</f>
        <v>0</v>
      </c>
      <c r="E169" s="40">
        <f t="shared" ref="E169:AA169" si="94">SUM(E165:E168)</f>
        <v>0</v>
      </c>
      <c r="F169" s="40">
        <f t="shared" si="94"/>
        <v>0</v>
      </c>
      <c r="G169" s="40">
        <f t="shared" si="94"/>
        <v>0</v>
      </c>
      <c r="H169" s="40">
        <f t="shared" si="94"/>
        <v>0</v>
      </c>
      <c r="I169" s="40">
        <f t="shared" si="94"/>
        <v>0</v>
      </c>
      <c r="J169" s="40">
        <f t="shared" si="94"/>
        <v>0</v>
      </c>
      <c r="K169" s="40">
        <f t="shared" si="94"/>
        <v>0</v>
      </c>
      <c r="L169" s="40">
        <f t="shared" si="94"/>
        <v>0</v>
      </c>
      <c r="M169" s="40">
        <f t="shared" si="94"/>
        <v>0</v>
      </c>
      <c r="N169" s="40">
        <f t="shared" si="94"/>
        <v>0</v>
      </c>
      <c r="O169" s="40">
        <f t="shared" si="94"/>
        <v>0</v>
      </c>
      <c r="P169" s="40">
        <f t="shared" si="94"/>
        <v>0</v>
      </c>
      <c r="Q169" s="40">
        <f t="shared" si="94"/>
        <v>0</v>
      </c>
      <c r="R169" s="40">
        <f t="shared" si="94"/>
        <v>0</v>
      </c>
      <c r="S169" s="40">
        <f t="shared" si="94"/>
        <v>0</v>
      </c>
      <c r="T169" s="40">
        <f t="shared" si="94"/>
        <v>0</v>
      </c>
      <c r="U169" s="40">
        <f t="shared" si="94"/>
        <v>0</v>
      </c>
      <c r="V169" s="40">
        <f t="shared" si="94"/>
        <v>0</v>
      </c>
      <c r="W169" s="40">
        <f t="shared" si="94"/>
        <v>0</v>
      </c>
      <c r="X169" s="40">
        <f t="shared" si="94"/>
        <v>0</v>
      </c>
      <c r="Y169" s="40">
        <f t="shared" si="94"/>
        <v>0</v>
      </c>
      <c r="Z169" s="40">
        <f t="shared" si="94"/>
        <v>0</v>
      </c>
      <c r="AA169" s="40">
        <f t="shared" si="94"/>
        <v>0</v>
      </c>
      <c r="AB169" s="52" t="e">
        <f>Z169/D169</f>
        <v>#DIV/0!</v>
      </c>
      <c r="AC169" s="32"/>
      <c r="AD169" s="165"/>
      <c r="AE169" s="165"/>
      <c r="AF169" s="165"/>
      <c r="AG169" s="165"/>
      <c r="AH169" s="165"/>
      <c r="AI169" s="140"/>
      <c r="AJ169" s="140"/>
      <c r="AK169" s="78"/>
      <c r="AL169" s="78"/>
    </row>
    <row r="170" spans="1:38" s="33" customFormat="1" ht="18" hidden="1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  <c r="AD170" s="165"/>
      <c r="AE170" s="165"/>
      <c r="AF170" s="165"/>
      <c r="AG170" s="165"/>
      <c r="AH170" s="165"/>
      <c r="AI170" s="140"/>
      <c r="AJ170" s="140"/>
      <c r="AK170" s="78"/>
      <c r="AL170" s="78"/>
    </row>
    <row r="171" spans="1:38" s="33" customFormat="1" ht="18" hidden="1" customHeight="1" x14ac:dyDescent="0.25">
      <c r="A171" s="39" t="s">
        <v>40</v>
      </c>
      <c r="B171" s="40">
        <f t="shared" ref="B171:C171" si="96">B170+B169</f>
        <v>0</v>
      </c>
      <c r="C171" s="40">
        <f t="shared" si="96"/>
        <v>0</v>
      </c>
      <c r="D171" s="40">
        <f>D170+D169</f>
        <v>0</v>
      </c>
      <c r="E171" s="40">
        <f t="shared" ref="E171:AA171" si="97">E170+E169</f>
        <v>0</v>
      </c>
      <c r="F171" s="40">
        <f t="shared" si="97"/>
        <v>0</v>
      </c>
      <c r="G171" s="40">
        <f t="shared" si="97"/>
        <v>0</v>
      </c>
      <c r="H171" s="40">
        <f t="shared" si="97"/>
        <v>0</v>
      </c>
      <c r="I171" s="40">
        <f t="shared" si="97"/>
        <v>0</v>
      </c>
      <c r="J171" s="40">
        <f t="shared" si="97"/>
        <v>0</v>
      </c>
      <c r="K171" s="40">
        <f t="shared" si="97"/>
        <v>0</v>
      </c>
      <c r="L171" s="40">
        <f t="shared" si="97"/>
        <v>0</v>
      </c>
      <c r="M171" s="40">
        <f t="shared" si="97"/>
        <v>0</v>
      </c>
      <c r="N171" s="40">
        <f t="shared" si="97"/>
        <v>0</v>
      </c>
      <c r="O171" s="40">
        <f t="shared" si="97"/>
        <v>0</v>
      </c>
      <c r="P171" s="40">
        <f t="shared" si="97"/>
        <v>0</v>
      </c>
      <c r="Q171" s="40">
        <f t="shared" si="97"/>
        <v>0</v>
      </c>
      <c r="R171" s="40">
        <f t="shared" si="97"/>
        <v>0</v>
      </c>
      <c r="S171" s="40">
        <f t="shared" si="97"/>
        <v>0</v>
      </c>
      <c r="T171" s="40">
        <f t="shared" si="97"/>
        <v>0</v>
      </c>
      <c r="U171" s="40">
        <f t="shared" si="97"/>
        <v>0</v>
      </c>
      <c r="V171" s="40">
        <f t="shared" si="97"/>
        <v>0</v>
      </c>
      <c r="W171" s="40">
        <f t="shared" si="97"/>
        <v>0</v>
      </c>
      <c r="X171" s="40">
        <f t="shared" si="97"/>
        <v>0</v>
      </c>
      <c r="Y171" s="40">
        <f t="shared" si="97"/>
        <v>0</v>
      </c>
      <c r="Z171" s="40">
        <f t="shared" si="97"/>
        <v>0</v>
      </c>
      <c r="AA171" s="40">
        <f t="shared" si="97"/>
        <v>0</v>
      </c>
      <c r="AB171" s="52" t="e">
        <f>Z171/D171</f>
        <v>#DIV/0!</v>
      </c>
      <c r="AC171" s="43"/>
      <c r="AD171" s="165"/>
      <c r="AE171" s="165"/>
      <c r="AF171" s="165"/>
      <c r="AG171" s="165"/>
      <c r="AH171" s="165"/>
      <c r="AI171" s="140"/>
      <c r="AJ171" s="140"/>
      <c r="AK171" s="78"/>
      <c r="AL171" s="78"/>
    </row>
    <row r="172" spans="1:38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65"/>
      <c r="AE172" s="165"/>
      <c r="AF172" s="165"/>
      <c r="AG172" s="165"/>
      <c r="AH172" s="165"/>
      <c r="AI172" s="140"/>
      <c r="AJ172" s="140"/>
      <c r="AK172" s="78"/>
      <c r="AL172" s="78"/>
    </row>
    <row r="173" spans="1:38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65"/>
      <c r="AE173" s="165"/>
      <c r="AF173" s="165"/>
      <c r="AG173" s="165"/>
      <c r="AH173" s="165"/>
      <c r="AI173" s="140"/>
      <c r="AJ173" s="140"/>
      <c r="AK173" s="78"/>
      <c r="AL173" s="78"/>
    </row>
    <row r="174" spans="1:38" s="33" customFormat="1" ht="15" hidden="1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65"/>
      <c r="AE174" s="165"/>
      <c r="AF174" s="165"/>
      <c r="AG174" s="165"/>
      <c r="AH174" s="165"/>
      <c r="AI174" s="140"/>
      <c r="AJ174" s="140"/>
      <c r="AK174" s="78"/>
      <c r="AL174" s="78"/>
    </row>
    <row r="175" spans="1:38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D175" s="165"/>
      <c r="AE175" s="165"/>
      <c r="AF175" s="165"/>
      <c r="AG175" s="165"/>
      <c r="AH175" s="165"/>
      <c r="AI175" s="140"/>
      <c r="AJ175" s="140"/>
      <c r="AK175" s="78"/>
      <c r="AL175" s="78"/>
    </row>
    <row r="176" spans="1:38" s="33" customFormat="1" ht="18" hidden="1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103908.62</v>
      </c>
      <c r="F176" s="31">
        <f>[1]consoCURRENT!I3807</f>
        <v>196552.32000000001</v>
      </c>
      <c r="G176" s="31">
        <f>[1]consoCURRENT!J3807</f>
        <v>257850.15999999997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103908.62</v>
      </c>
      <c r="Q176" s="31">
        <f>[1]consoCURRENT!T3807</f>
        <v>20639</v>
      </c>
      <c r="R176" s="31">
        <f>[1]consoCURRENT!U3807</f>
        <v>27202.119999999995</v>
      </c>
      <c r="S176" s="31">
        <f>[1]consoCURRENT!V3807</f>
        <v>148711.20000000001</v>
      </c>
      <c r="T176" s="31">
        <f>[1]consoCURRENT!W3807</f>
        <v>0</v>
      </c>
      <c r="U176" s="31">
        <f>[1]consoCURRENT!X3807</f>
        <v>257850.15999999997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558311.1</v>
      </c>
      <c r="AA176" s="31">
        <f>D176-Z176</f>
        <v>4500.0000000001164</v>
      </c>
      <c r="AB176" s="37">
        <f>Z176/D176</f>
        <v>0.99200442208762385</v>
      </c>
      <c r="AC176" s="32"/>
      <c r="AD176" s="165"/>
      <c r="AE176" s="165"/>
      <c r="AF176" s="165"/>
      <c r="AG176" s="165"/>
      <c r="AH176" s="165"/>
      <c r="AI176" s="140"/>
      <c r="AJ176" s="140"/>
      <c r="AK176" s="78"/>
      <c r="AL176" s="78"/>
    </row>
    <row r="177" spans="1:38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  <c r="AD177" s="165"/>
      <c r="AE177" s="165"/>
      <c r="AF177" s="165"/>
      <c r="AG177" s="165"/>
      <c r="AH177" s="165"/>
      <c r="AI177" s="140"/>
      <c r="AJ177" s="140"/>
      <c r="AK177" s="78"/>
      <c r="AL177" s="78"/>
    </row>
    <row r="178" spans="1:38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  <c r="AD178" s="165"/>
      <c r="AE178" s="165"/>
      <c r="AF178" s="165"/>
      <c r="AG178" s="165"/>
      <c r="AH178" s="165"/>
      <c r="AI178" s="140"/>
      <c r="AJ178" s="140"/>
      <c r="AK178" s="78"/>
      <c r="AL178" s="78"/>
    </row>
    <row r="179" spans="1:38" s="33" customFormat="1" ht="18" hidden="1" customHeight="1" x14ac:dyDescent="0.25">
      <c r="A179" s="39" t="s">
        <v>38</v>
      </c>
      <c r="B179" s="40">
        <f t="shared" ref="B179:C179" si="99">SUM(B175:B178)</f>
        <v>562811.10000000009</v>
      </c>
      <c r="C179" s="40">
        <f t="shared" si="99"/>
        <v>0</v>
      </c>
      <c r="D179" s="40">
        <f>SUM(D175:D178)</f>
        <v>562811.10000000009</v>
      </c>
      <c r="E179" s="40">
        <f t="shared" ref="E179:AA179" si="100">SUM(E175:E178)</f>
        <v>103908.62</v>
      </c>
      <c r="F179" s="40">
        <f t="shared" si="100"/>
        <v>196552.32000000001</v>
      </c>
      <c r="G179" s="40">
        <f t="shared" si="100"/>
        <v>257850.15999999997</v>
      </c>
      <c r="H179" s="40">
        <f t="shared" si="100"/>
        <v>0</v>
      </c>
      <c r="I179" s="40">
        <f t="shared" si="100"/>
        <v>0</v>
      </c>
      <c r="J179" s="40">
        <f t="shared" si="100"/>
        <v>0</v>
      </c>
      <c r="K179" s="40">
        <f t="shared" si="100"/>
        <v>0</v>
      </c>
      <c r="L179" s="40">
        <f t="shared" si="100"/>
        <v>0</v>
      </c>
      <c r="M179" s="40">
        <f t="shared" si="100"/>
        <v>0</v>
      </c>
      <c r="N179" s="40">
        <f t="shared" si="100"/>
        <v>0</v>
      </c>
      <c r="O179" s="40">
        <f t="shared" si="100"/>
        <v>0</v>
      </c>
      <c r="P179" s="40">
        <f t="shared" si="100"/>
        <v>103908.62</v>
      </c>
      <c r="Q179" s="40">
        <f t="shared" si="100"/>
        <v>20639</v>
      </c>
      <c r="R179" s="40">
        <f t="shared" si="100"/>
        <v>27202.119999999995</v>
      </c>
      <c r="S179" s="40">
        <f t="shared" si="100"/>
        <v>148711.20000000001</v>
      </c>
      <c r="T179" s="40">
        <f t="shared" si="100"/>
        <v>0</v>
      </c>
      <c r="U179" s="40">
        <f t="shared" si="100"/>
        <v>257850.15999999997</v>
      </c>
      <c r="V179" s="40">
        <f t="shared" si="100"/>
        <v>0</v>
      </c>
      <c r="W179" s="40">
        <f t="shared" si="100"/>
        <v>0</v>
      </c>
      <c r="X179" s="40">
        <f t="shared" si="100"/>
        <v>0</v>
      </c>
      <c r="Y179" s="40">
        <f t="shared" si="100"/>
        <v>0</v>
      </c>
      <c r="Z179" s="40">
        <f t="shared" si="100"/>
        <v>558311.1</v>
      </c>
      <c r="AA179" s="40">
        <f t="shared" si="100"/>
        <v>4500.0000000001164</v>
      </c>
      <c r="AB179" s="41">
        <f>Z179/D179</f>
        <v>0.99200442208762385</v>
      </c>
      <c r="AC179" s="32"/>
      <c r="AD179" s="165"/>
      <c r="AE179" s="165"/>
      <c r="AF179" s="165"/>
      <c r="AG179" s="165"/>
      <c r="AH179" s="165"/>
      <c r="AI179" s="140"/>
      <c r="AJ179" s="140"/>
      <c r="AK179" s="78"/>
      <c r="AL179" s="78"/>
    </row>
    <row r="180" spans="1:38" s="33" customFormat="1" ht="18" hidden="1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  <c r="AD180" s="165"/>
      <c r="AE180" s="165"/>
      <c r="AF180" s="165"/>
      <c r="AG180" s="165"/>
      <c r="AH180" s="165"/>
      <c r="AI180" s="140"/>
      <c r="AJ180" s="140"/>
      <c r="AK180" s="78"/>
      <c r="AL180" s="78"/>
    </row>
    <row r="181" spans="1:38" s="33" customFormat="1" ht="18" hidden="1" customHeight="1" x14ac:dyDescent="0.25">
      <c r="A181" s="39" t="s">
        <v>40</v>
      </c>
      <c r="B181" s="40">
        <f t="shared" ref="B181:C181" si="102">B180+B179</f>
        <v>562811.10000000009</v>
      </c>
      <c r="C181" s="40">
        <f t="shared" si="102"/>
        <v>0</v>
      </c>
      <c r="D181" s="40">
        <f>D180+D179</f>
        <v>562811.10000000009</v>
      </c>
      <c r="E181" s="40">
        <f t="shared" ref="E181:AA181" si="103">E180+E179</f>
        <v>103908.62</v>
      </c>
      <c r="F181" s="40">
        <f t="shared" si="103"/>
        <v>196552.32000000001</v>
      </c>
      <c r="G181" s="40">
        <f t="shared" si="103"/>
        <v>257850.15999999997</v>
      </c>
      <c r="H181" s="40">
        <f t="shared" si="103"/>
        <v>0</v>
      </c>
      <c r="I181" s="40">
        <f t="shared" si="103"/>
        <v>0</v>
      </c>
      <c r="J181" s="40">
        <f t="shared" si="103"/>
        <v>0</v>
      </c>
      <c r="K181" s="40">
        <f t="shared" si="103"/>
        <v>0</v>
      </c>
      <c r="L181" s="40">
        <f t="shared" si="103"/>
        <v>0</v>
      </c>
      <c r="M181" s="40">
        <f t="shared" si="103"/>
        <v>0</v>
      </c>
      <c r="N181" s="40">
        <f t="shared" si="103"/>
        <v>0</v>
      </c>
      <c r="O181" s="40">
        <f t="shared" si="103"/>
        <v>0</v>
      </c>
      <c r="P181" s="40">
        <f t="shared" si="103"/>
        <v>103908.62</v>
      </c>
      <c r="Q181" s="40">
        <f t="shared" si="103"/>
        <v>20639</v>
      </c>
      <c r="R181" s="40">
        <f t="shared" si="103"/>
        <v>27202.119999999995</v>
      </c>
      <c r="S181" s="40">
        <f t="shared" si="103"/>
        <v>148711.20000000001</v>
      </c>
      <c r="T181" s="40">
        <f t="shared" si="103"/>
        <v>0</v>
      </c>
      <c r="U181" s="40">
        <f t="shared" si="103"/>
        <v>257850.15999999997</v>
      </c>
      <c r="V181" s="40">
        <f t="shared" si="103"/>
        <v>0</v>
      </c>
      <c r="W181" s="40">
        <f t="shared" si="103"/>
        <v>0</v>
      </c>
      <c r="X181" s="40">
        <f t="shared" si="103"/>
        <v>0</v>
      </c>
      <c r="Y181" s="40">
        <f t="shared" si="103"/>
        <v>0</v>
      </c>
      <c r="Z181" s="40">
        <f t="shared" si="103"/>
        <v>558311.1</v>
      </c>
      <c r="AA181" s="40">
        <f t="shared" si="103"/>
        <v>4500.0000000001164</v>
      </c>
      <c r="AB181" s="41">
        <f>Z181/D181</f>
        <v>0.99200442208762385</v>
      </c>
      <c r="AC181" s="43"/>
      <c r="AD181" s="165"/>
      <c r="AE181" s="165"/>
      <c r="AF181" s="165"/>
      <c r="AG181" s="165"/>
      <c r="AH181" s="165"/>
      <c r="AI181" s="140"/>
      <c r="AJ181" s="140"/>
      <c r="AK181" s="78"/>
      <c r="AL181" s="78"/>
    </row>
    <row r="182" spans="1:38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65"/>
      <c r="AE182" s="165"/>
      <c r="AF182" s="165"/>
      <c r="AG182" s="165"/>
      <c r="AH182" s="165"/>
      <c r="AI182" s="140"/>
      <c r="AJ182" s="140"/>
      <c r="AK182" s="78"/>
      <c r="AL182" s="78"/>
    </row>
    <row r="183" spans="1:38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65"/>
      <c r="AE183" s="165"/>
      <c r="AF183" s="165"/>
      <c r="AG183" s="165"/>
      <c r="AH183" s="165"/>
      <c r="AI183" s="140"/>
      <c r="AJ183" s="140"/>
      <c r="AK183" s="78"/>
      <c r="AL183" s="78"/>
    </row>
    <row r="184" spans="1:38" s="33" customFormat="1" ht="15" hidden="1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65"/>
      <c r="AE184" s="165"/>
      <c r="AF184" s="165"/>
      <c r="AG184" s="165"/>
      <c r="AH184" s="165"/>
      <c r="AI184" s="140"/>
      <c r="AJ184" s="140"/>
      <c r="AK184" s="78"/>
      <c r="AL184" s="78"/>
    </row>
    <row r="185" spans="1:38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D185" s="165"/>
      <c r="AE185" s="165"/>
      <c r="AF185" s="165"/>
      <c r="AG185" s="165"/>
      <c r="AH185" s="165"/>
      <c r="AI185" s="140"/>
      <c r="AJ185" s="140"/>
      <c r="AK185" s="78"/>
      <c r="AL185" s="78"/>
    </row>
    <row r="186" spans="1:38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48" t="e">
        <f>Z186/D186</f>
        <v>#DIV/0!</v>
      </c>
      <c r="AC186" s="32"/>
      <c r="AD186" s="165"/>
      <c r="AE186" s="165"/>
      <c r="AF186" s="165"/>
      <c r="AG186" s="165"/>
      <c r="AH186" s="165"/>
      <c r="AI186" s="140"/>
      <c r="AJ186" s="140"/>
      <c r="AK186" s="78"/>
      <c r="AL186" s="78"/>
    </row>
    <row r="187" spans="1:38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48"/>
      <c r="AC187" s="32"/>
      <c r="AD187" s="165"/>
      <c r="AE187" s="165"/>
      <c r="AF187" s="165"/>
      <c r="AG187" s="165"/>
      <c r="AH187" s="165"/>
      <c r="AI187" s="140"/>
      <c r="AJ187" s="140"/>
      <c r="AK187" s="78"/>
      <c r="AL187" s="78"/>
    </row>
    <row r="188" spans="1:38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48"/>
      <c r="AC188" s="32"/>
      <c r="AD188" s="165"/>
      <c r="AE188" s="165"/>
      <c r="AF188" s="165"/>
      <c r="AG188" s="165"/>
      <c r="AH188" s="165"/>
      <c r="AI188" s="140"/>
      <c r="AJ188" s="140"/>
      <c r="AK188" s="78"/>
      <c r="AL188" s="78"/>
    </row>
    <row r="189" spans="1:38" s="33" customFormat="1" ht="18" hidden="1" customHeight="1" x14ac:dyDescent="0.25">
      <c r="A189" s="39" t="s">
        <v>38</v>
      </c>
      <c r="B189" s="40">
        <f t="shared" ref="B189:C189" si="105">SUM(B185:B188)</f>
        <v>0</v>
      </c>
      <c r="C189" s="40">
        <f t="shared" si="105"/>
        <v>0</v>
      </c>
      <c r="D189" s="40">
        <f>SUM(D185:D188)</f>
        <v>0</v>
      </c>
      <c r="E189" s="40">
        <f t="shared" ref="E189:AA189" si="106">SUM(E185:E188)</f>
        <v>0</v>
      </c>
      <c r="F189" s="40">
        <f t="shared" si="106"/>
        <v>0</v>
      </c>
      <c r="G189" s="40">
        <f t="shared" si="106"/>
        <v>0</v>
      </c>
      <c r="H189" s="40">
        <f t="shared" si="106"/>
        <v>0</v>
      </c>
      <c r="I189" s="40">
        <f t="shared" si="106"/>
        <v>0</v>
      </c>
      <c r="J189" s="40">
        <f t="shared" si="106"/>
        <v>0</v>
      </c>
      <c r="K189" s="40">
        <f t="shared" si="106"/>
        <v>0</v>
      </c>
      <c r="L189" s="40">
        <f t="shared" si="106"/>
        <v>0</v>
      </c>
      <c r="M189" s="40">
        <f t="shared" si="106"/>
        <v>0</v>
      </c>
      <c r="N189" s="40">
        <f t="shared" si="106"/>
        <v>0</v>
      </c>
      <c r="O189" s="40">
        <f t="shared" si="106"/>
        <v>0</v>
      </c>
      <c r="P189" s="40">
        <f t="shared" si="106"/>
        <v>0</v>
      </c>
      <c r="Q189" s="40">
        <f t="shared" si="106"/>
        <v>0</v>
      </c>
      <c r="R189" s="40">
        <f t="shared" si="106"/>
        <v>0</v>
      </c>
      <c r="S189" s="40">
        <f t="shared" si="106"/>
        <v>0</v>
      </c>
      <c r="T189" s="40">
        <f t="shared" si="106"/>
        <v>0</v>
      </c>
      <c r="U189" s="40">
        <f t="shared" si="106"/>
        <v>0</v>
      </c>
      <c r="V189" s="40">
        <f t="shared" si="106"/>
        <v>0</v>
      </c>
      <c r="W189" s="40">
        <f t="shared" si="106"/>
        <v>0</v>
      </c>
      <c r="X189" s="40">
        <f t="shared" si="106"/>
        <v>0</v>
      </c>
      <c r="Y189" s="40">
        <f t="shared" si="106"/>
        <v>0</v>
      </c>
      <c r="Z189" s="40">
        <f t="shared" si="106"/>
        <v>0</v>
      </c>
      <c r="AA189" s="40">
        <f t="shared" si="106"/>
        <v>0</v>
      </c>
      <c r="AB189" s="52" t="e">
        <f>Z189/D189</f>
        <v>#DIV/0!</v>
      </c>
      <c r="AC189" s="32"/>
      <c r="AD189" s="165"/>
      <c r="AE189" s="165"/>
      <c r="AF189" s="165"/>
      <c r="AG189" s="165"/>
      <c r="AH189" s="165"/>
      <c r="AI189" s="140"/>
      <c r="AJ189" s="140"/>
      <c r="AK189" s="78"/>
      <c r="AL189" s="78"/>
    </row>
    <row r="190" spans="1:38" s="33" customFormat="1" ht="18" hidden="1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48"/>
      <c r="AC190" s="32"/>
      <c r="AD190" s="165"/>
      <c r="AE190" s="165"/>
      <c r="AF190" s="165"/>
      <c r="AG190" s="165"/>
      <c r="AH190" s="165"/>
      <c r="AI190" s="140"/>
      <c r="AJ190" s="140"/>
      <c r="AK190" s="78"/>
      <c r="AL190" s="78"/>
    </row>
    <row r="191" spans="1:38" s="33" customFormat="1" ht="18" hidden="1" customHeight="1" x14ac:dyDescent="0.25">
      <c r="A191" s="39" t="s">
        <v>40</v>
      </c>
      <c r="B191" s="40">
        <f t="shared" ref="B191:C191" si="108">B190+B189</f>
        <v>0</v>
      </c>
      <c r="C191" s="40">
        <f t="shared" si="108"/>
        <v>0</v>
      </c>
      <c r="D191" s="40">
        <f>D190+D189</f>
        <v>0</v>
      </c>
      <c r="E191" s="40">
        <f t="shared" ref="E191:AA191" si="109">E190+E189</f>
        <v>0</v>
      </c>
      <c r="F191" s="40">
        <f t="shared" si="109"/>
        <v>0</v>
      </c>
      <c r="G191" s="40">
        <f t="shared" si="109"/>
        <v>0</v>
      </c>
      <c r="H191" s="40">
        <f t="shared" si="109"/>
        <v>0</v>
      </c>
      <c r="I191" s="40">
        <f t="shared" si="109"/>
        <v>0</v>
      </c>
      <c r="J191" s="40">
        <f t="shared" si="109"/>
        <v>0</v>
      </c>
      <c r="K191" s="40">
        <f t="shared" si="109"/>
        <v>0</v>
      </c>
      <c r="L191" s="40">
        <f t="shared" si="109"/>
        <v>0</v>
      </c>
      <c r="M191" s="40">
        <f t="shared" si="109"/>
        <v>0</v>
      </c>
      <c r="N191" s="40">
        <f t="shared" si="109"/>
        <v>0</v>
      </c>
      <c r="O191" s="40">
        <f t="shared" si="109"/>
        <v>0</v>
      </c>
      <c r="P191" s="40">
        <f t="shared" si="109"/>
        <v>0</v>
      </c>
      <c r="Q191" s="40">
        <f t="shared" si="109"/>
        <v>0</v>
      </c>
      <c r="R191" s="40">
        <f t="shared" si="109"/>
        <v>0</v>
      </c>
      <c r="S191" s="40">
        <f t="shared" si="109"/>
        <v>0</v>
      </c>
      <c r="T191" s="40">
        <f t="shared" si="109"/>
        <v>0</v>
      </c>
      <c r="U191" s="40">
        <f t="shared" si="109"/>
        <v>0</v>
      </c>
      <c r="V191" s="40">
        <f t="shared" si="109"/>
        <v>0</v>
      </c>
      <c r="W191" s="40">
        <f t="shared" si="109"/>
        <v>0</v>
      </c>
      <c r="X191" s="40">
        <f t="shared" si="109"/>
        <v>0</v>
      </c>
      <c r="Y191" s="40">
        <f t="shared" si="109"/>
        <v>0</v>
      </c>
      <c r="Z191" s="40">
        <f t="shared" si="109"/>
        <v>0</v>
      </c>
      <c r="AA191" s="40">
        <f t="shared" si="109"/>
        <v>0</v>
      </c>
      <c r="AB191" s="52" t="e">
        <f>Z191/D191</f>
        <v>#DIV/0!</v>
      </c>
      <c r="AC191" s="43"/>
      <c r="AD191" s="165"/>
      <c r="AE191" s="165"/>
      <c r="AF191" s="165"/>
      <c r="AG191" s="165"/>
      <c r="AH191" s="165"/>
      <c r="AI191" s="140"/>
      <c r="AJ191" s="140"/>
      <c r="AK191" s="78"/>
      <c r="AL191" s="78"/>
    </row>
    <row r="192" spans="1:38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65"/>
      <c r="AE192" s="165"/>
      <c r="AF192" s="165"/>
      <c r="AG192" s="165"/>
      <c r="AH192" s="165"/>
      <c r="AI192" s="140"/>
      <c r="AJ192" s="140"/>
      <c r="AK192" s="78"/>
      <c r="AL192" s="78"/>
    </row>
    <row r="193" spans="1:38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65"/>
      <c r="AE193" s="165"/>
      <c r="AF193" s="165"/>
      <c r="AG193" s="165"/>
      <c r="AH193" s="165"/>
      <c r="AI193" s="140"/>
      <c r="AJ193" s="140"/>
      <c r="AK193" s="78"/>
      <c r="AL193" s="78"/>
    </row>
    <row r="194" spans="1:38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65"/>
      <c r="AE194" s="165"/>
      <c r="AF194" s="165"/>
      <c r="AG194" s="165"/>
      <c r="AH194" s="165"/>
      <c r="AI194" s="140"/>
      <c r="AJ194" s="140"/>
      <c r="AK194" s="78"/>
      <c r="AL194" s="78"/>
    </row>
    <row r="195" spans="1:38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10019889.83</v>
      </c>
      <c r="F195" s="31">
        <f>[1]consoCURRENT!I4120</f>
        <v>71853.41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9777788.1099999994</v>
      </c>
      <c r="Q195" s="31">
        <f>[1]consoCURRENT!T4120</f>
        <v>71853.41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10091743.24</v>
      </c>
      <c r="AA195" s="31">
        <f>D195-Z195</f>
        <v>8.1799999997019768</v>
      </c>
      <c r="AB195" s="37">
        <f>Z195/D195</f>
        <v>0.99999918943703037</v>
      </c>
      <c r="AC195" s="32"/>
      <c r="AD195" s="165"/>
      <c r="AE195" s="165"/>
      <c r="AF195" s="165"/>
      <c r="AG195" s="165"/>
      <c r="AH195" s="165"/>
      <c r="AI195" s="140"/>
      <c r="AJ195" s="140"/>
      <c r="AK195" s="78"/>
      <c r="AL195" s="78"/>
    </row>
    <row r="196" spans="1:38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  <c r="AD196" s="165"/>
      <c r="AE196" s="165"/>
      <c r="AF196" s="165"/>
      <c r="AG196" s="165"/>
      <c r="AH196" s="165"/>
      <c r="AI196" s="140"/>
      <c r="AJ196" s="140"/>
      <c r="AK196" s="78"/>
      <c r="AL196" s="78"/>
    </row>
    <row r="197" spans="1:38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  <c r="AD197" s="165"/>
      <c r="AE197" s="165"/>
      <c r="AF197" s="165"/>
      <c r="AG197" s="165"/>
      <c r="AH197" s="165"/>
      <c r="AI197" s="140"/>
      <c r="AJ197" s="140"/>
      <c r="AK197" s="78"/>
      <c r="AL197" s="78"/>
    </row>
    <row r="198" spans="1:38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  <c r="AD198" s="165"/>
      <c r="AE198" s="165"/>
      <c r="AF198" s="165"/>
      <c r="AG198" s="165"/>
      <c r="AH198" s="165"/>
      <c r="AI198" s="140"/>
      <c r="AJ198" s="140"/>
      <c r="AK198" s="78"/>
      <c r="AL198" s="78"/>
    </row>
    <row r="199" spans="1:38" s="33" customFormat="1" ht="18" hidden="1" customHeight="1" x14ac:dyDescent="0.25">
      <c r="A199" s="39" t="s">
        <v>38</v>
      </c>
      <c r="B199" s="40">
        <f t="shared" ref="B199:AA199" si="111">SUM(B195:B198)</f>
        <v>10091751.42</v>
      </c>
      <c r="C199" s="40">
        <f t="shared" si="111"/>
        <v>0</v>
      </c>
      <c r="D199" s="40">
        <f t="shared" si="111"/>
        <v>10091751.42</v>
      </c>
      <c r="E199" s="40">
        <f t="shared" si="111"/>
        <v>10019889.83</v>
      </c>
      <c r="F199" s="40">
        <f t="shared" si="111"/>
        <v>71853.41</v>
      </c>
      <c r="G199" s="40">
        <f t="shared" si="111"/>
        <v>0</v>
      </c>
      <c r="H199" s="40">
        <f t="shared" si="111"/>
        <v>0</v>
      </c>
      <c r="I199" s="40">
        <f t="shared" si="111"/>
        <v>0</v>
      </c>
      <c r="J199" s="40">
        <f t="shared" si="111"/>
        <v>0</v>
      </c>
      <c r="K199" s="40">
        <f t="shared" si="111"/>
        <v>0</v>
      </c>
      <c r="L199" s="40">
        <f t="shared" si="111"/>
        <v>0</v>
      </c>
      <c r="M199" s="40">
        <f t="shared" si="111"/>
        <v>0</v>
      </c>
      <c r="N199" s="40">
        <f t="shared" si="111"/>
        <v>0</v>
      </c>
      <c r="O199" s="40">
        <f t="shared" si="111"/>
        <v>242101.72</v>
      </c>
      <c r="P199" s="40">
        <f t="shared" si="111"/>
        <v>9777788.1099999994</v>
      </c>
      <c r="Q199" s="40">
        <f t="shared" si="111"/>
        <v>71853.41</v>
      </c>
      <c r="R199" s="40">
        <f t="shared" si="111"/>
        <v>0</v>
      </c>
      <c r="S199" s="40">
        <f t="shared" si="111"/>
        <v>0</v>
      </c>
      <c r="T199" s="40">
        <f t="shared" si="111"/>
        <v>0</v>
      </c>
      <c r="U199" s="40">
        <f t="shared" si="111"/>
        <v>0</v>
      </c>
      <c r="V199" s="40">
        <f t="shared" si="111"/>
        <v>0</v>
      </c>
      <c r="W199" s="40">
        <f t="shared" si="111"/>
        <v>0</v>
      </c>
      <c r="X199" s="40">
        <f t="shared" si="111"/>
        <v>0</v>
      </c>
      <c r="Y199" s="40">
        <f t="shared" si="111"/>
        <v>0</v>
      </c>
      <c r="Z199" s="40">
        <f t="shared" si="111"/>
        <v>10091743.24</v>
      </c>
      <c r="AA199" s="40">
        <f t="shared" si="111"/>
        <v>8.1799999997019768</v>
      </c>
      <c r="AB199" s="41">
        <f>Z199/D199</f>
        <v>0.99999918943703037</v>
      </c>
      <c r="AC199" s="32"/>
      <c r="AD199" s="165"/>
      <c r="AE199" s="165"/>
      <c r="AF199" s="165"/>
      <c r="AG199" s="165"/>
      <c r="AH199" s="165"/>
      <c r="AI199" s="140"/>
      <c r="AJ199" s="140"/>
      <c r="AK199" s="78"/>
      <c r="AL199" s="78"/>
    </row>
    <row r="200" spans="1:38" s="33" customFormat="1" ht="18" hidden="1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  <c r="AD200" s="165"/>
      <c r="AE200" s="165"/>
      <c r="AF200" s="165"/>
      <c r="AG200" s="165"/>
      <c r="AH200" s="165"/>
      <c r="AI200" s="140"/>
      <c r="AJ200" s="140"/>
      <c r="AK200" s="78"/>
      <c r="AL200" s="78"/>
    </row>
    <row r="201" spans="1:38" s="33" customFormat="1" ht="18" customHeight="1" x14ac:dyDescent="0.25">
      <c r="A201" s="39" t="s">
        <v>40</v>
      </c>
      <c r="B201" s="40">
        <f t="shared" ref="B201:AA201" si="113">B200+B199</f>
        <v>10091751.42</v>
      </c>
      <c r="C201" s="40">
        <f t="shared" si="113"/>
        <v>0</v>
      </c>
      <c r="D201" s="40">
        <f t="shared" si="113"/>
        <v>10091751.42</v>
      </c>
      <c r="E201" s="40">
        <f t="shared" si="113"/>
        <v>10019889.83</v>
      </c>
      <c r="F201" s="40">
        <f t="shared" si="113"/>
        <v>71853.41</v>
      </c>
      <c r="G201" s="40">
        <f t="shared" si="113"/>
        <v>0</v>
      </c>
      <c r="H201" s="40">
        <f t="shared" si="113"/>
        <v>0</v>
      </c>
      <c r="I201" s="40">
        <f t="shared" si="113"/>
        <v>0</v>
      </c>
      <c r="J201" s="40">
        <f t="shared" si="113"/>
        <v>0</v>
      </c>
      <c r="K201" s="40">
        <f t="shared" si="113"/>
        <v>0</v>
      </c>
      <c r="L201" s="40">
        <f t="shared" si="113"/>
        <v>0</v>
      </c>
      <c r="M201" s="40">
        <f t="shared" si="113"/>
        <v>0</v>
      </c>
      <c r="N201" s="40">
        <f t="shared" si="113"/>
        <v>0</v>
      </c>
      <c r="O201" s="40">
        <f t="shared" si="113"/>
        <v>242101.72</v>
      </c>
      <c r="P201" s="40">
        <f t="shared" si="113"/>
        <v>9777788.1099999994</v>
      </c>
      <c r="Q201" s="40">
        <f t="shared" si="113"/>
        <v>71853.41</v>
      </c>
      <c r="R201" s="40">
        <f t="shared" si="113"/>
        <v>0</v>
      </c>
      <c r="S201" s="40">
        <f t="shared" si="113"/>
        <v>0</v>
      </c>
      <c r="T201" s="40">
        <f t="shared" si="113"/>
        <v>0</v>
      </c>
      <c r="U201" s="40">
        <f t="shared" si="113"/>
        <v>0</v>
      </c>
      <c r="V201" s="40">
        <f t="shared" si="113"/>
        <v>0</v>
      </c>
      <c r="W201" s="40">
        <f t="shared" si="113"/>
        <v>0</v>
      </c>
      <c r="X201" s="40">
        <f t="shared" si="113"/>
        <v>0</v>
      </c>
      <c r="Y201" s="40">
        <f t="shared" si="113"/>
        <v>0</v>
      </c>
      <c r="Z201" s="40">
        <f t="shared" si="113"/>
        <v>10091743.24</v>
      </c>
      <c r="AA201" s="40">
        <f t="shared" si="113"/>
        <v>8.1799999997019768</v>
      </c>
      <c r="AB201" s="41">
        <f>Z201/D201</f>
        <v>0.99999918943703037</v>
      </c>
      <c r="AC201" s="43"/>
      <c r="AD201" s="165"/>
      <c r="AE201" s="165"/>
      <c r="AF201" s="165"/>
      <c r="AG201" s="168">
        <f>+'[2]CMF + DR'!$K$146</f>
        <v>10091743.24</v>
      </c>
      <c r="AH201" s="165"/>
      <c r="AI201" s="140"/>
      <c r="AJ201" s="140"/>
      <c r="AK201" s="78"/>
      <c r="AL201" s="78"/>
    </row>
    <row r="202" spans="1:38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49"/>
      <c r="AA202" s="31"/>
      <c r="AB202" s="31"/>
      <c r="AC202" s="32"/>
      <c r="AD202" s="165"/>
      <c r="AE202" s="165"/>
      <c r="AF202" s="165"/>
      <c r="AG202" s="168">
        <f>+Z201-AG201</f>
        <v>0</v>
      </c>
      <c r="AH202" s="165"/>
      <c r="AI202" s="140"/>
      <c r="AJ202" s="140"/>
      <c r="AK202" s="78"/>
      <c r="AL202" s="78"/>
    </row>
    <row r="203" spans="1:38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65"/>
      <c r="AE203" s="165"/>
      <c r="AF203" s="165"/>
      <c r="AG203" s="165"/>
      <c r="AH203" s="165"/>
      <c r="AI203" s="140"/>
      <c r="AJ203" s="140"/>
      <c r="AK203" s="78"/>
      <c r="AL203" s="78"/>
    </row>
    <row r="204" spans="1:38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65"/>
      <c r="AE204" s="165"/>
      <c r="AF204" s="165"/>
      <c r="AG204" s="165"/>
      <c r="AH204" s="165"/>
      <c r="AI204" s="140"/>
      <c r="AJ204" s="140"/>
      <c r="AK204" s="78"/>
      <c r="AL204" s="78"/>
    </row>
    <row r="205" spans="1:38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10026081.68</v>
      </c>
      <c r="F205" s="31">
        <f t="shared" si="115"/>
        <v>116394.24000000001</v>
      </c>
      <c r="G205" s="31">
        <f t="shared" si="115"/>
        <v>0</v>
      </c>
      <c r="H205" s="31">
        <f t="shared" si="115"/>
        <v>0</v>
      </c>
      <c r="I205" s="31">
        <f t="shared" si="115"/>
        <v>6191.85</v>
      </c>
      <c r="J205" s="31">
        <f t="shared" si="115"/>
        <v>44540.83</v>
      </c>
      <c r="K205" s="31">
        <f t="shared" si="115"/>
        <v>0</v>
      </c>
      <c r="L205" s="31">
        <f t="shared" si="115"/>
        <v>0</v>
      </c>
      <c r="M205" s="31">
        <f t="shared" si="115"/>
        <v>50732.680000000008</v>
      </c>
      <c r="N205" s="31">
        <f t="shared" si="115"/>
        <v>0</v>
      </c>
      <c r="O205" s="31">
        <f t="shared" si="115"/>
        <v>242101.72</v>
      </c>
      <c r="P205" s="31">
        <f t="shared" si="115"/>
        <v>9777788.1099999994</v>
      </c>
      <c r="Q205" s="31">
        <f t="shared" si="115"/>
        <v>71853.41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10142475.92</v>
      </c>
      <c r="AA205" s="31">
        <f>D205-Z205</f>
        <v>200286.63000000082</v>
      </c>
      <c r="AB205" s="37">
        <f>Z205/D205</f>
        <v>0.98063509347413169</v>
      </c>
      <c r="AC205" s="32"/>
      <c r="AD205" s="165"/>
      <c r="AE205" s="165"/>
      <c r="AF205" s="165"/>
      <c r="AG205" s="165"/>
      <c r="AH205" s="165"/>
      <c r="AI205" s="140"/>
      <c r="AJ205" s="140"/>
      <c r="AK205" s="78"/>
      <c r="AL205" s="78"/>
    </row>
    <row r="206" spans="1:38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3.2082425605040044E-10</v>
      </c>
      <c r="D206" s="31">
        <f t="shared" si="114"/>
        <v>35565258.450000003</v>
      </c>
      <c r="E206" s="31">
        <f t="shared" si="114"/>
        <v>19978478.789999995</v>
      </c>
      <c r="F206" s="31">
        <f t="shared" si="114"/>
        <v>12760562.4</v>
      </c>
      <c r="G206" s="31">
        <f t="shared" si="114"/>
        <v>2556594.29</v>
      </c>
      <c r="H206" s="31">
        <f t="shared" si="114"/>
        <v>1370</v>
      </c>
      <c r="I206" s="31">
        <f t="shared" si="114"/>
        <v>55940</v>
      </c>
      <c r="J206" s="31">
        <f t="shared" si="114"/>
        <v>238696.74</v>
      </c>
      <c r="K206" s="31">
        <f t="shared" si="114"/>
        <v>231487.76</v>
      </c>
      <c r="L206" s="31">
        <f t="shared" si="114"/>
        <v>0</v>
      </c>
      <c r="M206" s="31">
        <f t="shared" si="114"/>
        <v>526124.5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2208833.87</v>
      </c>
      <c r="Q206" s="31">
        <f t="shared" si="114"/>
        <v>1271130.6299999999</v>
      </c>
      <c r="R206" s="31">
        <f t="shared" si="115"/>
        <v>3104637.0500000003</v>
      </c>
      <c r="S206" s="31">
        <f t="shared" si="115"/>
        <v>8146097.9800000004</v>
      </c>
      <c r="T206" s="31">
        <f t="shared" si="115"/>
        <v>916699.1399999999</v>
      </c>
      <c r="U206" s="31">
        <f t="shared" si="115"/>
        <v>1201621.6099999999</v>
      </c>
      <c r="V206" s="31">
        <f t="shared" si="115"/>
        <v>206785.78</v>
      </c>
      <c r="W206" s="31">
        <f t="shared" si="115"/>
        <v>0</v>
      </c>
      <c r="X206" s="31">
        <f t="shared" si="115"/>
        <v>1370</v>
      </c>
      <c r="Y206" s="31">
        <f t="shared" si="115"/>
        <v>0</v>
      </c>
      <c r="Z206" s="31">
        <f t="shared" ref="Z206:Z208" si="116">SUM(M206:Y206)</f>
        <v>35297005.479999997</v>
      </c>
      <c r="AA206" s="31">
        <f>D206-Z206</f>
        <v>268252.97000000626</v>
      </c>
      <c r="AB206" s="37">
        <f>Z206/D206</f>
        <v>0.99245744353644627</v>
      </c>
      <c r="AC206" s="32"/>
      <c r="AD206" s="165"/>
      <c r="AE206" s="165"/>
      <c r="AF206" s="165"/>
      <c r="AG206" s="165"/>
      <c r="AH206" s="165"/>
      <c r="AI206" s="140"/>
      <c r="AJ206" s="140"/>
      <c r="AK206" s="78"/>
      <c r="AL206" s="78"/>
    </row>
    <row r="207" spans="1:38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  <c r="AD207" s="165"/>
      <c r="AE207" s="165"/>
      <c r="AF207" s="165"/>
      <c r="AG207" s="165"/>
      <c r="AH207" s="165"/>
      <c r="AI207" s="140"/>
      <c r="AJ207" s="140"/>
      <c r="AK207" s="78"/>
      <c r="AL207" s="78"/>
    </row>
    <row r="208" spans="1:38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  <c r="AD208" s="165"/>
      <c r="AE208" s="165"/>
      <c r="AF208" s="165"/>
      <c r="AG208" s="165"/>
      <c r="AH208" s="165"/>
      <c r="AI208" s="140"/>
      <c r="AJ208" s="140"/>
      <c r="AK208" s="78"/>
      <c r="AL208" s="78"/>
    </row>
    <row r="209" spans="1:38" s="33" customFormat="1" ht="18" hidden="1" customHeight="1" x14ac:dyDescent="0.25">
      <c r="A209" s="39" t="s">
        <v>38</v>
      </c>
      <c r="B209" s="40">
        <f t="shared" ref="B209:C209" si="117">SUM(B205:B208)</f>
        <v>45908021</v>
      </c>
      <c r="C209" s="40">
        <f t="shared" si="117"/>
        <v>3.2082425605040044E-10</v>
      </c>
      <c r="D209" s="40">
        <f>SUM(D205:D208)</f>
        <v>45908021</v>
      </c>
      <c r="E209" s="40">
        <f t="shared" ref="E209:AA209" si="118">SUM(E205:E208)</f>
        <v>30004560.469999995</v>
      </c>
      <c r="F209" s="40">
        <f t="shared" si="118"/>
        <v>12876956.640000001</v>
      </c>
      <c r="G209" s="40">
        <f t="shared" si="118"/>
        <v>2556594.29</v>
      </c>
      <c r="H209" s="40">
        <f t="shared" si="118"/>
        <v>1370</v>
      </c>
      <c r="I209" s="40">
        <f t="shared" si="118"/>
        <v>62131.85</v>
      </c>
      <c r="J209" s="40">
        <f t="shared" si="118"/>
        <v>283237.57</v>
      </c>
      <c r="K209" s="40">
        <f t="shared" si="118"/>
        <v>231487.76</v>
      </c>
      <c r="L209" s="40">
        <f t="shared" si="118"/>
        <v>0</v>
      </c>
      <c r="M209" s="40">
        <f t="shared" si="118"/>
        <v>576857.18000000005</v>
      </c>
      <c r="N209" s="40">
        <f t="shared" si="118"/>
        <v>12848411.409999998</v>
      </c>
      <c r="O209" s="40">
        <f t="shared" si="118"/>
        <v>5107395.2300000004</v>
      </c>
      <c r="P209" s="40">
        <f t="shared" si="118"/>
        <v>11986621.98</v>
      </c>
      <c r="Q209" s="40">
        <f t="shared" si="118"/>
        <v>1342984.0399999998</v>
      </c>
      <c r="R209" s="40">
        <f t="shared" si="118"/>
        <v>3104637.0500000003</v>
      </c>
      <c r="S209" s="40">
        <f t="shared" si="118"/>
        <v>8146097.9800000004</v>
      </c>
      <c r="T209" s="40">
        <f t="shared" si="118"/>
        <v>916699.1399999999</v>
      </c>
      <c r="U209" s="40">
        <f t="shared" si="118"/>
        <v>1201621.6099999999</v>
      </c>
      <c r="V209" s="40">
        <f t="shared" si="118"/>
        <v>206785.78</v>
      </c>
      <c r="W209" s="40">
        <f t="shared" si="118"/>
        <v>0</v>
      </c>
      <c r="X209" s="40">
        <f t="shared" si="118"/>
        <v>1370</v>
      </c>
      <c r="Y209" s="40">
        <f t="shared" si="118"/>
        <v>0</v>
      </c>
      <c r="Z209" s="40">
        <f t="shared" si="118"/>
        <v>45439481.399999999</v>
      </c>
      <c r="AA209" s="40">
        <f t="shared" si="118"/>
        <v>468539.60000000708</v>
      </c>
      <c r="AB209" s="41">
        <f>Z209/D209</f>
        <v>0.98979394907918161</v>
      </c>
      <c r="AC209" s="32"/>
      <c r="AD209" s="165"/>
      <c r="AE209" s="165"/>
      <c r="AF209" s="165"/>
      <c r="AG209" s="165"/>
      <c r="AH209" s="165"/>
      <c r="AI209" s="140"/>
      <c r="AJ209" s="140"/>
      <c r="AK209" s="78"/>
      <c r="AL209" s="78"/>
    </row>
    <row r="210" spans="1:38" s="33" customFormat="1" ht="18" hidden="1" customHeight="1" x14ac:dyDescent="0.25">
      <c r="A210" s="42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48" t="e">
        <f>Z210/D210</f>
        <v>#DIV/0!</v>
      </c>
      <c r="AC210" s="32"/>
      <c r="AD210" s="165"/>
      <c r="AE210" s="165"/>
      <c r="AF210" s="165"/>
      <c r="AG210" s="165"/>
      <c r="AH210" s="165"/>
      <c r="AI210" s="140"/>
      <c r="AJ210" s="140"/>
      <c r="AK210" s="78"/>
      <c r="AL210" s="78"/>
    </row>
    <row r="211" spans="1:38" s="33" customFormat="1" ht="18" customHeight="1" x14ac:dyDescent="0.25">
      <c r="A211" s="39" t="s">
        <v>40</v>
      </c>
      <c r="B211" s="40">
        <f t="shared" ref="B211:C211" si="121">B210+B209</f>
        <v>45908021</v>
      </c>
      <c r="C211" s="40">
        <f t="shared" si="121"/>
        <v>3.2082425605040044E-10</v>
      </c>
      <c r="D211" s="40">
        <f>D210+D209</f>
        <v>45908021</v>
      </c>
      <c r="E211" s="40">
        <f t="shared" ref="E211:AA211" si="122">E210+E209</f>
        <v>30004560.469999995</v>
      </c>
      <c r="F211" s="40">
        <f t="shared" si="122"/>
        <v>12876956.640000001</v>
      </c>
      <c r="G211" s="40">
        <f t="shared" si="122"/>
        <v>2556594.29</v>
      </c>
      <c r="H211" s="40">
        <f t="shared" si="122"/>
        <v>1370</v>
      </c>
      <c r="I211" s="40">
        <f t="shared" si="122"/>
        <v>62131.85</v>
      </c>
      <c r="J211" s="40">
        <f t="shared" si="122"/>
        <v>283237.57</v>
      </c>
      <c r="K211" s="40">
        <f t="shared" si="122"/>
        <v>231487.76</v>
      </c>
      <c r="L211" s="40">
        <f t="shared" si="122"/>
        <v>0</v>
      </c>
      <c r="M211" s="40">
        <f t="shared" si="122"/>
        <v>576857.18000000005</v>
      </c>
      <c r="N211" s="40">
        <f t="shared" si="122"/>
        <v>12848411.409999998</v>
      </c>
      <c r="O211" s="40">
        <f t="shared" si="122"/>
        <v>5107395.2300000004</v>
      </c>
      <c r="P211" s="40">
        <f t="shared" si="122"/>
        <v>11986621.98</v>
      </c>
      <c r="Q211" s="40">
        <f t="shared" si="122"/>
        <v>1342984.0399999998</v>
      </c>
      <c r="R211" s="40">
        <f t="shared" si="122"/>
        <v>3104637.0500000003</v>
      </c>
      <c r="S211" s="40">
        <f t="shared" si="122"/>
        <v>8146097.9800000004</v>
      </c>
      <c r="T211" s="40">
        <f t="shared" si="122"/>
        <v>916699.1399999999</v>
      </c>
      <c r="U211" s="40">
        <f t="shared" si="122"/>
        <v>1201621.6099999999</v>
      </c>
      <c r="V211" s="40">
        <f t="shared" si="122"/>
        <v>206785.78</v>
      </c>
      <c r="W211" s="40">
        <f t="shared" si="122"/>
        <v>0</v>
      </c>
      <c r="X211" s="40">
        <f t="shared" si="122"/>
        <v>1370</v>
      </c>
      <c r="Y211" s="40">
        <f t="shared" si="122"/>
        <v>0</v>
      </c>
      <c r="Z211" s="40">
        <f t="shared" si="122"/>
        <v>45439481.399999999</v>
      </c>
      <c r="AA211" s="40">
        <f t="shared" si="122"/>
        <v>468539.60000000708</v>
      </c>
      <c r="AB211" s="41">
        <f>Z211/D211</f>
        <v>0.98979394907918161</v>
      </c>
      <c r="AC211" s="43"/>
      <c r="AD211" s="165"/>
      <c r="AE211" s="165"/>
      <c r="AF211" s="165"/>
      <c r="AG211" s="165"/>
      <c r="AH211" s="165"/>
      <c r="AI211" s="140"/>
      <c r="AJ211" s="140"/>
      <c r="AK211" s="78"/>
      <c r="AL211" s="78"/>
    </row>
    <row r="212" spans="1:38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65"/>
      <c r="AE212" s="165"/>
      <c r="AF212" s="165"/>
      <c r="AG212" s="165"/>
      <c r="AH212" s="165"/>
      <c r="AI212" s="140"/>
      <c r="AJ212" s="140"/>
      <c r="AK212" s="78"/>
      <c r="AL212" s="78"/>
    </row>
    <row r="213" spans="1:38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65"/>
      <c r="AE213" s="165"/>
      <c r="AF213" s="165"/>
      <c r="AG213" s="165"/>
      <c r="AH213" s="165"/>
      <c r="AI213" s="140"/>
      <c r="AJ213" s="140"/>
      <c r="AK213" s="78"/>
      <c r="AL213" s="78"/>
    </row>
    <row r="214" spans="1:38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65"/>
      <c r="AE214" s="165"/>
      <c r="AF214" s="165"/>
      <c r="AG214" s="165"/>
      <c r="AH214" s="165"/>
      <c r="AI214" s="140"/>
      <c r="AJ214" s="140"/>
      <c r="AK214" s="78"/>
      <c r="AL214" s="78"/>
    </row>
    <row r="215" spans="1:38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65"/>
      <c r="AE215" s="165"/>
      <c r="AF215" s="165"/>
      <c r="AG215" s="165"/>
      <c r="AH215" s="165"/>
      <c r="AI215" s="140"/>
      <c r="AJ215" s="140"/>
      <c r="AK215" s="78"/>
      <c r="AL215" s="78"/>
    </row>
    <row r="216" spans="1:38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37500</v>
      </c>
      <c r="F216" s="31">
        <f>[1]consoCURRENT!I4548</f>
        <v>44208.09</v>
      </c>
      <c r="G216" s="31">
        <f>[1]consoCURRENT!J4548</f>
        <v>0</v>
      </c>
      <c r="H216" s="31">
        <f>[1]consoCURRENT!K4548</f>
        <v>0</v>
      </c>
      <c r="I216" s="31">
        <f>[1]consoCURRENT!L4548</f>
        <v>37500</v>
      </c>
      <c r="J216" s="31">
        <f>[1]consoCURRENT!M4548</f>
        <v>37500</v>
      </c>
      <c r="K216" s="31">
        <f>[1]consoCURRENT!N4548</f>
        <v>0</v>
      </c>
      <c r="L216" s="31">
        <f>[1]consoCURRENT!O4548</f>
        <v>0</v>
      </c>
      <c r="M216" s="31">
        <f>[1]consoCURRENT!P4548</f>
        <v>75000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6708.09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81708.09</v>
      </c>
      <c r="AA216" s="31">
        <f>D216-Z216</f>
        <v>185330.28</v>
      </c>
      <c r="AB216" s="37">
        <f>Z216/D216</f>
        <v>0.30597883742325122</v>
      </c>
      <c r="AC216" s="32"/>
      <c r="AD216" s="165"/>
      <c r="AE216" s="165"/>
      <c r="AF216" s="165"/>
      <c r="AG216" s="165"/>
      <c r="AH216" s="165"/>
      <c r="AI216" s="140"/>
      <c r="AJ216" s="140"/>
      <c r="AK216" s="78"/>
      <c r="AL216" s="78"/>
    </row>
    <row r="217" spans="1:38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-454079995.99999994</v>
      </c>
      <c r="D217" s="31">
        <f>[1]consoCURRENT!G4661</f>
        <v>108202249.49000007</v>
      </c>
      <c r="E217" s="31">
        <f>[1]consoCURRENT!H4661</f>
        <v>58137329.890000008</v>
      </c>
      <c r="F217" s="31">
        <f>[1]consoCURRENT!I4661</f>
        <v>19258367.909999996</v>
      </c>
      <c r="G217" s="31">
        <f>[1]consoCURRENT!J4661</f>
        <v>18230530.030000001</v>
      </c>
      <c r="H217" s="31">
        <f>[1]consoCURRENT!K4661</f>
        <v>944393.21</v>
      </c>
      <c r="I217" s="31">
        <f>[1]consoCURRENT!L4661</f>
        <v>11173880.309999997</v>
      </c>
      <c r="J217" s="31">
        <f>[1]consoCURRENT!M4661</f>
        <v>17360833.41</v>
      </c>
      <c r="K217" s="31">
        <f>[1]consoCURRENT!N4661</f>
        <v>16379716.200000001</v>
      </c>
      <c r="L217" s="31">
        <f>[1]consoCURRENT!O4661</f>
        <v>0</v>
      </c>
      <c r="M217" s="31">
        <f>[1]consoCURRENT!P4661</f>
        <v>44914429.920000002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40355475.149999999</v>
      </c>
      <c r="Q217" s="31">
        <f>[1]consoCURRENT!T4661</f>
        <v>764761.71</v>
      </c>
      <c r="R217" s="31">
        <f>[1]consoCURRENT!U4661</f>
        <v>148678.76</v>
      </c>
      <c r="S217" s="31">
        <f>[1]consoCURRENT!V4661</f>
        <v>984094.03</v>
      </c>
      <c r="T217" s="31">
        <f>[1]consoCURRENT!W4661</f>
        <v>61755</v>
      </c>
      <c r="U217" s="31">
        <f>[1]consoCURRENT!X4661</f>
        <v>379960.13</v>
      </c>
      <c r="V217" s="31">
        <f>[1]consoCURRENT!Y4661</f>
        <v>1409098.7000000002</v>
      </c>
      <c r="W217" s="31">
        <f>[1]consoCURRENT!Z4661</f>
        <v>944393.21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96570621.040000021</v>
      </c>
      <c r="AA217" s="31">
        <f>D217-Z217</f>
        <v>11631628.450000048</v>
      </c>
      <c r="AB217" s="37">
        <f>Z217/D217</f>
        <v>0.89250104776171935</v>
      </c>
      <c r="AC217" s="32"/>
      <c r="AD217" s="165"/>
      <c r="AE217" s="165"/>
      <c r="AF217" s="165"/>
      <c r="AG217" s="168"/>
      <c r="AH217" s="165"/>
      <c r="AI217" s="140"/>
      <c r="AJ217" s="140"/>
      <c r="AK217" s="78"/>
      <c r="AL217" s="78"/>
    </row>
    <row r="218" spans="1:38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  <c r="AD218" s="165"/>
      <c r="AE218" s="165"/>
      <c r="AF218" s="165"/>
      <c r="AG218" s="165"/>
      <c r="AH218" s="165"/>
      <c r="AI218" s="140"/>
      <c r="AJ218" s="140"/>
      <c r="AK218" s="78"/>
      <c r="AL218" s="78"/>
    </row>
    <row r="219" spans="1:38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348167114</v>
      </c>
      <c r="D219" s="31">
        <f>[1]consoCURRENT!G4696</f>
        <v>348167114</v>
      </c>
      <c r="E219" s="31">
        <f>[1]consoCURRENT!H4696</f>
        <v>0</v>
      </c>
      <c r="F219" s="31">
        <f>[1]consoCURRENT!I4696</f>
        <v>12161521.6</v>
      </c>
      <c r="G219" s="31">
        <f>[1]consoCURRENT!J4696</f>
        <v>57707211.68</v>
      </c>
      <c r="H219" s="31">
        <f>[1]consoCURRENT!K4696</f>
        <v>72606734.299999997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12161521.6</v>
      </c>
      <c r="T219" s="31">
        <f>[1]consoCURRENT!W4696</f>
        <v>13955500</v>
      </c>
      <c r="U219" s="31">
        <f>[1]consoCURRENT!X4696</f>
        <v>0</v>
      </c>
      <c r="V219" s="31">
        <f>[1]consoCURRENT!Y4696</f>
        <v>43751711.68</v>
      </c>
      <c r="W219" s="31">
        <f>[1]consoCURRENT!Z4696</f>
        <v>72606734.299999997</v>
      </c>
      <c r="X219" s="31">
        <f>[1]consoCURRENT!AA4696</f>
        <v>0</v>
      </c>
      <c r="Y219" s="31">
        <f>[1]consoCURRENT!AB4696</f>
        <v>0</v>
      </c>
      <c r="Z219" s="31">
        <f t="shared" si="123"/>
        <v>142475467.57999998</v>
      </c>
      <c r="AA219" s="31">
        <f>D219-Z219</f>
        <v>205691646.42000002</v>
      </c>
      <c r="AB219" s="37">
        <f>Z219/D219</f>
        <v>0.40921575258253706</v>
      </c>
      <c r="AC219" s="32"/>
      <c r="AD219" s="165"/>
      <c r="AE219" s="165"/>
      <c r="AF219" s="165"/>
      <c r="AG219" s="165"/>
      <c r="AH219" s="165"/>
      <c r="AI219" s="140"/>
      <c r="AJ219" s="140"/>
      <c r="AK219" s="78"/>
      <c r="AL219" s="78"/>
    </row>
    <row r="220" spans="1:38" s="33" customFormat="1" ht="18" hidden="1" customHeight="1" x14ac:dyDescent="0.25">
      <c r="A220" s="39" t="s">
        <v>38</v>
      </c>
      <c r="B220" s="40">
        <f t="shared" ref="B220:C220" si="124">SUM(B216:B219)</f>
        <v>562549283.86000001</v>
      </c>
      <c r="C220" s="40">
        <f t="shared" si="124"/>
        <v>-105912881.99999994</v>
      </c>
      <c r="D220" s="40">
        <f>SUM(D216:D219)</f>
        <v>456636401.86000007</v>
      </c>
      <c r="E220" s="40">
        <f t="shared" ref="E220:AA220" si="125">SUM(E216:E219)</f>
        <v>58174829.890000008</v>
      </c>
      <c r="F220" s="40">
        <f t="shared" si="125"/>
        <v>31464097.599999994</v>
      </c>
      <c r="G220" s="40">
        <f t="shared" si="125"/>
        <v>75937741.710000008</v>
      </c>
      <c r="H220" s="40">
        <f t="shared" si="125"/>
        <v>73551127.50999999</v>
      </c>
      <c r="I220" s="40">
        <f t="shared" si="125"/>
        <v>11211380.309999997</v>
      </c>
      <c r="J220" s="40">
        <f t="shared" si="125"/>
        <v>17398333.41</v>
      </c>
      <c r="K220" s="40">
        <f t="shared" si="125"/>
        <v>16379716.200000001</v>
      </c>
      <c r="L220" s="40">
        <f t="shared" si="125"/>
        <v>0</v>
      </c>
      <c r="M220" s="40">
        <f t="shared" si="125"/>
        <v>44989429.920000002</v>
      </c>
      <c r="N220" s="40">
        <f t="shared" si="125"/>
        <v>372338660.83999997</v>
      </c>
      <c r="O220" s="40">
        <f t="shared" si="125"/>
        <v>-365730686.40999997</v>
      </c>
      <c r="P220" s="40">
        <f t="shared" si="125"/>
        <v>40355475.149999999</v>
      </c>
      <c r="Q220" s="40">
        <f t="shared" si="125"/>
        <v>764761.71</v>
      </c>
      <c r="R220" s="40">
        <f t="shared" si="125"/>
        <v>155386.85</v>
      </c>
      <c r="S220" s="40">
        <f t="shared" si="125"/>
        <v>13145615.629999999</v>
      </c>
      <c r="T220" s="40">
        <f t="shared" si="125"/>
        <v>14017255</v>
      </c>
      <c r="U220" s="40">
        <f t="shared" si="125"/>
        <v>379960.13</v>
      </c>
      <c r="V220" s="40">
        <f t="shared" si="125"/>
        <v>45160810.380000003</v>
      </c>
      <c r="W220" s="40">
        <f t="shared" si="125"/>
        <v>73551127.50999999</v>
      </c>
      <c r="X220" s="40">
        <f t="shared" si="125"/>
        <v>0</v>
      </c>
      <c r="Y220" s="40">
        <f t="shared" si="125"/>
        <v>0</v>
      </c>
      <c r="Z220" s="40">
        <f t="shared" si="125"/>
        <v>239127796.71000001</v>
      </c>
      <c r="AA220" s="40">
        <f t="shared" si="125"/>
        <v>217508605.15000007</v>
      </c>
      <c r="AB220" s="41">
        <f>Z220/D220</f>
        <v>0.52367221652932106</v>
      </c>
      <c r="AC220" s="32"/>
      <c r="AD220" s="165"/>
      <c r="AE220" s="165"/>
      <c r="AF220" s="165"/>
      <c r="AG220" s="165"/>
      <c r="AH220" s="165"/>
      <c r="AI220" s="140"/>
      <c r="AJ220" s="140"/>
      <c r="AK220" s="78"/>
      <c r="AL220" s="78"/>
    </row>
    <row r="221" spans="1:38" s="33" customFormat="1" ht="18" hidden="1" customHeight="1" x14ac:dyDescent="0.25">
      <c r="A221" s="42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7" t="e">
        <f>Z221/D221</f>
        <v>#DIV/0!</v>
      </c>
      <c r="AC221" s="32"/>
      <c r="AD221" s="165"/>
      <c r="AE221" s="165"/>
      <c r="AF221" s="165"/>
      <c r="AG221" s="165"/>
      <c r="AH221" s="165"/>
      <c r="AI221" s="140"/>
      <c r="AJ221" s="140"/>
      <c r="AK221" s="78"/>
      <c r="AL221" s="78"/>
    </row>
    <row r="222" spans="1:38" s="33" customFormat="1" ht="18" customHeight="1" x14ac:dyDescent="0.25">
      <c r="A222" s="39" t="s">
        <v>40</v>
      </c>
      <c r="B222" s="40">
        <f t="shared" ref="B222:C222" si="127">B221+B220</f>
        <v>562549283.86000001</v>
      </c>
      <c r="C222" s="40">
        <f t="shared" si="127"/>
        <v>-105912881.99999994</v>
      </c>
      <c r="D222" s="40">
        <f>D221+D220</f>
        <v>456636401.86000007</v>
      </c>
      <c r="E222" s="40">
        <f t="shared" ref="E222:AA222" si="128">E221+E220</f>
        <v>58174829.890000008</v>
      </c>
      <c r="F222" s="40">
        <f t="shared" si="128"/>
        <v>31464097.599999994</v>
      </c>
      <c r="G222" s="40">
        <f t="shared" si="128"/>
        <v>75937741.710000008</v>
      </c>
      <c r="H222" s="40">
        <f t="shared" si="128"/>
        <v>73551127.50999999</v>
      </c>
      <c r="I222" s="40">
        <f t="shared" si="128"/>
        <v>11211380.309999997</v>
      </c>
      <c r="J222" s="40">
        <f t="shared" si="128"/>
        <v>17398333.41</v>
      </c>
      <c r="K222" s="40">
        <f t="shared" si="128"/>
        <v>16379716.200000001</v>
      </c>
      <c r="L222" s="40">
        <f t="shared" si="128"/>
        <v>0</v>
      </c>
      <c r="M222" s="40">
        <f t="shared" si="128"/>
        <v>44989429.920000002</v>
      </c>
      <c r="N222" s="40">
        <f t="shared" si="128"/>
        <v>372338660.83999997</v>
      </c>
      <c r="O222" s="40">
        <f t="shared" si="128"/>
        <v>-365730686.40999997</v>
      </c>
      <c r="P222" s="40">
        <f t="shared" si="128"/>
        <v>40355475.149999999</v>
      </c>
      <c r="Q222" s="40">
        <f t="shared" si="128"/>
        <v>764761.71</v>
      </c>
      <c r="R222" s="40">
        <f t="shared" si="128"/>
        <v>155386.85</v>
      </c>
      <c r="S222" s="40">
        <f t="shared" si="128"/>
        <v>13145615.629999999</v>
      </c>
      <c r="T222" s="40">
        <f t="shared" si="128"/>
        <v>14017255</v>
      </c>
      <c r="U222" s="40">
        <f t="shared" si="128"/>
        <v>379960.13</v>
      </c>
      <c r="V222" s="40">
        <f t="shared" si="128"/>
        <v>45160810.380000003</v>
      </c>
      <c r="W222" s="40">
        <f t="shared" si="128"/>
        <v>73551127.50999999</v>
      </c>
      <c r="X222" s="40">
        <f t="shared" si="128"/>
        <v>0</v>
      </c>
      <c r="Y222" s="40">
        <f t="shared" si="128"/>
        <v>0</v>
      </c>
      <c r="Z222" s="40">
        <f t="shared" si="128"/>
        <v>239127796.71000001</v>
      </c>
      <c r="AA222" s="40">
        <f t="shared" si="128"/>
        <v>217508605.15000007</v>
      </c>
      <c r="AB222" s="41">
        <f>Z222/D222</f>
        <v>0.52367221652932106</v>
      </c>
      <c r="AC222" s="43"/>
      <c r="AD222" s="165"/>
      <c r="AE222" s="165"/>
      <c r="AF222" s="165"/>
      <c r="AG222" s="168">
        <f>+'[2]CMF + DR'!$K$190</f>
        <v>239127796.70999998</v>
      </c>
      <c r="AH222" s="165"/>
      <c r="AI222" s="140"/>
      <c r="AJ222" s="140"/>
      <c r="AK222" s="78"/>
      <c r="AL222" s="78"/>
    </row>
    <row r="223" spans="1:38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6">
        <f>+'[2]cmf-co'!$K$190</f>
        <v>239127796.70999998</v>
      </c>
      <c r="AA223" s="31"/>
      <c r="AB223" s="31"/>
      <c r="AC223" s="32"/>
      <c r="AD223" s="165"/>
      <c r="AE223" s="165"/>
      <c r="AF223" s="165"/>
      <c r="AG223" s="168">
        <f>+Z222-AG222</f>
        <v>0</v>
      </c>
      <c r="AH223" s="165"/>
      <c r="AI223" s="140"/>
      <c r="AJ223" s="140"/>
      <c r="AK223" s="78"/>
      <c r="AL223" s="78"/>
    </row>
    <row r="224" spans="1:38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65"/>
      <c r="AE224" s="165"/>
      <c r="AF224" s="165"/>
      <c r="AG224" s="165"/>
      <c r="AH224" s="165"/>
      <c r="AI224" s="140"/>
      <c r="AJ224" s="140"/>
      <c r="AK224" s="78"/>
      <c r="AL224" s="78"/>
    </row>
    <row r="225" spans="1:38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65"/>
      <c r="AE225" s="165"/>
      <c r="AF225" s="165"/>
      <c r="AG225" s="165"/>
      <c r="AH225" s="165"/>
      <c r="AI225" s="140"/>
      <c r="AJ225" s="140"/>
      <c r="AK225" s="78"/>
      <c r="AL225" s="78"/>
    </row>
    <row r="226" spans="1:38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7">
        <f>Z226/D226</f>
        <v>0</v>
      </c>
      <c r="AC226" s="32"/>
      <c r="AD226" s="165"/>
      <c r="AE226" s="165"/>
      <c r="AF226" s="165"/>
      <c r="AG226" s="165"/>
      <c r="AH226" s="165"/>
      <c r="AI226" s="140"/>
      <c r="AJ226" s="140"/>
      <c r="AK226" s="78"/>
      <c r="AL226" s="78"/>
    </row>
    <row r="227" spans="1:38" s="33" customFormat="1" ht="18" customHeight="1" x14ac:dyDescent="0.2">
      <c r="A227" s="36" t="s">
        <v>35</v>
      </c>
      <c r="B227" s="31">
        <f>[1]consoCURRENT!E4874</f>
        <v>1778657.41</v>
      </c>
      <c r="C227" s="31">
        <f>[1]consoCURRENT!F4874</f>
        <v>-569420</v>
      </c>
      <c r="D227" s="31">
        <f>[1]consoCURRENT!G4874</f>
        <v>1209237.4099999999</v>
      </c>
      <c r="E227" s="31">
        <f>[1]consoCURRENT!H4874</f>
        <v>238721.90999999997</v>
      </c>
      <c r="F227" s="31">
        <f>[1]consoCURRENT!I4874</f>
        <v>74919.94</v>
      </c>
      <c r="G227" s="31">
        <f>[1]consoCURRENT!J4874</f>
        <v>719086.36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57702.61</v>
      </c>
      <c r="Q227" s="31">
        <f>[1]consoCURRENT!T4874</f>
        <v>33200</v>
      </c>
      <c r="R227" s="31">
        <f>[1]consoCURRENT!U4874</f>
        <v>41719.94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719086.36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1032728.21</v>
      </c>
      <c r="AA227" s="31">
        <f>D227-Z227</f>
        <v>176509.19999999995</v>
      </c>
      <c r="AB227" s="37">
        <f>Z227/D227</f>
        <v>0.85403263367447424</v>
      </c>
      <c r="AC227" s="32"/>
      <c r="AD227" s="165"/>
      <c r="AE227" s="165"/>
      <c r="AF227" s="165"/>
      <c r="AG227" s="165"/>
      <c r="AH227" s="165"/>
      <c r="AI227" s="140"/>
      <c r="AJ227" s="140"/>
      <c r="AK227" s="78"/>
      <c r="AL227" s="78"/>
    </row>
    <row r="228" spans="1:38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  <c r="AD228" s="165"/>
      <c r="AE228" s="165"/>
      <c r="AF228" s="165"/>
      <c r="AG228" s="165"/>
      <c r="AH228" s="165"/>
      <c r="AI228" s="140"/>
      <c r="AJ228" s="140"/>
      <c r="AK228" s="78"/>
      <c r="AL228" s="78"/>
    </row>
    <row r="229" spans="1:38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  <c r="AD229" s="165"/>
      <c r="AE229" s="165"/>
      <c r="AF229" s="165"/>
      <c r="AG229" s="165"/>
      <c r="AH229" s="165"/>
      <c r="AI229" s="140"/>
      <c r="AJ229" s="140"/>
      <c r="AK229" s="78"/>
      <c r="AL229" s="78"/>
    </row>
    <row r="230" spans="1:38" s="33" customFormat="1" ht="18" hidden="1" customHeight="1" x14ac:dyDescent="0.25">
      <c r="A230" s="39" t="s">
        <v>38</v>
      </c>
      <c r="B230" s="40">
        <f t="shared" ref="B230:C230" si="130">SUM(B226:B229)</f>
        <v>1797798.92</v>
      </c>
      <c r="C230" s="40">
        <f t="shared" si="130"/>
        <v>-569420</v>
      </c>
      <c r="D230" s="40">
        <f>SUM(D226:D229)</f>
        <v>1228378.92</v>
      </c>
      <c r="E230" s="40">
        <f t="shared" ref="E230:AA230" si="131">SUM(E226:E229)</f>
        <v>238721.90999999997</v>
      </c>
      <c r="F230" s="40">
        <f t="shared" si="131"/>
        <v>74919.94</v>
      </c>
      <c r="G230" s="40">
        <f t="shared" si="131"/>
        <v>719086.36</v>
      </c>
      <c r="H230" s="40">
        <f t="shared" si="131"/>
        <v>0</v>
      </c>
      <c r="I230" s="40">
        <f t="shared" si="131"/>
        <v>0</v>
      </c>
      <c r="J230" s="40">
        <f t="shared" si="131"/>
        <v>0</v>
      </c>
      <c r="K230" s="40">
        <f t="shared" si="131"/>
        <v>0</v>
      </c>
      <c r="L230" s="40">
        <f t="shared" si="131"/>
        <v>0</v>
      </c>
      <c r="M230" s="40">
        <f t="shared" si="131"/>
        <v>0</v>
      </c>
      <c r="N230" s="40">
        <f t="shared" si="131"/>
        <v>0</v>
      </c>
      <c r="O230" s="40">
        <f t="shared" si="131"/>
        <v>181019.3</v>
      </c>
      <c r="P230" s="40">
        <f t="shared" si="131"/>
        <v>57702.61</v>
      </c>
      <c r="Q230" s="40">
        <f t="shared" si="131"/>
        <v>33200</v>
      </c>
      <c r="R230" s="40">
        <f t="shared" si="131"/>
        <v>41719.94</v>
      </c>
      <c r="S230" s="40">
        <f t="shared" si="131"/>
        <v>0</v>
      </c>
      <c r="T230" s="40">
        <f t="shared" si="131"/>
        <v>0</v>
      </c>
      <c r="U230" s="40">
        <f t="shared" si="131"/>
        <v>0</v>
      </c>
      <c r="V230" s="40">
        <f t="shared" si="131"/>
        <v>719086.36</v>
      </c>
      <c r="W230" s="40">
        <f t="shared" si="131"/>
        <v>0</v>
      </c>
      <c r="X230" s="40">
        <f t="shared" si="131"/>
        <v>0</v>
      </c>
      <c r="Y230" s="40">
        <f t="shared" si="131"/>
        <v>0</v>
      </c>
      <c r="Z230" s="40">
        <f t="shared" si="131"/>
        <v>1032728.21</v>
      </c>
      <c r="AA230" s="40">
        <f t="shared" si="131"/>
        <v>195650.70999999996</v>
      </c>
      <c r="AB230" s="41">
        <f>Z230/D230</f>
        <v>0.84072446472787077</v>
      </c>
      <c r="AC230" s="32"/>
      <c r="AD230" s="165"/>
      <c r="AE230" s="165"/>
      <c r="AF230" s="165"/>
      <c r="AG230" s="165"/>
      <c r="AH230" s="165"/>
      <c r="AI230" s="140"/>
      <c r="AJ230" s="140"/>
      <c r="AK230" s="78"/>
      <c r="AL230" s="78"/>
    </row>
    <row r="231" spans="1:38" s="33" customFormat="1" ht="18" hidden="1" customHeight="1" x14ac:dyDescent="0.25">
      <c r="A231" s="42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7" t="e">
        <f>Z231/D231</f>
        <v>#DIV/0!</v>
      </c>
      <c r="AC231" s="32"/>
      <c r="AD231" s="165"/>
      <c r="AE231" s="165"/>
      <c r="AF231" s="165"/>
      <c r="AG231" s="165"/>
      <c r="AH231" s="165"/>
      <c r="AI231" s="140"/>
      <c r="AJ231" s="140"/>
      <c r="AK231" s="78"/>
      <c r="AL231" s="78"/>
    </row>
    <row r="232" spans="1:38" s="33" customFormat="1" ht="18" customHeight="1" x14ac:dyDescent="0.25">
      <c r="A232" s="39" t="s">
        <v>40</v>
      </c>
      <c r="B232" s="40">
        <f t="shared" ref="B232:C232" si="133">B231+B230</f>
        <v>1797798.92</v>
      </c>
      <c r="C232" s="40">
        <f t="shared" si="133"/>
        <v>-569420</v>
      </c>
      <c r="D232" s="40">
        <f>D231+D230</f>
        <v>1228378.92</v>
      </c>
      <c r="E232" s="40">
        <f t="shared" ref="E232:AA232" si="134">E231+E230</f>
        <v>238721.90999999997</v>
      </c>
      <c r="F232" s="40">
        <f t="shared" si="134"/>
        <v>74919.94</v>
      </c>
      <c r="G232" s="40">
        <f t="shared" si="134"/>
        <v>719086.36</v>
      </c>
      <c r="H232" s="40">
        <f t="shared" si="134"/>
        <v>0</v>
      </c>
      <c r="I232" s="40">
        <f t="shared" si="134"/>
        <v>0</v>
      </c>
      <c r="J232" s="40">
        <f t="shared" si="134"/>
        <v>0</v>
      </c>
      <c r="K232" s="40">
        <f t="shared" si="134"/>
        <v>0</v>
      </c>
      <c r="L232" s="40">
        <f t="shared" si="134"/>
        <v>0</v>
      </c>
      <c r="M232" s="40">
        <f t="shared" si="134"/>
        <v>0</v>
      </c>
      <c r="N232" s="40">
        <f t="shared" si="134"/>
        <v>0</v>
      </c>
      <c r="O232" s="40">
        <f t="shared" si="134"/>
        <v>181019.3</v>
      </c>
      <c r="P232" s="40">
        <f t="shared" si="134"/>
        <v>57702.61</v>
      </c>
      <c r="Q232" s="40">
        <f t="shared" si="134"/>
        <v>33200</v>
      </c>
      <c r="R232" s="40">
        <f t="shared" si="134"/>
        <v>41719.94</v>
      </c>
      <c r="S232" s="40">
        <f t="shared" si="134"/>
        <v>0</v>
      </c>
      <c r="T232" s="40">
        <f t="shared" si="134"/>
        <v>0</v>
      </c>
      <c r="U232" s="40">
        <f t="shared" si="134"/>
        <v>0</v>
      </c>
      <c r="V232" s="40">
        <f t="shared" si="134"/>
        <v>719086.36</v>
      </c>
      <c r="W232" s="40">
        <f t="shared" si="134"/>
        <v>0</v>
      </c>
      <c r="X232" s="40">
        <f t="shared" si="134"/>
        <v>0</v>
      </c>
      <c r="Y232" s="40">
        <f t="shared" si="134"/>
        <v>0</v>
      </c>
      <c r="Z232" s="40">
        <f t="shared" si="134"/>
        <v>1032728.21</v>
      </c>
      <c r="AA232" s="40">
        <f t="shared" si="134"/>
        <v>195650.70999999996</v>
      </c>
      <c r="AB232" s="41">
        <f>Z232/D232</f>
        <v>0.84072446472787077</v>
      </c>
      <c r="AC232" s="43"/>
      <c r="AD232" s="165"/>
      <c r="AE232" s="165"/>
      <c r="AF232" s="165"/>
      <c r="AG232" s="168">
        <f>+'[2]CMF + DR'!$K$233</f>
        <v>1032728.21</v>
      </c>
      <c r="AH232" s="165"/>
      <c r="AI232" s="140"/>
      <c r="AJ232" s="140"/>
      <c r="AK232" s="78"/>
      <c r="AL232" s="78"/>
    </row>
    <row r="233" spans="1:38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65"/>
      <c r="AE233" s="165"/>
      <c r="AF233" s="165"/>
      <c r="AG233" s="168">
        <f>+Z232-AG232</f>
        <v>0</v>
      </c>
      <c r="AH233" s="165"/>
      <c r="AI233" s="140"/>
      <c r="AJ233" s="140"/>
      <c r="AK233" s="78"/>
      <c r="AL233" s="78"/>
    </row>
    <row r="234" spans="1:38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65"/>
      <c r="AE234" s="165"/>
      <c r="AF234" s="165"/>
      <c r="AG234" s="165"/>
      <c r="AH234" s="165"/>
      <c r="AI234" s="140"/>
      <c r="AJ234" s="140"/>
      <c r="AK234" s="78"/>
      <c r="AL234" s="78"/>
    </row>
    <row r="235" spans="1:38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65"/>
      <c r="AE235" s="165"/>
      <c r="AF235" s="165"/>
      <c r="AG235" s="165"/>
      <c r="AH235" s="165"/>
      <c r="AI235" s="140"/>
      <c r="AJ235" s="140"/>
      <c r="AK235" s="78"/>
      <c r="AL235" s="78"/>
    </row>
    <row r="236" spans="1:38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48" t="e">
        <f t="shared" ref="AB236" si="135">Z236/D236</f>
        <v>#DIV/0!</v>
      </c>
      <c r="AC236" s="32"/>
      <c r="AD236" s="165"/>
      <c r="AE236" s="165"/>
      <c r="AF236" s="165"/>
      <c r="AG236" s="165"/>
      <c r="AH236" s="165"/>
      <c r="AI236" s="140"/>
      <c r="AJ236" s="140"/>
      <c r="AK236" s="78"/>
      <c r="AL236" s="78"/>
    </row>
    <row r="237" spans="1:38" s="33" customFormat="1" ht="18" customHeight="1" x14ac:dyDescent="0.2">
      <c r="A237" s="36" t="s">
        <v>35</v>
      </c>
      <c r="B237" s="31">
        <f>[1]consoCURRENT!E5087</f>
        <v>8761654.7999999989</v>
      </c>
      <c r="C237" s="31">
        <f>[1]consoCURRENT!F5087</f>
        <v>-5878675</v>
      </c>
      <c r="D237" s="31">
        <f>[1]consoCURRENT!G5087</f>
        <v>2882979.7999999989</v>
      </c>
      <c r="E237" s="31">
        <f>[1]consoCURRENT!H5087</f>
        <v>340379.68</v>
      </c>
      <c r="F237" s="31">
        <f>[1]consoCURRENT!I5087</f>
        <v>391650.87</v>
      </c>
      <c r="G237" s="31">
        <f>[1]consoCURRENT!J5087</f>
        <v>316410.14</v>
      </c>
      <c r="H237" s="31">
        <f>[1]consoCURRENT!K5087</f>
        <v>0</v>
      </c>
      <c r="I237" s="31">
        <f>[1]consoCURRENT!L5087</f>
        <v>139127.9</v>
      </c>
      <c r="J237" s="31">
        <f>[1]consoCURRENT!M5087</f>
        <v>343785.37</v>
      </c>
      <c r="K237" s="31">
        <f>[1]consoCURRENT!N5087</f>
        <v>316410.14</v>
      </c>
      <c r="L237" s="31">
        <f>[1]consoCURRENT!O5087</f>
        <v>0</v>
      </c>
      <c r="M237" s="31">
        <f>[1]consoCURRENT!P5087</f>
        <v>799323.41</v>
      </c>
      <c r="N237" s="31">
        <f>[1]consoCURRENT!Q5087</f>
        <v>0</v>
      </c>
      <c r="O237" s="31">
        <f>[1]consoCURRENT!R5087</f>
        <v>39990</v>
      </c>
      <c r="P237" s="31">
        <f>[1]consoCURRENT!S5087</f>
        <v>161261.78</v>
      </c>
      <c r="Q237" s="31">
        <f>[1]consoCURRENT!T5087</f>
        <v>14025</v>
      </c>
      <c r="R237" s="31">
        <f>[1]consoCURRENT!U5087</f>
        <v>33840.5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1048440.6900000001</v>
      </c>
      <c r="AA237" s="31">
        <f>D237-Z237</f>
        <v>1834539.1099999989</v>
      </c>
      <c r="AB237" s="37">
        <f>Z237/D237</f>
        <v>0.36366563858685397</v>
      </c>
      <c r="AC237" s="32"/>
      <c r="AD237" s="165"/>
      <c r="AE237" s="165"/>
      <c r="AF237" s="165"/>
      <c r="AG237" s="165"/>
      <c r="AH237" s="165"/>
      <c r="AI237" s="140"/>
      <c r="AJ237" s="140"/>
      <c r="AK237" s="78"/>
      <c r="AL237" s="78"/>
    </row>
    <row r="238" spans="1:38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  <c r="AD238" s="165"/>
      <c r="AE238" s="165"/>
      <c r="AF238" s="165"/>
      <c r="AG238" s="165"/>
      <c r="AH238" s="165"/>
      <c r="AI238" s="140"/>
      <c r="AJ238" s="140"/>
      <c r="AK238" s="78"/>
      <c r="AL238" s="78"/>
    </row>
    <row r="239" spans="1:38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  <c r="AD239" s="165"/>
      <c r="AE239" s="165"/>
      <c r="AF239" s="165"/>
      <c r="AG239" s="165"/>
      <c r="AH239" s="165"/>
      <c r="AI239" s="140"/>
      <c r="AJ239" s="140"/>
      <c r="AK239" s="78"/>
      <c r="AL239" s="78"/>
    </row>
    <row r="240" spans="1:38" s="33" customFormat="1" ht="18" hidden="1" customHeight="1" x14ac:dyDescent="0.25">
      <c r="A240" s="39" t="s">
        <v>38</v>
      </c>
      <c r="B240" s="40">
        <f t="shared" ref="B240:C240" si="137">SUM(B236:B239)</f>
        <v>8761654.7999999989</v>
      </c>
      <c r="C240" s="40">
        <f t="shared" si="137"/>
        <v>-5878675</v>
      </c>
      <c r="D240" s="40">
        <f>SUM(D236:D239)</f>
        <v>2882979.7999999989</v>
      </c>
      <c r="E240" s="40">
        <f t="shared" ref="E240:AA240" si="138">SUM(E236:E239)</f>
        <v>340379.68</v>
      </c>
      <c r="F240" s="40">
        <f t="shared" si="138"/>
        <v>391650.87</v>
      </c>
      <c r="G240" s="40">
        <f t="shared" si="138"/>
        <v>316410.14</v>
      </c>
      <c r="H240" s="40">
        <f t="shared" si="138"/>
        <v>0</v>
      </c>
      <c r="I240" s="40">
        <f t="shared" si="138"/>
        <v>139127.9</v>
      </c>
      <c r="J240" s="40">
        <f t="shared" si="138"/>
        <v>343785.37</v>
      </c>
      <c r="K240" s="40">
        <f t="shared" si="138"/>
        <v>316410.14</v>
      </c>
      <c r="L240" s="40">
        <f t="shared" si="138"/>
        <v>0</v>
      </c>
      <c r="M240" s="40">
        <f t="shared" si="138"/>
        <v>799323.41</v>
      </c>
      <c r="N240" s="40">
        <f t="shared" si="138"/>
        <v>0</v>
      </c>
      <c r="O240" s="40">
        <f t="shared" si="138"/>
        <v>39990</v>
      </c>
      <c r="P240" s="40">
        <f t="shared" si="138"/>
        <v>161261.78</v>
      </c>
      <c r="Q240" s="40">
        <f t="shared" si="138"/>
        <v>14025</v>
      </c>
      <c r="R240" s="40">
        <f t="shared" si="138"/>
        <v>33840.5</v>
      </c>
      <c r="S240" s="40">
        <f t="shared" si="138"/>
        <v>0</v>
      </c>
      <c r="T240" s="40">
        <f t="shared" si="138"/>
        <v>0</v>
      </c>
      <c r="U240" s="40">
        <f t="shared" si="138"/>
        <v>0</v>
      </c>
      <c r="V240" s="40">
        <f t="shared" si="138"/>
        <v>0</v>
      </c>
      <c r="W240" s="40">
        <f t="shared" si="138"/>
        <v>0</v>
      </c>
      <c r="X240" s="40">
        <f t="shared" si="138"/>
        <v>0</v>
      </c>
      <c r="Y240" s="40">
        <f t="shared" si="138"/>
        <v>0</v>
      </c>
      <c r="Z240" s="40">
        <f t="shared" si="138"/>
        <v>1048440.6900000001</v>
      </c>
      <c r="AA240" s="40">
        <f t="shared" si="138"/>
        <v>1834539.1099999989</v>
      </c>
      <c r="AB240" s="41">
        <f>Z240/D240</f>
        <v>0.36366563858685397</v>
      </c>
      <c r="AC240" s="32"/>
      <c r="AD240" s="165"/>
      <c r="AE240" s="165"/>
      <c r="AF240" s="165"/>
      <c r="AG240" s="165"/>
      <c r="AH240" s="165"/>
      <c r="AI240" s="140"/>
      <c r="AJ240" s="140"/>
      <c r="AK240" s="78"/>
      <c r="AL240" s="78"/>
    </row>
    <row r="241" spans="1:38" s="33" customFormat="1" ht="18" hidden="1" customHeight="1" x14ac:dyDescent="0.25">
      <c r="A241" s="42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  <c r="AD241" s="165"/>
      <c r="AE241" s="165"/>
      <c r="AF241" s="165"/>
      <c r="AG241" s="165"/>
      <c r="AH241" s="165"/>
      <c r="AI241" s="140"/>
      <c r="AJ241" s="140"/>
      <c r="AK241" s="78"/>
      <c r="AL241" s="78"/>
    </row>
    <row r="242" spans="1:38" s="33" customFormat="1" ht="18" customHeight="1" x14ac:dyDescent="0.25">
      <c r="A242" s="39" t="s">
        <v>40</v>
      </c>
      <c r="B242" s="40">
        <f t="shared" ref="B242:C242" si="139">B241+B240</f>
        <v>8761654.7999999989</v>
      </c>
      <c r="C242" s="40">
        <f t="shared" si="139"/>
        <v>-5878675</v>
      </c>
      <c r="D242" s="40">
        <f>D241+D240</f>
        <v>2882979.7999999989</v>
      </c>
      <c r="E242" s="40">
        <f t="shared" ref="E242:AA242" si="140">E241+E240</f>
        <v>340379.68</v>
      </c>
      <c r="F242" s="40">
        <f t="shared" si="140"/>
        <v>391650.87</v>
      </c>
      <c r="G242" s="40">
        <f t="shared" si="140"/>
        <v>316410.14</v>
      </c>
      <c r="H242" s="40">
        <f t="shared" si="140"/>
        <v>0</v>
      </c>
      <c r="I242" s="40">
        <f t="shared" si="140"/>
        <v>139127.9</v>
      </c>
      <c r="J242" s="40">
        <f t="shared" si="140"/>
        <v>343785.37</v>
      </c>
      <c r="K242" s="40">
        <f t="shared" si="140"/>
        <v>316410.14</v>
      </c>
      <c r="L242" s="40">
        <f t="shared" si="140"/>
        <v>0</v>
      </c>
      <c r="M242" s="40">
        <f t="shared" si="140"/>
        <v>799323.41</v>
      </c>
      <c r="N242" s="40">
        <f t="shared" si="140"/>
        <v>0</v>
      </c>
      <c r="O242" s="40">
        <f t="shared" si="140"/>
        <v>39990</v>
      </c>
      <c r="P242" s="40">
        <f t="shared" si="140"/>
        <v>161261.78</v>
      </c>
      <c r="Q242" s="40">
        <f t="shared" si="140"/>
        <v>14025</v>
      </c>
      <c r="R242" s="40">
        <f t="shared" si="140"/>
        <v>33840.5</v>
      </c>
      <c r="S242" s="40">
        <f t="shared" si="140"/>
        <v>0</v>
      </c>
      <c r="T242" s="40">
        <f t="shared" si="140"/>
        <v>0</v>
      </c>
      <c r="U242" s="40">
        <f t="shared" si="140"/>
        <v>0</v>
      </c>
      <c r="V242" s="40">
        <f t="shared" si="140"/>
        <v>0</v>
      </c>
      <c r="W242" s="40">
        <f t="shared" si="140"/>
        <v>0</v>
      </c>
      <c r="X242" s="40">
        <f t="shared" si="140"/>
        <v>0</v>
      </c>
      <c r="Y242" s="40">
        <f t="shared" si="140"/>
        <v>0</v>
      </c>
      <c r="Z242" s="40">
        <f t="shared" si="140"/>
        <v>1048440.6900000001</v>
      </c>
      <c r="AA242" s="40">
        <f t="shared" si="140"/>
        <v>1834539.1099999989</v>
      </c>
      <c r="AB242" s="41">
        <f>Z242/D242</f>
        <v>0.36366563858685397</v>
      </c>
      <c r="AC242" s="43"/>
      <c r="AD242" s="165"/>
      <c r="AE242" s="165"/>
      <c r="AF242" s="165"/>
      <c r="AG242" s="168">
        <f>+'[2]CMF + DR'!$K$277</f>
        <v>1048440.69</v>
      </c>
      <c r="AH242" s="165"/>
      <c r="AI242" s="140"/>
      <c r="AJ242" s="140"/>
      <c r="AK242" s="78"/>
      <c r="AL242" s="78"/>
    </row>
    <row r="243" spans="1:38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65"/>
      <c r="AE243" s="165"/>
      <c r="AF243" s="165"/>
      <c r="AG243" s="168">
        <f>+Z242-AG242</f>
        <v>0</v>
      </c>
      <c r="AH243" s="165"/>
      <c r="AI243" s="140"/>
      <c r="AJ243" s="140"/>
      <c r="AK243" s="78"/>
      <c r="AL243" s="78"/>
    </row>
    <row r="244" spans="1:38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65"/>
      <c r="AE244" s="165"/>
      <c r="AF244" s="165"/>
      <c r="AG244" s="165"/>
      <c r="AH244" s="165"/>
      <c r="AI244" s="140"/>
      <c r="AJ244" s="140"/>
      <c r="AK244" s="78"/>
      <c r="AL244" s="78"/>
    </row>
    <row r="245" spans="1:38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65"/>
      <c r="AE245" s="165"/>
      <c r="AF245" s="165"/>
      <c r="AG245" s="165"/>
      <c r="AH245" s="165"/>
      <c r="AI245" s="140"/>
      <c r="AJ245" s="140"/>
      <c r="AK245" s="78"/>
      <c r="AL245" s="78"/>
    </row>
    <row r="246" spans="1:38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7">
        <f>Z246/D246</f>
        <v>0</v>
      </c>
      <c r="AC246" s="32"/>
      <c r="AD246" s="165"/>
      <c r="AE246" s="165"/>
      <c r="AF246" s="165"/>
      <c r="AG246" s="165"/>
      <c r="AH246" s="165"/>
      <c r="AI246" s="140"/>
      <c r="AJ246" s="140"/>
      <c r="AK246" s="78"/>
      <c r="AL246" s="78"/>
    </row>
    <row r="247" spans="1:38" s="33" customFormat="1" ht="18" customHeight="1" x14ac:dyDescent="0.2">
      <c r="A247" s="36" t="s">
        <v>35</v>
      </c>
      <c r="B247" s="31">
        <f>[1]consoCURRENT!E5300</f>
        <v>5237916.5399999991</v>
      </c>
      <c r="C247" s="31">
        <f>[1]consoCURRENT!F5300</f>
        <v>-2563916</v>
      </c>
      <c r="D247" s="31">
        <f>[1]consoCURRENT!G5300</f>
        <v>2674000.5399999986</v>
      </c>
      <c r="E247" s="31">
        <f>[1]consoCURRENT!H5300</f>
        <v>1801009.1</v>
      </c>
      <c r="F247" s="31">
        <f>[1]consoCURRENT!I5300</f>
        <v>723561.77</v>
      </c>
      <c r="G247" s="31">
        <f>[1]consoCURRENT!J5300</f>
        <v>78326.540000000008</v>
      </c>
      <c r="H247" s="31">
        <f>[1]consoCURRENT!K5300</f>
        <v>0</v>
      </c>
      <c r="I247" s="31">
        <f>[1]consoCURRENT!L5300</f>
        <v>0</v>
      </c>
      <c r="J247" s="31">
        <f>[1]consoCURRENT!M5300</f>
        <v>59706</v>
      </c>
      <c r="K247" s="31">
        <f>[1]consoCURRENT!N5300</f>
        <v>77770.42</v>
      </c>
      <c r="L247" s="31">
        <f>[1]consoCURRENT!O5300</f>
        <v>0</v>
      </c>
      <c r="M247" s="31">
        <f>[1]consoCURRENT!P5300</f>
        <v>137476.41999999998</v>
      </c>
      <c r="N247" s="31">
        <f>[1]consoCURRENT!Q5300</f>
        <v>0</v>
      </c>
      <c r="O247" s="31">
        <f>[1]consoCURRENT!R5300</f>
        <v>581900</v>
      </c>
      <c r="P247" s="31">
        <f>[1]consoCURRENT!S5300</f>
        <v>1219109.1000000001</v>
      </c>
      <c r="Q247" s="31">
        <f>[1]consoCURRENT!T5300</f>
        <v>613578.77</v>
      </c>
      <c r="R247" s="31">
        <f>[1]consoCURRENT!U5300</f>
        <v>50277</v>
      </c>
      <c r="S247" s="31">
        <f>[1]consoCURRENT!V5300</f>
        <v>0</v>
      </c>
      <c r="T247" s="31">
        <f>[1]consoCURRENT!W5300</f>
        <v>0</v>
      </c>
      <c r="U247" s="31">
        <f>[1]consoCURRENT!X5300</f>
        <v>556.12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2602897.41</v>
      </c>
      <c r="AA247" s="31">
        <f>D247-Z247</f>
        <v>71103.129999998491</v>
      </c>
      <c r="AB247" s="37">
        <f>Z247/D247</f>
        <v>0.97340945563159886</v>
      </c>
      <c r="AC247" s="32"/>
      <c r="AD247" s="165"/>
      <c r="AE247" s="165"/>
      <c r="AF247" s="165"/>
      <c r="AG247" s="165"/>
      <c r="AH247" s="165"/>
      <c r="AI247" s="140"/>
      <c r="AJ247" s="140"/>
      <c r="AK247" s="78"/>
      <c r="AL247" s="78"/>
    </row>
    <row r="248" spans="1:38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  <c r="AD248" s="165"/>
      <c r="AE248" s="165"/>
      <c r="AF248" s="165"/>
      <c r="AG248" s="165"/>
      <c r="AH248" s="165"/>
      <c r="AI248" s="140"/>
      <c r="AJ248" s="140"/>
      <c r="AK248" s="78"/>
      <c r="AL248" s="78"/>
    </row>
    <row r="249" spans="1:38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  <c r="AD249" s="165"/>
      <c r="AE249" s="165"/>
      <c r="AF249" s="165"/>
      <c r="AG249" s="165"/>
      <c r="AH249" s="165"/>
      <c r="AI249" s="140"/>
      <c r="AJ249" s="140"/>
      <c r="AK249" s="78"/>
      <c r="AL249" s="78"/>
    </row>
    <row r="250" spans="1:38" s="33" customFormat="1" ht="18" hidden="1" customHeight="1" x14ac:dyDescent="0.25">
      <c r="A250" s="39" t="s">
        <v>38</v>
      </c>
      <c r="B250" s="40">
        <f t="shared" ref="B250:AA250" si="142">SUM(B246:B249)</f>
        <v>5264234.3999999994</v>
      </c>
      <c r="C250" s="40">
        <f t="shared" si="142"/>
        <v>-2563916</v>
      </c>
      <c r="D250" s="40">
        <f t="shared" si="142"/>
        <v>2700318.3999999985</v>
      </c>
      <c r="E250" s="40">
        <f t="shared" si="142"/>
        <v>1801009.1</v>
      </c>
      <c r="F250" s="40">
        <f t="shared" si="142"/>
        <v>723561.77</v>
      </c>
      <c r="G250" s="40">
        <f t="shared" si="142"/>
        <v>78326.540000000008</v>
      </c>
      <c r="H250" s="40">
        <f t="shared" si="142"/>
        <v>0</v>
      </c>
      <c r="I250" s="40">
        <f t="shared" si="142"/>
        <v>0</v>
      </c>
      <c r="J250" s="40">
        <f t="shared" si="142"/>
        <v>59706</v>
      </c>
      <c r="K250" s="40">
        <f t="shared" si="142"/>
        <v>77770.42</v>
      </c>
      <c r="L250" s="40">
        <f t="shared" si="142"/>
        <v>0</v>
      </c>
      <c r="M250" s="40">
        <f t="shared" si="142"/>
        <v>137476.41999999998</v>
      </c>
      <c r="N250" s="40">
        <f t="shared" si="142"/>
        <v>0</v>
      </c>
      <c r="O250" s="40">
        <f t="shared" si="142"/>
        <v>581900</v>
      </c>
      <c r="P250" s="40">
        <f t="shared" si="142"/>
        <v>1219109.1000000001</v>
      </c>
      <c r="Q250" s="40">
        <f t="shared" si="142"/>
        <v>613578.77</v>
      </c>
      <c r="R250" s="40">
        <f t="shared" si="142"/>
        <v>50277</v>
      </c>
      <c r="S250" s="40">
        <f t="shared" si="142"/>
        <v>0</v>
      </c>
      <c r="T250" s="40">
        <f t="shared" si="142"/>
        <v>0</v>
      </c>
      <c r="U250" s="40">
        <f t="shared" si="142"/>
        <v>556.12</v>
      </c>
      <c r="V250" s="40">
        <f t="shared" si="142"/>
        <v>0</v>
      </c>
      <c r="W250" s="40">
        <f t="shared" si="142"/>
        <v>0</v>
      </c>
      <c r="X250" s="40">
        <f t="shared" si="142"/>
        <v>0</v>
      </c>
      <c r="Y250" s="40">
        <f t="shared" si="142"/>
        <v>0</v>
      </c>
      <c r="Z250" s="40">
        <f t="shared" si="142"/>
        <v>2602897.41</v>
      </c>
      <c r="AA250" s="40">
        <f t="shared" si="142"/>
        <v>97420.989999998492</v>
      </c>
      <c r="AB250" s="41">
        <f>Z250/D250</f>
        <v>0.96392240633549053</v>
      </c>
      <c r="AC250" s="32"/>
      <c r="AD250" s="165"/>
      <c r="AE250" s="165"/>
      <c r="AF250" s="165"/>
      <c r="AG250" s="165"/>
      <c r="AH250" s="165"/>
      <c r="AI250" s="140"/>
      <c r="AJ250" s="140"/>
      <c r="AK250" s="78"/>
      <c r="AL250" s="78"/>
    </row>
    <row r="251" spans="1:38" s="33" customFormat="1" ht="18" hidden="1" customHeight="1" x14ac:dyDescent="0.25">
      <c r="A251" s="42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7" t="e">
        <f>Z251/D251</f>
        <v>#DIV/0!</v>
      </c>
      <c r="AC251" s="32"/>
      <c r="AD251" s="165"/>
      <c r="AE251" s="165"/>
      <c r="AF251" s="165"/>
      <c r="AG251" s="165"/>
      <c r="AH251" s="165"/>
      <c r="AI251" s="140"/>
      <c r="AJ251" s="140"/>
      <c r="AK251" s="78"/>
      <c r="AL251" s="78"/>
    </row>
    <row r="252" spans="1:38" s="33" customFormat="1" ht="18" customHeight="1" x14ac:dyDescent="0.25">
      <c r="A252" s="39" t="s">
        <v>40</v>
      </c>
      <c r="B252" s="40">
        <f t="shared" ref="B252:AA252" si="144">B251+B250</f>
        <v>5264234.3999999994</v>
      </c>
      <c r="C252" s="40">
        <f t="shared" si="144"/>
        <v>-2563916</v>
      </c>
      <c r="D252" s="40">
        <f t="shared" si="144"/>
        <v>2700318.3999999985</v>
      </c>
      <c r="E252" s="40">
        <f t="shared" si="144"/>
        <v>1801009.1</v>
      </c>
      <c r="F252" s="40">
        <f t="shared" si="144"/>
        <v>723561.77</v>
      </c>
      <c r="G252" s="40">
        <f t="shared" si="144"/>
        <v>78326.540000000008</v>
      </c>
      <c r="H252" s="40">
        <f t="shared" si="144"/>
        <v>0</v>
      </c>
      <c r="I252" s="40">
        <f t="shared" si="144"/>
        <v>0</v>
      </c>
      <c r="J252" s="40">
        <f t="shared" si="144"/>
        <v>59706</v>
      </c>
      <c r="K252" s="40">
        <f t="shared" si="144"/>
        <v>77770.42</v>
      </c>
      <c r="L252" s="40">
        <f t="shared" si="144"/>
        <v>0</v>
      </c>
      <c r="M252" s="40">
        <f t="shared" si="144"/>
        <v>137476.41999999998</v>
      </c>
      <c r="N252" s="40">
        <f t="shared" si="144"/>
        <v>0</v>
      </c>
      <c r="O252" s="40">
        <f t="shared" si="144"/>
        <v>581900</v>
      </c>
      <c r="P252" s="40">
        <f t="shared" si="144"/>
        <v>1219109.1000000001</v>
      </c>
      <c r="Q252" s="40">
        <f t="shared" si="144"/>
        <v>613578.77</v>
      </c>
      <c r="R252" s="40">
        <f t="shared" si="144"/>
        <v>50277</v>
      </c>
      <c r="S252" s="40">
        <f t="shared" si="144"/>
        <v>0</v>
      </c>
      <c r="T252" s="40">
        <f t="shared" si="144"/>
        <v>0</v>
      </c>
      <c r="U252" s="40">
        <f t="shared" si="144"/>
        <v>556.12</v>
      </c>
      <c r="V252" s="40">
        <f t="shared" si="144"/>
        <v>0</v>
      </c>
      <c r="W252" s="40">
        <f t="shared" si="144"/>
        <v>0</v>
      </c>
      <c r="X252" s="40">
        <f t="shared" si="144"/>
        <v>0</v>
      </c>
      <c r="Y252" s="40">
        <f t="shared" si="144"/>
        <v>0</v>
      </c>
      <c r="Z252" s="40">
        <f t="shared" si="144"/>
        <v>2602897.41</v>
      </c>
      <c r="AA252" s="40">
        <f t="shared" si="144"/>
        <v>97420.989999998492</v>
      </c>
      <c r="AB252" s="41">
        <f>Z252/D252</f>
        <v>0.96392240633549053</v>
      </c>
      <c r="AC252" s="43"/>
      <c r="AD252" s="165"/>
      <c r="AE252" s="165"/>
      <c r="AF252" s="165"/>
      <c r="AG252" s="168">
        <f>+'[2]CMF + DR'!$K$321</f>
        <v>2602897.41</v>
      </c>
      <c r="AH252" s="165"/>
      <c r="AI252" s="140"/>
      <c r="AJ252" s="140"/>
      <c r="AK252" s="78"/>
      <c r="AL252" s="78"/>
    </row>
    <row r="253" spans="1:38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65"/>
      <c r="AE253" s="165"/>
      <c r="AF253" s="165"/>
      <c r="AG253" s="168">
        <f>+Z252-AG252</f>
        <v>0</v>
      </c>
      <c r="AH253" s="165"/>
      <c r="AI253" s="140"/>
      <c r="AJ253" s="140"/>
      <c r="AK253" s="78"/>
      <c r="AL253" s="78"/>
    </row>
    <row r="254" spans="1:38" s="33" customFormat="1" ht="15" customHeight="1" x14ac:dyDescent="0.2">
      <c r="A254" s="4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65"/>
      <c r="AE254" s="165"/>
      <c r="AF254" s="165"/>
      <c r="AG254" s="165"/>
      <c r="AH254" s="165"/>
      <c r="AI254" s="140"/>
      <c r="AJ254" s="140"/>
      <c r="AK254" s="78"/>
      <c r="AL254" s="78"/>
    </row>
    <row r="255" spans="1:38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65"/>
      <c r="AE255" s="165"/>
      <c r="AF255" s="165"/>
      <c r="AG255" s="165"/>
      <c r="AH255" s="165"/>
      <c r="AI255" s="140"/>
      <c r="AJ255" s="140"/>
      <c r="AK255" s="78"/>
      <c r="AL255" s="78"/>
    </row>
    <row r="256" spans="1:38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443442.02999999997</v>
      </c>
      <c r="F256" s="31">
        <f t="shared" si="146"/>
        <v>794608.55</v>
      </c>
      <c r="G256" s="31">
        <f t="shared" si="146"/>
        <v>862688.60000000172</v>
      </c>
      <c r="H256" s="31">
        <f t="shared" si="146"/>
        <v>0</v>
      </c>
      <c r="I256" s="31">
        <f t="shared" si="146"/>
        <v>0</v>
      </c>
      <c r="J256" s="31">
        <f t="shared" si="146"/>
        <v>78300</v>
      </c>
      <c r="K256" s="31">
        <f t="shared" si="146"/>
        <v>297427.24</v>
      </c>
      <c r="L256" s="31">
        <f t="shared" si="146"/>
        <v>0</v>
      </c>
      <c r="M256" s="31">
        <f t="shared" si="146"/>
        <v>375727.24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419798.17</v>
      </c>
      <c r="Q256" s="31">
        <f t="shared" si="146"/>
        <v>251006.3</v>
      </c>
      <c r="R256" s="31">
        <f t="shared" si="146"/>
        <v>0</v>
      </c>
      <c r="S256" s="31">
        <f t="shared" si="146"/>
        <v>465302.25</v>
      </c>
      <c r="T256" s="31">
        <f t="shared" si="146"/>
        <v>296953.13</v>
      </c>
      <c r="U256" s="31">
        <f t="shared" si="146"/>
        <v>268308.23000000179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2100739.180000002</v>
      </c>
      <c r="AA256" s="31">
        <f>D256-Z256</f>
        <v>410989.72999999626</v>
      </c>
      <c r="AB256" s="37">
        <f>Z256/D256</f>
        <v>0.83637178026509373</v>
      </c>
      <c r="AC256" s="32"/>
      <c r="AD256" s="165"/>
      <c r="AE256" s="165"/>
      <c r="AF256" s="165"/>
      <c r="AG256" s="165"/>
      <c r="AH256" s="165"/>
      <c r="AI256" s="140"/>
      <c r="AJ256" s="140"/>
      <c r="AK256" s="78"/>
      <c r="AL256" s="78"/>
    </row>
    <row r="257" spans="1:38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-25988647.99999997</v>
      </c>
      <c r="D257" s="31">
        <f t="shared" si="145"/>
        <v>1062870719.17</v>
      </c>
      <c r="E257" s="31">
        <f t="shared" si="145"/>
        <v>143215623.50999999</v>
      </c>
      <c r="F257" s="31">
        <f t="shared" si="145"/>
        <v>189950692.37000003</v>
      </c>
      <c r="G257" s="31">
        <f t="shared" si="145"/>
        <v>362735997.13999993</v>
      </c>
      <c r="H257" s="31">
        <f t="shared" si="145"/>
        <v>99106.170000000013</v>
      </c>
      <c r="I257" s="31">
        <f t="shared" si="145"/>
        <v>142939243.96999997</v>
      </c>
      <c r="J257" s="31">
        <f t="shared" si="145"/>
        <v>189832149.02000004</v>
      </c>
      <c r="K257" s="31">
        <f t="shared" si="145"/>
        <v>362591897.32999998</v>
      </c>
      <c r="L257" s="31">
        <f t="shared" si="145"/>
        <v>0</v>
      </c>
      <c r="M257" s="31">
        <f t="shared" si="145"/>
        <v>695363290.32000005</v>
      </c>
      <c r="N257" s="31">
        <f t="shared" si="145"/>
        <v>0</v>
      </c>
      <c r="O257" s="31">
        <f t="shared" si="145"/>
        <v>3000</v>
      </c>
      <c r="P257" s="31">
        <f t="shared" si="145"/>
        <v>273379.54000000004</v>
      </c>
      <c r="Q257" s="31">
        <f t="shared" si="145"/>
        <v>19479.400000000001</v>
      </c>
      <c r="R257" s="31">
        <f t="shared" si="146"/>
        <v>8301.2999999999993</v>
      </c>
      <c r="S257" s="31">
        <f t="shared" si="146"/>
        <v>90762.65</v>
      </c>
      <c r="T257" s="31">
        <f t="shared" si="146"/>
        <v>94861.35</v>
      </c>
      <c r="U257" s="31">
        <f t="shared" si="146"/>
        <v>10183.32</v>
      </c>
      <c r="V257" s="31">
        <f t="shared" si="146"/>
        <v>39055.14</v>
      </c>
      <c r="W257" s="31">
        <f t="shared" si="146"/>
        <v>210.96</v>
      </c>
      <c r="X257" s="31">
        <f t="shared" si="146"/>
        <v>98895.21</v>
      </c>
      <c r="Y257" s="31">
        <f t="shared" si="146"/>
        <v>0</v>
      </c>
      <c r="Z257" s="31">
        <f t="shared" ref="Z257:Z259" si="147">SUM(M257:Y257)</f>
        <v>696001419.19000006</v>
      </c>
      <c r="AA257" s="31">
        <f>D257-Z257</f>
        <v>366869299.9799999</v>
      </c>
      <c r="AB257" s="37">
        <f>Z257/D257</f>
        <v>0.65483168050156693</v>
      </c>
      <c r="AC257" s="32"/>
      <c r="AD257" s="165"/>
      <c r="AE257" s="165"/>
      <c r="AF257" s="165"/>
      <c r="AG257" s="165"/>
      <c r="AH257" s="165"/>
      <c r="AI257" s="140"/>
      <c r="AJ257" s="140"/>
      <c r="AK257" s="78"/>
      <c r="AL257" s="78"/>
    </row>
    <row r="258" spans="1:38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48" t="e">
        <f t="shared" ref="AB258:AB259" si="148">Z258/D258</f>
        <v>#DIV/0!</v>
      </c>
      <c r="AC258" s="32"/>
      <c r="AD258" s="165"/>
      <c r="AE258" s="165"/>
      <c r="AF258" s="165"/>
      <c r="AG258" s="165"/>
      <c r="AH258" s="165"/>
      <c r="AI258" s="140"/>
      <c r="AJ258" s="140"/>
      <c r="AK258" s="78"/>
      <c r="AL258" s="78"/>
    </row>
    <row r="259" spans="1:38" s="33" customFormat="1" ht="18" customHeight="1" x14ac:dyDescent="0.2">
      <c r="A259" s="36" t="s">
        <v>37</v>
      </c>
      <c r="B259" s="31">
        <f t="shared" si="145"/>
        <v>47151644.890000015</v>
      </c>
      <c r="C259" s="31">
        <f t="shared" si="145"/>
        <v>0</v>
      </c>
      <c r="D259" s="31">
        <f t="shared" si="145"/>
        <v>47151644.890000015</v>
      </c>
      <c r="E259" s="31">
        <f t="shared" si="145"/>
        <v>12552760</v>
      </c>
      <c r="F259" s="31">
        <f t="shared" si="145"/>
        <v>13235134.140000001</v>
      </c>
      <c r="G259" s="31">
        <f t="shared" si="145"/>
        <v>3771513.51</v>
      </c>
      <c r="H259" s="31">
        <f t="shared" si="145"/>
        <v>0</v>
      </c>
      <c r="I259" s="31">
        <f t="shared" si="145"/>
        <v>12552760</v>
      </c>
      <c r="J259" s="31">
        <f t="shared" si="145"/>
        <v>1575438</v>
      </c>
      <c r="K259" s="31">
        <f t="shared" si="145"/>
        <v>3771513.51</v>
      </c>
      <c r="L259" s="31">
        <f t="shared" si="145"/>
        <v>0</v>
      </c>
      <c r="M259" s="31">
        <f t="shared" si="145"/>
        <v>17899711.510000002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11659696.140000001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29559407.650000002</v>
      </c>
      <c r="AA259" s="31">
        <f>D259-Z259</f>
        <v>17592237.240000013</v>
      </c>
      <c r="AB259" s="37">
        <f t="shared" si="148"/>
        <v>0.62690087947003947</v>
      </c>
      <c r="AC259" s="32"/>
      <c r="AD259" s="165"/>
      <c r="AE259" s="165"/>
      <c r="AF259" s="165"/>
      <c r="AG259" s="165"/>
      <c r="AH259" s="165"/>
      <c r="AI259" s="140"/>
      <c r="AJ259" s="140"/>
      <c r="AK259" s="78"/>
      <c r="AL259" s="78"/>
    </row>
    <row r="260" spans="1:38" s="33" customFormat="1" ht="18" hidden="1" customHeight="1" x14ac:dyDescent="0.25">
      <c r="A260" s="39" t="s">
        <v>38</v>
      </c>
      <c r="B260" s="40">
        <f t="shared" ref="B260" si="149">SUM(B256:B259)</f>
        <v>1138522740.9700003</v>
      </c>
      <c r="C260" s="40">
        <f t="shared" ref="C260" si="150">SUM(C256:C259)</f>
        <v>-25988647.99999997</v>
      </c>
      <c r="D260" s="40">
        <f>SUM(D256:D259)</f>
        <v>1112534092.97</v>
      </c>
      <c r="E260" s="40">
        <f t="shared" ref="E260:AA260" si="151">SUM(E256:E259)</f>
        <v>156211825.53999999</v>
      </c>
      <c r="F260" s="40">
        <f t="shared" si="151"/>
        <v>203980435.06000006</v>
      </c>
      <c r="G260" s="40">
        <f t="shared" si="151"/>
        <v>367370199.24999994</v>
      </c>
      <c r="H260" s="40">
        <f t="shared" si="151"/>
        <v>99106.170000000013</v>
      </c>
      <c r="I260" s="40">
        <f t="shared" si="151"/>
        <v>155492003.96999997</v>
      </c>
      <c r="J260" s="40">
        <f t="shared" si="151"/>
        <v>191485887.02000004</v>
      </c>
      <c r="K260" s="40">
        <f t="shared" si="151"/>
        <v>366660838.07999998</v>
      </c>
      <c r="L260" s="40">
        <f t="shared" si="151"/>
        <v>0</v>
      </c>
      <c r="M260" s="40">
        <f t="shared" si="151"/>
        <v>713638729.07000005</v>
      </c>
      <c r="N260" s="40">
        <f t="shared" si="151"/>
        <v>640.91999999999996</v>
      </c>
      <c r="O260" s="40">
        <f t="shared" si="151"/>
        <v>26002.94</v>
      </c>
      <c r="P260" s="40">
        <f t="shared" si="151"/>
        <v>693177.71</v>
      </c>
      <c r="Q260" s="40">
        <f t="shared" si="151"/>
        <v>270485.7</v>
      </c>
      <c r="R260" s="40">
        <f t="shared" si="151"/>
        <v>11667997.440000001</v>
      </c>
      <c r="S260" s="40">
        <f t="shared" si="151"/>
        <v>556064.9</v>
      </c>
      <c r="T260" s="40">
        <f t="shared" si="151"/>
        <v>391814.48</v>
      </c>
      <c r="U260" s="40">
        <f t="shared" si="151"/>
        <v>278491.55000000179</v>
      </c>
      <c r="V260" s="40">
        <f t="shared" si="151"/>
        <v>39055.14</v>
      </c>
      <c r="W260" s="40">
        <f t="shared" si="151"/>
        <v>210.96</v>
      </c>
      <c r="X260" s="40">
        <f t="shared" si="151"/>
        <v>98895.21</v>
      </c>
      <c r="Y260" s="40">
        <f t="shared" si="151"/>
        <v>0</v>
      </c>
      <c r="Z260" s="40">
        <f t="shared" si="151"/>
        <v>727661566.01999998</v>
      </c>
      <c r="AA260" s="40">
        <f t="shared" si="151"/>
        <v>384872526.94999993</v>
      </c>
      <c r="AB260" s="41">
        <f>Z260/D260</f>
        <v>0.65405776831292284</v>
      </c>
      <c r="AC260" s="32"/>
      <c r="AD260" s="165"/>
      <c r="AE260" s="165"/>
      <c r="AF260" s="165"/>
      <c r="AG260" s="165"/>
      <c r="AH260" s="165"/>
      <c r="AI260" s="140"/>
      <c r="AJ260" s="140"/>
      <c r="AK260" s="78"/>
      <c r="AL260" s="78"/>
    </row>
    <row r="261" spans="1:38" s="33" customFormat="1" ht="18" hidden="1" customHeight="1" x14ac:dyDescent="0.25">
      <c r="A261" s="42" t="s">
        <v>39</v>
      </c>
      <c r="B261" s="31">
        <f t="shared" ref="B261:Y261" si="152">B271+B281+B291+B301+B311+B321+B331+B341+B351+B361+B371+B381+B391+B401+B411+B421+B431</f>
        <v>0</v>
      </c>
      <c r="C261" s="31">
        <f t="shared" si="152"/>
        <v>0</v>
      </c>
      <c r="D261" s="31">
        <f t="shared" si="152"/>
        <v>0</v>
      </c>
      <c r="E261" s="31">
        <f t="shared" si="152"/>
        <v>0</v>
      </c>
      <c r="F261" s="31">
        <f t="shared" si="152"/>
        <v>0</v>
      </c>
      <c r="G261" s="31">
        <f t="shared" si="152"/>
        <v>0</v>
      </c>
      <c r="H261" s="31">
        <f t="shared" si="152"/>
        <v>0</v>
      </c>
      <c r="I261" s="31">
        <f t="shared" si="152"/>
        <v>0</v>
      </c>
      <c r="J261" s="31">
        <f t="shared" si="152"/>
        <v>0</v>
      </c>
      <c r="K261" s="31">
        <f t="shared" si="152"/>
        <v>0</v>
      </c>
      <c r="L261" s="31">
        <f t="shared" si="152"/>
        <v>0</v>
      </c>
      <c r="M261" s="31">
        <f t="shared" si="152"/>
        <v>0</v>
      </c>
      <c r="N261" s="31">
        <f t="shared" si="152"/>
        <v>0</v>
      </c>
      <c r="O261" s="31">
        <f t="shared" si="152"/>
        <v>0</v>
      </c>
      <c r="P261" s="31">
        <f t="shared" si="152"/>
        <v>0</v>
      </c>
      <c r="Q261" s="31">
        <f t="shared" si="152"/>
        <v>0</v>
      </c>
      <c r="R261" s="31">
        <f t="shared" si="152"/>
        <v>0</v>
      </c>
      <c r="S261" s="31">
        <f t="shared" si="152"/>
        <v>0</v>
      </c>
      <c r="T261" s="31">
        <f t="shared" si="152"/>
        <v>0</v>
      </c>
      <c r="U261" s="31">
        <f t="shared" si="152"/>
        <v>0</v>
      </c>
      <c r="V261" s="31">
        <f t="shared" si="152"/>
        <v>0</v>
      </c>
      <c r="W261" s="31">
        <f t="shared" si="152"/>
        <v>0</v>
      </c>
      <c r="X261" s="31">
        <f t="shared" si="152"/>
        <v>0</v>
      </c>
      <c r="Y261" s="31">
        <f t="shared" si="152"/>
        <v>0</v>
      </c>
      <c r="Z261" s="31">
        <f t="shared" ref="Z261" si="153">SUM(M261:Y261)</f>
        <v>0</v>
      </c>
      <c r="AA261" s="31">
        <f>D261-Z261</f>
        <v>0</v>
      </c>
      <c r="AB261" s="37"/>
      <c r="AC261" s="32"/>
      <c r="AD261" s="165"/>
      <c r="AE261" s="165"/>
      <c r="AF261" s="165"/>
      <c r="AG261" s="165"/>
      <c r="AH261" s="165"/>
      <c r="AI261" s="140"/>
      <c r="AJ261" s="140"/>
      <c r="AK261" s="78"/>
      <c r="AL261" s="78"/>
    </row>
    <row r="262" spans="1:38" s="33" customFormat="1" ht="18" customHeight="1" x14ac:dyDescent="0.25">
      <c r="A262" s="39" t="s">
        <v>40</v>
      </c>
      <c r="B262" s="40">
        <f t="shared" ref="B262:C262" si="154">B261+B260</f>
        <v>1138522740.9700003</v>
      </c>
      <c r="C262" s="40">
        <f t="shared" si="154"/>
        <v>-25988647.99999997</v>
      </c>
      <c r="D262" s="40">
        <f>D261+D260</f>
        <v>1112534092.97</v>
      </c>
      <c r="E262" s="40">
        <f t="shared" ref="E262:AA262" si="155">E261+E260</f>
        <v>156211825.53999999</v>
      </c>
      <c r="F262" s="40">
        <f t="shared" si="155"/>
        <v>203980435.06000006</v>
      </c>
      <c r="G262" s="40">
        <f t="shared" si="155"/>
        <v>367370199.24999994</v>
      </c>
      <c r="H262" s="40">
        <f t="shared" si="155"/>
        <v>99106.170000000013</v>
      </c>
      <c r="I262" s="40">
        <f t="shared" si="155"/>
        <v>155492003.96999997</v>
      </c>
      <c r="J262" s="40">
        <f t="shared" si="155"/>
        <v>191485887.02000004</v>
      </c>
      <c r="K262" s="40">
        <f t="shared" si="155"/>
        <v>366660838.07999998</v>
      </c>
      <c r="L262" s="40">
        <f t="shared" si="155"/>
        <v>0</v>
      </c>
      <c r="M262" s="40">
        <f t="shared" si="155"/>
        <v>713638729.07000005</v>
      </c>
      <c r="N262" s="40">
        <f t="shared" si="155"/>
        <v>640.91999999999996</v>
      </c>
      <c r="O262" s="40">
        <f t="shared" si="155"/>
        <v>26002.94</v>
      </c>
      <c r="P262" s="40">
        <f t="shared" si="155"/>
        <v>693177.71</v>
      </c>
      <c r="Q262" s="40">
        <f t="shared" si="155"/>
        <v>270485.7</v>
      </c>
      <c r="R262" s="40">
        <f t="shared" si="155"/>
        <v>11667997.440000001</v>
      </c>
      <c r="S262" s="40">
        <f t="shared" si="155"/>
        <v>556064.9</v>
      </c>
      <c r="T262" s="40">
        <f t="shared" si="155"/>
        <v>391814.48</v>
      </c>
      <c r="U262" s="40">
        <f t="shared" si="155"/>
        <v>278491.55000000179</v>
      </c>
      <c r="V262" s="40">
        <f t="shared" si="155"/>
        <v>39055.14</v>
      </c>
      <c r="W262" s="40">
        <f t="shared" si="155"/>
        <v>210.96</v>
      </c>
      <c r="X262" s="40">
        <f t="shared" si="155"/>
        <v>98895.21</v>
      </c>
      <c r="Y262" s="40">
        <f t="shared" si="155"/>
        <v>0</v>
      </c>
      <c r="Z262" s="40">
        <f t="shared" si="155"/>
        <v>727661566.01999998</v>
      </c>
      <c r="AA262" s="40">
        <f t="shared" si="155"/>
        <v>384872526.94999993</v>
      </c>
      <c r="AB262" s="41">
        <f>Z262/D262</f>
        <v>0.65405776831292284</v>
      </c>
      <c r="AC262" s="43"/>
      <c r="AD262" s="165"/>
      <c r="AE262" s="165"/>
      <c r="AF262" s="165"/>
      <c r="AG262" s="165"/>
      <c r="AH262" s="165"/>
      <c r="AI262" s="140"/>
      <c r="AJ262" s="140"/>
      <c r="AK262" s="78"/>
      <c r="AL262" s="78"/>
    </row>
    <row r="263" spans="1:38" s="46" customFormat="1" ht="15" hidden="1" customHeight="1" x14ac:dyDescent="0.25">
      <c r="A263" s="44"/>
      <c r="B263" s="45"/>
      <c r="C263" s="45"/>
      <c r="D263" s="45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40"/>
      <c r="AE263" s="140"/>
      <c r="AF263" s="140"/>
      <c r="AG263" s="140"/>
      <c r="AH263" s="140"/>
      <c r="AI263" s="140"/>
      <c r="AJ263" s="140"/>
      <c r="AK263" s="78"/>
      <c r="AL263" s="78"/>
    </row>
    <row r="264" spans="1:38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65"/>
      <c r="AE264" s="165"/>
      <c r="AF264" s="165"/>
      <c r="AG264" s="165"/>
      <c r="AH264" s="165"/>
      <c r="AI264" s="140"/>
      <c r="AJ264" s="140"/>
      <c r="AK264" s="78"/>
      <c r="AL264" s="78"/>
    </row>
    <row r="265" spans="1:38" s="33" customFormat="1" ht="15" hidden="1" customHeight="1" x14ac:dyDescent="0.25">
      <c r="A265" s="47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65"/>
      <c r="AE265" s="165"/>
      <c r="AF265" s="165"/>
      <c r="AG265" s="165"/>
      <c r="AH265" s="165"/>
      <c r="AI265" s="140"/>
      <c r="AJ265" s="140"/>
      <c r="AK265" s="78"/>
      <c r="AL265" s="78"/>
    </row>
    <row r="266" spans="1:38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543602.25</v>
      </c>
      <c r="G266" s="31">
        <f>[1]consoCURRENT!J5613</f>
        <v>549239.68999999994</v>
      </c>
      <c r="H266" s="31">
        <f>[1]consoCURRENT!K5613</f>
        <v>0</v>
      </c>
      <c r="I266" s="31">
        <f>[1]consoCURRENT!L5613</f>
        <v>0</v>
      </c>
      <c r="J266" s="31">
        <f>[1]consoCURRENT!M5613</f>
        <v>78300</v>
      </c>
      <c r="K266" s="31">
        <f>[1]consoCURRENT!N5613</f>
        <v>297427.24</v>
      </c>
      <c r="L266" s="31">
        <f>[1]consoCURRENT!O5613</f>
        <v>0</v>
      </c>
      <c r="M266" s="31">
        <f>[1]consoCURRENT!P5613</f>
        <v>375727.24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465302.25</v>
      </c>
      <c r="T266" s="31">
        <f>[1]consoCURRENT!W5613</f>
        <v>251812.45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1116485.8</v>
      </c>
      <c r="AA266" s="31">
        <f>D266-Z266</f>
        <v>410989.72999999742</v>
      </c>
      <c r="AB266" s="37">
        <f>Z266/D266</f>
        <v>0.730935309975147</v>
      </c>
      <c r="AC266" s="32"/>
      <c r="AD266" s="165"/>
      <c r="AE266" s="165"/>
      <c r="AF266" s="165"/>
      <c r="AG266" s="165"/>
      <c r="AH266" s="165"/>
      <c r="AI266" s="140"/>
      <c r="AJ266" s="140"/>
      <c r="AK266" s="78"/>
      <c r="AL266" s="78"/>
    </row>
    <row r="267" spans="1:38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-25988647.99999997</v>
      </c>
      <c r="D267" s="31">
        <f>[1]consoCURRENT!G5726</f>
        <v>1062870719.17</v>
      </c>
      <c r="E267" s="31">
        <f>[1]consoCURRENT!H5726</f>
        <v>143215623.50999999</v>
      </c>
      <c r="F267" s="31">
        <f>[1]consoCURRENT!I5726</f>
        <v>189950692.37000003</v>
      </c>
      <c r="G267" s="31">
        <f>[1]consoCURRENT!J5726</f>
        <v>362735997.13999993</v>
      </c>
      <c r="H267" s="31">
        <f>[1]consoCURRENT!K5726</f>
        <v>99106.170000000013</v>
      </c>
      <c r="I267" s="31">
        <f>[1]consoCURRENT!L5726</f>
        <v>142939243.96999997</v>
      </c>
      <c r="J267" s="31">
        <f>[1]consoCURRENT!M5726</f>
        <v>189832149.02000004</v>
      </c>
      <c r="K267" s="31">
        <f>[1]consoCURRENT!N5726</f>
        <v>362591897.32999998</v>
      </c>
      <c r="L267" s="31">
        <f>[1]consoCURRENT!O5726</f>
        <v>0</v>
      </c>
      <c r="M267" s="31">
        <f>[1]consoCURRENT!P5726</f>
        <v>695363290.32000005</v>
      </c>
      <c r="N267" s="31">
        <f>[1]consoCURRENT!Q5726</f>
        <v>0</v>
      </c>
      <c r="O267" s="31">
        <f>[1]consoCURRENT!R5726</f>
        <v>3000</v>
      </c>
      <c r="P267" s="31">
        <f>[1]consoCURRENT!S5726</f>
        <v>273379.54000000004</v>
      </c>
      <c r="Q267" s="31">
        <f>[1]consoCURRENT!T5726</f>
        <v>19479.400000000001</v>
      </c>
      <c r="R267" s="31">
        <f>[1]consoCURRENT!U5726</f>
        <v>8301.2999999999993</v>
      </c>
      <c r="S267" s="31">
        <f>[1]consoCURRENT!V5726</f>
        <v>90762.65</v>
      </c>
      <c r="T267" s="31">
        <f>[1]consoCURRENT!W5726</f>
        <v>94861.35</v>
      </c>
      <c r="U267" s="31">
        <f>[1]consoCURRENT!X5726</f>
        <v>10183.32</v>
      </c>
      <c r="V267" s="31">
        <f>[1]consoCURRENT!Y5726</f>
        <v>39055.14</v>
      </c>
      <c r="W267" s="31">
        <f>[1]consoCURRENT!Z5726</f>
        <v>210.96</v>
      </c>
      <c r="X267" s="31">
        <f>[1]consoCURRENT!AA5726</f>
        <v>98895.21</v>
      </c>
      <c r="Y267" s="31">
        <f>[1]consoCURRENT!AB5726</f>
        <v>0</v>
      </c>
      <c r="Z267" s="31">
        <f t="shared" ref="Z267:Z269" si="156">SUM(M267:Y267)</f>
        <v>696001419.19000006</v>
      </c>
      <c r="AA267" s="31">
        <f>D267-Z267</f>
        <v>366869299.9799999</v>
      </c>
      <c r="AB267" s="37">
        <f>Z267/D267</f>
        <v>0.65483168050156693</v>
      </c>
      <c r="AC267" s="32"/>
      <c r="AD267" s="165"/>
      <c r="AE267" s="165"/>
      <c r="AF267" s="165"/>
      <c r="AG267" s="165"/>
      <c r="AH267" s="165"/>
      <c r="AI267" s="140"/>
      <c r="AJ267" s="140"/>
      <c r="AK267" s="78"/>
      <c r="AL267" s="78"/>
    </row>
    <row r="268" spans="1:38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6"/>
        <v>0</v>
      </c>
      <c r="AA268" s="31">
        <f>D268-Z268</f>
        <v>0</v>
      </c>
      <c r="AB268" s="37"/>
      <c r="AC268" s="32"/>
      <c r="AD268" s="165"/>
      <c r="AE268" s="165"/>
      <c r="AF268" s="165"/>
      <c r="AG268" s="165"/>
      <c r="AH268" s="165"/>
      <c r="AI268" s="140"/>
      <c r="AJ268" s="140"/>
      <c r="AK268" s="78"/>
      <c r="AL268" s="78"/>
    </row>
    <row r="269" spans="1:38" s="33" customFormat="1" ht="18" hidden="1" customHeight="1" x14ac:dyDescent="0.2">
      <c r="A269" s="36" t="s">
        <v>37</v>
      </c>
      <c r="B269" s="31">
        <f>[1]consoCURRENT!E5761</f>
        <v>47151644.890000015</v>
      </c>
      <c r="C269" s="31">
        <f>[1]consoCURRENT!F5761</f>
        <v>0</v>
      </c>
      <c r="D269" s="31">
        <f>[1]consoCURRENT!G5761</f>
        <v>47151644.890000015</v>
      </c>
      <c r="E269" s="31">
        <f>[1]consoCURRENT!H5761</f>
        <v>12552760</v>
      </c>
      <c r="F269" s="31">
        <f>[1]consoCURRENT!I5761</f>
        <v>13235134.140000001</v>
      </c>
      <c r="G269" s="31">
        <f>[1]consoCURRENT!J5761</f>
        <v>3771513.51</v>
      </c>
      <c r="H269" s="31">
        <f>[1]consoCURRENT!K5761</f>
        <v>0</v>
      </c>
      <c r="I269" s="31">
        <f>[1]consoCURRENT!L5761</f>
        <v>12552760</v>
      </c>
      <c r="J269" s="31">
        <f>[1]consoCURRENT!M5761</f>
        <v>1575438</v>
      </c>
      <c r="K269" s="31">
        <f>[1]consoCURRENT!N5761</f>
        <v>3771513.51</v>
      </c>
      <c r="L269" s="31">
        <f>[1]consoCURRENT!O5761</f>
        <v>0</v>
      </c>
      <c r="M269" s="31">
        <f>[1]consoCURRENT!P5761</f>
        <v>17899711.510000002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11659696.140000001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6"/>
        <v>29559407.650000002</v>
      </c>
      <c r="AA269" s="31">
        <f>D269-Z269</f>
        <v>17592237.240000013</v>
      </c>
      <c r="AB269" s="37"/>
      <c r="AC269" s="32"/>
      <c r="AD269" s="165"/>
      <c r="AE269" s="165"/>
      <c r="AF269" s="165"/>
      <c r="AG269" s="165"/>
      <c r="AH269" s="165"/>
      <c r="AI269" s="140"/>
      <c r="AJ269" s="140"/>
      <c r="AK269" s="78"/>
      <c r="AL269" s="78"/>
    </row>
    <row r="270" spans="1:38" s="33" customFormat="1" ht="18" hidden="1" customHeight="1" x14ac:dyDescent="0.25">
      <c r="A270" s="39" t="s">
        <v>38</v>
      </c>
      <c r="B270" s="40">
        <f t="shared" ref="B270:AA270" si="157">SUM(B266:B269)</f>
        <v>1137538487.5900002</v>
      </c>
      <c r="C270" s="40">
        <f t="shared" si="157"/>
        <v>-25988647.99999997</v>
      </c>
      <c r="D270" s="40">
        <f t="shared" si="157"/>
        <v>1111549839.5899999</v>
      </c>
      <c r="E270" s="40">
        <f t="shared" si="157"/>
        <v>155792027.37</v>
      </c>
      <c r="F270" s="40">
        <f t="shared" si="157"/>
        <v>203729428.76000005</v>
      </c>
      <c r="G270" s="40">
        <f t="shared" si="157"/>
        <v>367056750.33999991</v>
      </c>
      <c r="H270" s="40">
        <f t="shared" si="157"/>
        <v>99106.170000000013</v>
      </c>
      <c r="I270" s="40">
        <f t="shared" si="157"/>
        <v>155492003.96999997</v>
      </c>
      <c r="J270" s="40">
        <f t="shared" si="157"/>
        <v>191485887.02000004</v>
      </c>
      <c r="K270" s="40">
        <f t="shared" si="157"/>
        <v>366660838.07999998</v>
      </c>
      <c r="L270" s="40">
        <f t="shared" si="157"/>
        <v>0</v>
      </c>
      <c r="M270" s="40">
        <f t="shared" si="157"/>
        <v>713638729.07000005</v>
      </c>
      <c r="N270" s="40">
        <f t="shared" si="157"/>
        <v>640.91999999999996</v>
      </c>
      <c r="O270" s="40">
        <f t="shared" si="157"/>
        <v>26002.94</v>
      </c>
      <c r="P270" s="40">
        <f t="shared" si="157"/>
        <v>273379.54000000004</v>
      </c>
      <c r="Q270" s="40">
        <f t="shared" si="157"/>
        <v>19479.400000000001</v>
      </c>
      <c r="R270" s="40">
        <f t="shared" si="157"/>
        <v>11667997.440000001</v>
      </c>
      <c r="S270" s="40">
        <f t="shared" si="157"/>
        <v>556064.9</v>
      </c>
      <c r="T270" s="40">
        <f t="shared" si="157"/>
        <v>346673.80000000005</v>
      </c>
      <c r="U270" s="40">
        <f t="shared" si="157"/>
        <v>10183.32</v>
      </c>
      <c r="V270" s="40">
        <f t="shared" si="157"/>
        <v>39055.14</v>
      </c>
      <c r="W270" s="40">
        <f t="shared" si="157"/>
        <v>210.96</v>
      </c>
      <c r="X270" s="40">
        <f t="shared" si="157"/>
        <v>98895.21</v>
      </c>
      <c r="Y270" s="40">
        <f t="shared" si="157"/>
        <v>0</v>
      </c>
      <c r="Z270" s="40">
        <f t="shared" si="157"/>
        <v>726677312.63999999</v>
      </c>
      <c r="AA270" s="40">
        <f t="shared" si="157"/>
        <v>384872526.94999993</v>
      </c>
      <c r="AB270" s="41">
        <f>Z270/D270</f>
        <v>0.65375144393708706</v>
      </c>
      <c r="AC270" s="32"/>
      <c r="AD270" s="165"/>
      <c r="AE270" s="165"/>
      <c r="AF270" s="165"/>
      <c r="AG270" s="165"/>
      <c r="AH270" s="165"/>
      <c r="AI270" s="140"/>
      <c r="AJ270" s="140"/>
      <c r="AK270" s="78"/>
      <c r="AL270" s="78"/>
    </row>
    <row r="271" spans="1:38" s="33" customFormat="1" ht="18" hidden="1" customHeight="1" x14ac:dyDescent="0.25">
      <c r="A271" s="42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8">SUM(M271:Y271)</f>
        <v>0</v>
      </c>
      <c r="AA271" s="31">
        <f>D271-Z271</f>
        <v>0</v>
      </c>
      <c r="AB271" s="37"/>
      <c r="AC271" s="32"/>
      <c r="AD271" s="165"/>
      <c r="AE271" s="165"/>
      <c r="AF271" s="165"/>
      <c r="AG271" s="165"/>
      <c r="AH271" s="165"/>
      <c r="AI271" s="140"/>
      <c r="AJ271" s="140"/>
      <c r="AK271" s="78"/>
      <c r="AL271" s="78"/>
    </row>
    <row r="272" spans="1:38" s="33" customFormat="1" ht="18" hidden="1" customHeight="1" x14ac:dyDescent="0.25">
      <c r="A272" s="39" t="s">
        <v>40</v>
      </c>
      <c r="B272" s="40">
        <f t="shared" ref="B272:AA272" si="159">B271+B270</f>
        <v>1137538487.5900002</v>
      </c>
      <c r="C272" s="40">
        <f t="shared" si="159"/>
        <v>-25988647.99999997</v>
      </c>
      <c r="D272" s="40">
        <f t="shared" si="159"/>
        <v>1111549839.5899999</v>
      </c>
      <c r="E272" s="40">
        <f t="shared" si="159"/>
        <v>155792027.37</v>
      </c>
      <c r="F272" s="40">
        <f t="shared" si="159"/>
        <v>203729428.76000005</v>
      </c>
      <c r="G272" s="40">
        <f t="shared" si="159"/>
        <v>367056750.33999991</v>
      </c>
      <c r="H272" s="40">
        <f t="shared" si="159"/>
        <v>99106.170000000013</v>
      </c>
      <c r="I272" s="40">
        <f t="shared" si="159"/>
        <v>155492003.96999997</v>
      </c>
      <c r="J272" s="40">
        <f t="shared" si="159"/>
        <v>191485887.02000004</v>
      </c>
      <c r="K272" s="40">
        <f t="shared" si="159"/>
        <v>366660838.07999998</v>
      </c>
      <c r="L272" s="40">
        <f t="shared" si="159"/>
        <v>0</v>
      </c>
      <c r="M272" s="40">
        <f t="shared" si="159"/>
        <v>713638729.07000005</v>
      </c>
      <c r="N272" s="40">
        <f t="shared" si="159"/>
        <v>640.91999999999996</v>
      </c>
      <c r="O272" s="40">
        <f t="shared" si="159"/>
        <v>26002.94</v>
      </c>
      <c r="P272" s="40">
        <f t="shared" si="159"/>
        <v>273379.54000000004</v>
      </c>
      <c r="Q272" s="40">
        <f t="shared" si="159"/>
        <v>19479.400000000001</v>
      </c>
      <c r="R272" s="40">
        <f t="shared" si="159"/>
        <v>11667997.440000001</v>
      </c>
      <c r="S272" s="40">
        <f t="shared" si="159"/>
        <v>556064.9</v>
      </c>
      <c r="T272" s="40">
        <f t="shared" si="159"/>
        <v>346673.80000000005</v>
      </c>
      <c r="U272" s="40">
        <f t="shared" si="159"/>
        <v>10183.32</v>
      </c>
      <c r="V272" s="40">
        <f t="shared" si="159"/>
        <v>39055.14</v>
      </c>
      <c r="W272" s="40">
        <f t="shared" si="159"/>
        <v>210.96</v>
      </c>
      <c r="X272" s="40">
        <f t="shared" si="159"/>
        <v>98895.21</v>
      </c>
      <c r="Y272" s="40">
        <f t="shared" si="159"/>
        <v>0</v>
      </c>
      <c r="Z272" s="40">
        <f t="shared" si="159"/>
        <v>726677312.63999999</v>
      </c>
      <c r="AA272" s="40">
        <f t="shared" si="159"/>
        <v>384872526.94999993</v>
      </c>
      <c r="AB272" s="41">
        <f>Z272/D272</f>
        <v>0.65375144393708706</v>
      </c>
      <c r="AC272" s="43"/>
      <c r="AD272" s="165"/>
      <c r="AE272" s="165"/>
      <c r="AF272" s="165"/>
      <c r="AG272" s="165"/>
      <c r="AH272" s="165"/>
      <c r="AI272" s="140"/>
      <c r="AJ272" s="140"/>
      <c r="AK272" s="78"/>
      <c r="AL272" s="78"/>
    </row>
    <row r="273" spans="1:38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65"/>
      <c r="AE273" s="165"/>
      <c r="AF273" s="165"/>
      <c r="AG273" s="165"/>
      <c r="AH273" s="165"/>
      <c r="AI273" s="140"/>
      <c r="AJ273" s="140"/>
      <c r="AK273" s="78"/>
      <c r="AL273" s="78"/>
    </row>
    <row r="274" spans="1:38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65"/>
      <c r="AE274" s="165"/>
      <c r="AF274" s="165"/>
      <c r="AG274" s="165"/>
      <c r="AH274" s="165"/>
      <c r="AI274" s="140"/>
      <c r="AJ274" s="140"/>
      <c r="AK274" s="78"/>
      <c r="AL274" s="78"/>
    </row>
    <row r="275" spans="1:38" s="33" customFormat="1" ht="15" hidden="1" customHeight="1" x14ac:dyDescent="0.25">
      <c r="A275" s="47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65"/>
      <c r="AE275" s="165"/>
      <c r="AF275" s="165"/>
      <c r="AG275" s="165"/>
      <c r="AH275" s="165"/>
      <c r="AI275" s="140"/>
      <c r="AJ275" s="140"/>
      <c r="AK275" s="78"/>
      <c r="AL275" s="78"/>
    </row>
    <row r="276" spans="1:38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28136.07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28136.07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28136.07</v>
      </c>
      <c r="AA276" s="31">
        <f>D276-Z276</f>
        <v>0</v>
      </c>
      <c r="AB276" s="37">
        <f>Z276/D276</f>
        <v>1</v>
      </c>
      <c r="AC276" s="32"/>
      <c r="AD276" s="165"/>
      <c r="AE276" s="165"/>
      <c r="AF276" s="165"/>
      <c r="AG276" s="165"/>
      <c r="AH276" s="165"/>
      <c r="AI276" s="140"/>
      <c r="AJ276" s="140"/>
      <c r="AK276" s="78"/>
      <c r="AL276" s="78"/>
    </row>
    <row r="277" spans="1:38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60">SUM(M277:Y277)</f>
        <v>0</v>
      </c>
      <c r="AA277" s="31">
        <f>D277-Z277</f>
        <v>0</v>
      </c>
      <c r="AB277" s="37" t="e">
        <f>Z277/D277</f>
        <v>#DIV/0!</v>
      </c>
      <c r="AC277" s="32"/>
      <c r="AD277" s="165"/>
      <c r="AE277" s="165"/>
      <c r="AF277" s="165"/>
      <c r="AG277" s="165"/>
      <c r="AH277" s="165"/>
      <c r="AI277" s="140"/>
      <c r="AJ277" s="140"/>
      <c r="AK277" s="78"/>
      <c r="AL277" s="78"/>
    </row>
    <row r="278" spans="1:38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60"/>
        <v>0</v>
      </c>
      <c r="AA278" s="31">
        <f>D278-Z278</f>
        <v>0</v>
      </c>
      <c r="AB278" s="37"/>
      <c r="AC278" s="32"/>
      <c r="AD278" s="165"/>
      <c r="AE278" s="165"/>
      <c r="AF278" s="165"/>
      <c r="AG278" s="165"/>
      <c r="AH278" s="165"/>
      <c r="AI278" s="140"/>
      <c r="AJ278" s="140"/>
      <c r="AK278" s="78"/>
      <c r="AL278" s="78"/>
    </row>
    <row r="279" spans="1:38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60"/>
        <v>0</v>
      </c>
      <c r="AA279" s="31">
        <f>D279-Z279</f>
        <v>0</v>
      </c>
      <c r="AB279" s="37"/>
      <c r="AC279" s="32"/>
      <c r="AD279" s="165"/>
      <c r="AE279" s="165"/>
      <c r="AF279" s="165"/>
      <c r="AG279" s="165"/>
      <c r="AH279" s="165"/>
      <c r="AI279" s="140"/>
      <c r="AJ279" s="140"/>
      <c r="AK279" s="78"/>
      <c r="AL279" s="78"/>
    </row>
    <row r="280" spans="1:38" s="33" customFormat="1" ht="18" hidden="1" customHeight="1" x14ac:dyDescent="0.25">
      <c r="A280" s="39" t="s">
        <v>38</v>
      </c>
      <c r="B280" s="40">
        <f t="shared" ref="B280:AA280" si="161">SUM(B276:B279)</f>
        <v>28136.07</v>
      </c>
      <c r="C280" s="40">
        <f t="shared" si="161"/>
        <v>0</v>
      </c>
      <c r="D280" s="40">
        <f t="shared" si="161"/>
        <v>28136.07</v>
      </c>
      <c r="E280" s="40">
        <f t="shared" si="161"/>
        <v>28136.07</v>
      </c>
      <c r="F280" s="40">
        <f t="shared" si="161"/>
        <v>0</v>
      </c>
      <c r="G280" s="40">
        <f t="shared" si="161"/>
        <v>0</v>
      </c>
      <c r="H280" s="40">
        <f t="shared" si="161"/>
        <v>0</v>
      </c>
      <c r="I280" s="40">
        <f t="shared" si="161"/>
        <v>0</v>
      </c>
      <c r="J280" s="40">
        <f t="shared" si="161"/>
        <v>0</v>
      </c>
      <c r="K280" s="40">
        <f t="shared" si="161"/>
        <v>0</v>
      </c>
      <c r="L280" s="40">
        <f t="shared" si="161"/>
        <v>0</v>
      </c>
      <c r="M280" s="40">
        <f t="shared" si="161"/>
        <v>0</v>
      </c>
      <c r="N280" s="40">
        <f t="shared" si="161"/>
        <v>0</v>
      </c>
      <c r="O280" s="40">
        <f t="shared" si="161"/>
        <v>0</v>
      </c>
      <c r="P280" s="40">
        <f t="shared" si="161"/>
        <v>28136.07</v>
      </c>
      <c r="Q280" s="40">
        <f t="shared" si="161"/>
        <v>0</v>
      </c>
      <c r="R280" s="40">
        <f t="shared" si="161"/>
        <v>0</v>
      </c>
      <c r="S280" s="40">
        <f t="shared" si="161"/>
        <v>0</v>
      </c>
      <c r="T280" s="40">
        <f t="shared" si="161"/>
        <v>0</v>
      </c>
      <c r="U280" s="40">
        <f t="shared" si="161"/>
        <v>0</v>
      </c>
      <c r="V280" s="40">
        <f t="shared" si="161"/>
        <v>0</v>
      </c>
      <c r="W280" s="40">
        <f t="shared" si="161"/>
        <v>0</v>
      </c>
      <c r="X280" s="40">
        <f t="shared" si="161"/>
        <v>0</v>
      </c>
      <c r="Y280" s="40">
        <f t="shared" si="161"/>
        <v>0</v>
      </c>
      <c r="Z280" s="40">
        <f t="shared" si="161"/>
        <v>28136.07</v>
      </c>
      <c r="AA280" s="40">
        <f t="shared" si="161"/>
        <v>0</v>
      </c>
      <c r="AB280" s="41">
        <f>Z280/D280</f>
        <v>1</v>
      </c>
      <c r="AC280" s="32"/>
      <c r="AD280" s="165"/>
      <c r="AE280" s="165"/>
      <c r="AF280" s="165"/>
      <c r="AG280" s="165"/>
      <c r="AH280" s="165"/>
      <c r="AI280" s="140"/>
      <c r="AJ280" s="140"/>
      <c r="AK280" s="78"/>
      <c r="AL280" s="78"/>
    </row>
    <row r="281" spans="1:38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2">SUM(M281:Y281)</f>
        <v>0</v>
      </c>
      <c r="AA281" s="31">
        <f>D281-Z281</f>
        <v>0</v>
      </c>
      <c r="AB281" s="37"/>
      <c r="AC281" s="32"/>
      <c r="AD281" s="165"/>
      <c r="AE281" s="165"/>
      <c r="AF281" s="165"/>
      <c r="AG281" s="165"/>
      <c r="AH281" s="165"/>
      <c r="AI281" s="140"/>
      <c r="AJ281" s="140"/>
      <c r="AK281" s="78"/>
      <c r="AL281" s="78"/>
    </row>
    <row r="282" spans="1:38" s="33" customFormat="1" ht="18" hidden="1" customHeight="1" x14ac:dyDescent="0.25">
      <c r="A282" s="39" t="s">
        <v>40</v>
      </c>
      <c r="B282" s="40">
        <f t="shared" ref="B282:AA282" si="163">B281+B280</f>
        <v>28136.07</v>
      </c>
      <c r="C282" s="40">
        <f t="shared" si="163"/>
        <v>0</v>
      </c>
      <c r="D282" s="40">
        <f t="shared" si="163"/>
        <v>28136.07</v>
      </c>
      <c r="E282" s="40">
        <f t="shared" si="163"/>
        <v>28136.07</v>
      </c>
      <c r="F282" s="40">
        <f t="shared" si="163"/>
        <v>0</v>
      </c>
      <c r="G282" s="40">
        <f t="shared" si="163"/>
        <v>0</v>
      </c>
      <c r="H282" s="40">
        <f t="shared" si="163"/>
        <v>0</v>
      </c>
      <c r="I282" s="40">
        <f t="shared" si="163"/>
        <v>0</v>
      </c>
      <c r="J282" s="40">
        <f t="shared" si="163"/>
        <v>0</v>
      </c>
      <c r="K282" s="40">
        <f t="shared" si="163"/>
        <v>0</v>
      </c>
      <c r="L282" s="40">
        <f t="shared" si="163"/>
        <v>0</v>
      </c>
      <c r="M282" s="40">
        <f t="shared" si="163"/>
        <v>0</v>
      </c>
      <c r="N282" s="40">
        <f t="shared" si="163"/>
        <v>0</v>
      </c>
      <c r="O282" s="40">
        <f t="shared" si="163"/>
        <v>0</v>
      </c>
      <c r="P282" s="40">
        <f t="shared" si="163"/>
        <v>28136.07</v>
      </c>
      <c r="Q282" s="40">
        <f t="shared" si="163"/>
        <v>0</v>
      </c>
      <c r="R282" s="40">
        <f t="shared" si="163"/>
        <v>0</v>
      </c>
      <c r="S282" s="40">
        <f t="shared" si="163"/>
        <v>0</v>
      </c>
      <c r="T282" s="40">
        <f t="shared" si="163"/>
        <v>0</v>
      </c>
      <c r="U282" s="40">
        <f t="shared" si="163"/>
        <v>0</v>
      </c>
      <c r="V282" s="40">
        <f t="shared" si="163"/>
        <v>0</v>
      </c>
      <c r="W282" s="40">
        <f t="shared" si="163"/>
        <v>0</v>
      </c>
      <c r="X282" s="40">
        <f t="shared" si="163"/>
        <v>0</v>
      </c>
      <c r="Y282" s="40">
        <f t="shared" si="163"/>
        <v>0</v>
      </c>
      <c r="Z282" s="40">
        <f t="shared" si="163"/>
        <v>28136.07</v>
      </c>
      <c r="AA282" s="40">
        <f t="shared" si="163"/>
        <v>0</v>
      </c>
      <c r="AB282" s="41">
        <f>Z282/D282</f>
        <v>1</v>
      </c>
      <c r="AC282" s="43"/>
      <c r="AD282" s="165"/>
      <c r="AE282" s="165"/>
      <c r="AF282" s="165"/>
      <c r="AG282" s="165"/>
      <c r="AH282" s="165"/>
      <c r="AI282" s="140"/>
      <c r="AJ282" s="140"/>
      <c r="AK282" s="78"/>
      <c r="AL282" s="78"/>
    </row>
    <row r="283" spans="1:38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65"/>
      <c r="AE283" s="165"/>
      <c r="AF283" s="165"/>
      <c r="AG283" s="165"/>
      <c r="AH283" s="165"/>
      <c r="AI283" s="140"/>
      <c r="AJ283" s="140"/>
      <c r="AK283" s="78"/>
      <c r="AL283" s="78"/>
    </row>
    <row r="284" spans="1:38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65"/>
      <c r="AE284" s="165"/>
      <c r="AF284" s="165"/>
      <c r="AG284" s="165"/>
      <c r="AH284" s="165"/>
      <c r="AI284" s="140"/>
      <c r="AJ284" s="140"/>
      <c r="AK284" s="78"/>
      <c r="AL284" s="78"/>
    </row>
    <row r="285" spans="1:38" s="33" customFormat="1" ht="15" hidden="1" customHeight="1" x14ac:dyDescent="0.25">
      <c r="A285" s="47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65"/>
      <c r="AE285" s="165"/>
      <c r="AF285" s="165"/>
      <c r="AG285" s="165"/>
      <c r="AH285" s="165"/>
      <c r="AI285" s="140"/>
      <c r="AJ285" s="140"/>
      <c r="AK285" s="78"/>
      <c r="AL285" s="78"/>
    </row>
    <row r="286" spans="1:38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  <c r="AD286" s="165"/>
      <c r="AE286" s="165"/>
      <c r="AF286" s="165"/>
      <c r="AG286" s="165"/>
      <c r="AH286" s="165"/>
      <c r="AI286" s="140"/>
      <c r="AJ286" s="140"/>
      <c r="AK286" s="78"/>
      <c r="AL286" s="78"/>
    </row>
    <row r="287" spans="1:38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4">SUM(M287:Y287)</f>
        <v>0</v>
      </c>
      <c r="AA287" s="31">
        <f>D287-Z287</f>
        <v>0</v>
      </c>
      <c r="AB287" s="37" t="e">
        <f>Z287/D287</f>
        <v>#DIV/0!</v>
      </c>
      <c r="AC287" s="32"/>
      <c r="AD287" s="165"/>
      <c r="AE287" s="165"/>
      <c r="AF287" s="165"/>
      <c r="AG287" s="165"/>
      <c r="AH287" s="165"/>
      <c r="AI287" s="140"/>
      <c r="AJ287" s="140"/>
      <c r="AK287" s="78"/>
      <c r="AL287" s="78"/>
    </row>
    <row r="288" spans="1:38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4"/>
        <v>0</v>
      </c>
      <c r="AA288" s="31">
        <f>D288-Z288</f>
        <v>0</v>
      </c>
      <c r="AB288" s="37"/>
      <c r="AC288" s="32"/>
      <c r="AD288" s="165"/>
      <c r="AE288" s="165"/>
      <c r="AF288" s="165"/>
      <c r="AG288" s="165"/>
      <c r="AH288" s="165"/>
      <c r="AI288" s="140"/>
      <c r="AJ288" s="140"/>
      <c r="AK288" s="78"/>
      <c r="AL288" s="78"/>
    </row>
    <row r="289" spans="1:38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4"/>
        <v>0</v>
      </c>
      <c r="AA289" s="31">
        <f>D289-Z289</f>
        <v>0</v>
      </c>
      <c r="AB289" s="37"/>
      <c r="AC289" s="32"/>
      <c r="AD289" s="165"/>
      <c r="AE289" s="165"/>
      <c r="AF289" s="165"/>
      <c r="AG289" s="165"/>
      <c r="AH289" s="165"/>
      <c r="AI289" s="140"/>
      <c r="AJ289" s="140"/>
      <c r="AK289" s="78"/>
      <c r="AL289" s="78"/>
    </row>
    <row r="290" spans="1:38" s="33" customFormat="1" ht="18" hidden="1" customHeight="1" x14ac:dyDescent="0.25">
      <c r="A290" s="39" t="s">
        <v>38</v>
      </c>
      <c r="B290" s="40">
        <f t="shared" ref="B290:AA290" si="165">SUM(B286:B289)</f>
        <v>0</v>
      </c>
      <c r="C290" s="40">
        <f t="shared" si="165"/>
        <v>0</v>
      </c>
      <c r="D290" s="40">
        <f t="shared" si="165"/>
        <v>0</v>
      </c>
      <c r="E290" s="40">
        <f t="shared" si="165"/>
        <v>0</v>
      </c>
      <c r="F290" s="40">
        <f t="shared" si="165"/>
        <v>0</v>
      </c>
      <c r="G290" s="40">
        <f t="shared" si="165"/>
        <v>0</v>
      </c>
      <c r="H290" s="40">
        <f t="shared" si="165"/>
        <v>0</v>
      </c>
      <c r="I290" s="40">
        <f t="shared" si="165"/>
        <v>0</v>
      </c>
      <c r="J290" s="40">
        <f t="shared" si="165"/>
        <v>0</v>
      </c>
      <c r="K290" s="40">
        <f t="shared" si="165"/>
        <v>0</v>
      </c>
      <c r="L290" s="40">
        <f t="shared" si="165"/>
        <v>0</v>
      </c>
      <c r="M290" s="40">
        <f t="shared" si="165"/>
        <v>0</v>
      </c>
      <c r="N290" s="40">
        <f t="shared" si="165"/>
        <v>0</v>
      </c>
      <c r="O290" s="40">
        <f t="shared" si="165"/>
        <v>0</v>
      </c>
      <c r="P290" s="40">
        <f t="shared" si="165"/>
        <v>0</v>
      </c>
      <c r="Q290" s="40">
        <f t="shared" si="165"/>
        <v>0</v>
      </c>
      <c r="R290" s="40">
        <f t="shared" si="165"/>
        <v>0</v>
      </c>
      <c r="S290" s="40">
        <f t="shared" si="165"/>
        <v>0</v>
      </c>
      <c r="T290" s="40">
        <f t="shared" si="165"/>
        <v>0</v>
      </c>
      <c r="U290" s="40">
        <f t="shared" si="165"/>
        <v>0</v>
      </c>
      <c r="V290" s="40">
        <f t="shared" si="165"/>
        <v>0</v>
      </c>
      <c r="W290" s="40">
        <f t="shared" si="165"/>
        <v>0</v>
      </c>
      <c r="X290" s="40">
        <f t="shared" si="165"/>
        <v>0</v>
      </c>
      <c r="Y290" s="40">
        <f t="shared" si="165"/>
        <v>0</v>
      </c>
      <c r="Z290" s="40">
        <f t="shared" si="165"/>
        <v>0</v>
      </c>
      <c r="AA290" s="40">
        <f t="shared" si="165"/>
        <v>0</v>
      </c>
      <c r="AB290" s="41" t="e">
        <f>Z290/D290</f>
        <v>#DIV/0!</v>
      </c>
      <c r="AC290" s="32"/>
      <c r="AD290" s="165"/>
      <c r="AE290" s="165"/>
      <c r="AF290" s="165"/>
      <c r="AG290" s="165"/>
      <c r="AH290" s="165"/>
      <c r="AI290" s="140"/>
      <c r="AJ290" s="140"/>
      <c r="AK290" s="78"/>
      <c r="AL290" s="78"/>
    </row>
    <row r="291" spans="1:38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6">SUM(M291:Y291)</f>
        <v>0</v>
      </c>
      <c r="AA291" s="31">
        <f>D291-Z291</f>
        <v>0</v>
      </c>
      <c r="AB291" s="37"/>
      <c r="AC291" s="32"/>
      <c r="AD291" s="165"/>
      <c r="AE291" s="165"/>
      <c r="AF291" s="165"/>
      <c r="AG291" s="165"/>
      <c r="AH291" s="165"/>
      <c r="AI291" s="140"/>
      <c r="AJ291" s="140"/>
      <c r="AK291" s="78"/>
      <c r="AL291" s="78"/>
    </row>
    <row r="292" spans="1:38" s="33" customFormat="1" ht="18" hidden="1" customHeight="1" x14ac:dyDescent="0.25">
      <c r="A292" s="39" t="s">
        <v>40</v>
      </c>
      <c r="B292" s="40">
        <f t="shared" ref="B292:AA292" si="167">B291+B290</f>
        <v>0</v>
      </c>
      <c r="C292" s="40">
        <f t="shared" si="167"/>
        <v>0</v>
      </c>
      <c r="D292" s="40">
        <f t="shared" si="167"/>
        <v>0</v>
      </c>
      <c r="E292" s="40">
        <f t="shared" si="167"/>
        <v>0</v>
      </c>
      <c r="F292" s="40">
        <f t="shared" si="167"/>
        <v>0</v>
      </c>
      <c r="G292" s="40">
        <f t="shared" si="167"/>
        <v>0</v>
      </c>
      <c r="H292" s="40">
        <f t="shared" si="167"/>
        <v>0</v>
      </c>
      <c r="I292" s="40">
        <f t="shared" si="167"/>
        <v>0</v>
      </c>
      <c r="J292" s="40">
        <f t="shared" si="167"/>
        <v>0</v>
      </c>
      <c r="K292" s="40">
        <f t="shared" si="167"/>
        <v>0</v>
      </c>
      <c r="L292" s="40">
        <f t="shared" si="167"/>
        <v>0</v>
      </c>
      <c r="M292" s="40">
        <f t="shared" si="167"/>
        <v>0</v>
      </c>
      <c r="N292" s="40">
        <f t="shared" si="167"/>
        <v>0</v>
      </c>
      <c r="O292" s="40">
        <f t="shared" si="167"/>
        <v>0</v>
      </c>
      <c r="P292" s="40">
        <f t="shared" si="167"/>
        <v>0</v>
      </c>
      <c r="Q292" s="40">
        <f t="shared" si="167"/>
        <v>0</v>
      </c>
      <c r="R292" s="40">
        <f t="shared" si="167"/>
        <v>0</v>
      </c>
      <c r="S292" s="40">
        <f t="shared" si="167"/>
        <v>0</v>
      </c>
      <c r="T292" s="40">
        <f t="shared" si="167"/>
        <v>0</v>
      </c>
      <c r="U292" s="40">
        <f t="shared" si="167"/>
        <v>0</v>
      </c>
      <c r="V292" s="40">
        <f t="shared" si="167"/>
        <v>0</v>
      </c>
      <c r="W292" s="40">
        <f t="shared" si="167"/>
        <v>0</v>
      </c>
      <c r="X292" s="40">
        <f t="shared" si="167"/>
        <v>0</v>
      </c>
      <c r="Y292" s="40">
        <f t="shared" si="167"/>
        <v>0</v>
      </c>
      <c r="Z292" s="40">
        <f t="shared" si="167"/>
        <v>0</v>
      </c>
      <c r="AA292" s="40">
        <f t="shared" si="167"/>
        <v>0</v>
      </c>
      <c r="AB292" s="41" t="e">
        <f>Z292/D292</f>
        <v>#DIV/0!</v>
      </c>
      <c r="AC292" s="43"/>
      <c r="AD292" s="165"/>
      <c r="AE292" s="165"/>
      <c r="AF292" s="165"/>
      <c r="AG292" s="165"/>
      <c r="AH292" s="165"/>
      <c r="AI292" s="140"/>
      <c r="AJ292" s="140"/>
      <c r="AK292" s="78"/>
      <c r="AL292" s="78"/>
    </row>
    <row r="293" spans="1:38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65"/>
      <c r="AE293" s="165"/>
      <c r="AF293" s="165"/>
      <c r="AG293" s="165"/>
      <c r="AH293" s="165"/>
      <c r="AI293" s="140"/>
      <c r="AJ293" s="140"/>
      <c r="AK293" s="78"/>
      <c r="AL293" s="78"/>
    </row>
    <row r="294" spans="1:38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65"/>
      <c r="AE294" s="165"/>
      <c r="AF294" s="165"/>
      <c r="AG294" s="165"/>
      <c r="AH294" s="165"/>
      <c r="AI294" s="140"/>
      <c r="AJ294" s="140"/>
      <c r="AK294" s="78"/>
      <c r="AL294" s="78"/>
    </row>
    <row r="295" spans="1:38" s="33" customFormat="1" ht="15" hidden="1" customHeight="1" x14ac:dyDescent="0.25">
      <c r="A295" s="47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65"/>
      <c r="AE295" s="165"/>
      <c r="AF295" s="165"/>
      <c r="AG295" s="165"/>
      <c r="AH295" s="165"/>
      <c r="AI295" s="140"/>
      <c r="AJ295" s="140"/>
      <c r="AK295" s="78"/>
      <c r="AL295" s="78"/>
    </row>
    <row r="296" spans="1:38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  <c r="AD296" s="165"/>
      <c r="AE296" s="165"/>
      <c r="AF296" s="165"/>
      <c r="AG296" s="165"/>
      <c r="AH296" s="165"/>
      <c r="AI296" s="140"/>
      <c r="AJ296" s="140"/>
      <c r="AK296" s="78"/>
      <c r="AL296" s="78"/>
    </row>
    <row r="297" spans="1:38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8">SUM(M297:Y297)</f>
        <v>0</v>
      </c>
      <c r="AA297" s="31">
        <f>D297-Z297</f>
        <v>0</v>
      </c>
      <c r="AB297" s="37" t="e">
        <f>Z297/D297</f>
        <v>#DIV/0!</v>
      </c>
      <c r="AC297" s="32"/>
      <c r="AD297" s="165"/>
      <c r="AE297" s="165"/>
      <c r="AF297" s="165"/>
      <c r="AG297" s="165"/>
      <c r="AH297" s="165"/>
      <c r="AI297" s="140"/>
      <c r="AJ297" s="140"/>
      <c r="AK297" s="78"/>
      <c r="AL297" s="78"/>
    </row>
    <row r="298" spans="1:38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8"/>
        <v>0</v>
      </c>
      <c r="AA298" s="31">
        <f>D298-Z298</f>
        <v>0</v>
      </c>
      <c r="AB298" s="37"/>
      <c r="AC298" s="32"/>
      <c r="AD298" s="165"/>
      <c r="AE298" s="165"/>
      <c r="AF298" s="165"/>
      <c r="AG298" s="165"/>
      <c r="AH298" s="165"/>
      <c r="AI298" s="140"/>
      <c r="AJ298" s="140"/>
      <c r="AK298" s="78"/>
      <c r="AL298" s="78"/>
    </row>
    <row r="299" spans="1:38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8"/>
        <v>0</v>
      </c>
      <c r="AA299" s="31">
        <f>D299-Z299</f>
        <v>0</v>
      </c>
      <c r="AB299" s="37"/>
      <c r="AC299" s="32"/>
      <c r="AD299" s="165"/>
      <c r="AE299" s="165"/>
      <c r="AF299" s="165"/>
      <c r="AG299" s="165"/>
      <c r="AH299" s="165"/>
      <c r="AI299" s="140"/>
      <c r="AJ299" s="140"/>
      <c r="AK299" s="78"/>
      <c r="AL299" s="78"/>
    </row>
    <row r="300" spans="1:38" s="33" customFormat="1" ht="18" hidden="1" customHeight="1" x14ac:dyDescent="0.25">
      <c r="A300" s="39" t="s">
        <v>38</v>
      </c>
      <c r="B300" s="40">
        <f t="shared" ref="B300:AA300" si="169">SUM(B296:B299)</f>
        <v>0</v>
      </c>
      <c r="C300" s="40">
        <f t="shared" si="169"/>
        <v>0</v>
      </c>
      <c r="D300" s="40">
        <f t="shared" si="169"/>
        <v>0</v>
      </c>
      <c r="E300" s="40">
        <f t="shared" si="169"/>
        <v>0</v>
      </c>
      <c r="F300" s="40">
        <f t="shared" si="169"/>
        <v>0</v>
      </c>
      <c r="G300" s="40">
        <f t="shared" si="169"/>
        <v>0</v>
      </c>
      <c r="H300" s="40">
        <f t="shared" si="169"/>
        <v>0</v>
      </c>
      <c r="I300" s="40">
        <f t="shared" si="169"/>
        <v>0</v>
      </c>
      <c r="J300" s="40">
        <f t="shared" si="169"/>
        <v>0</v>
      </c>
      <c r="K300" s="40">
        <f t="shared" si="169"/>
        <v>0</v>
      </c>
      <c r="L300" s="40">
        <f t="shared" si="169"/>
        <v>0</v>
      </c>
      <c r="M300" s="40">
        <f t="shared" si="169"/>
        <v>0</v>
      </c>
      <c r="N300" s="40">
        <f t="shared" si="169"/>
        <v>0</v>
      </c>
      <c r="O300" s="40">
        <f t="shared" si="169"/>
        <v>0</v>
      </c>
      <c r="P300" s="40">
        <f t="shared" si="169"/>
        <v>0</v>
      </c>
      <c r="Q300" s="40">
        <f t="shared" si="169"/>
        <v>0</v>
      </c>
      <c r="R300" s="40">
        <f t="shared" si="169"/>
        <v>0</v>
      </c>
      <c r="S300" s="40">
        <f t="shared" si="169"/>
        <v>0</v>
      </c>
      <c r="T300" s="40">
        <f t="shared" si="169"/>
        <v>0</v>
      </c>
      <c r="U300" s="40">
        <f t="shared" si="169"/>
        <v>0</v>
      </c>
      <c r="V300" s="40">
        <f t="shared" si="169"/>
        <v>0</v>
      </c>
      <c r="W300" s="40">
        <f t="shared" si="169"/>
        <v>0</v>
      </c>
      <c r="X300" s="40">
        <f t="shared" si="169"/>
        <v>0</v>
      </c>
      <c r="Y300" s="40">
        <f t="shared" si="169"/>
        <v>0</v>
      </c>
      <c r="Z300" s="40">
        <f t="shared" si="169"/>
        <v>0</v>
      </c>
      <c r="AA300" s="40">
        <f t="shared" si="169"/>
        <v>0</v>
      </c>
      <c r="AB300" s="41" t="e">
        <f>Z300/D300</f>
        <v>#DIV/0!</v>
      </c>
      <c r="AC300" s="32"/>
      <c r="AD300" s="165"/>
      <c r="AE300" s="165"/>
      <c r="AF300" s="165"/>
      <c r="AG300" s="165"/>
      <c r="AH300" s="165"/>
      <c r="AI300" s="140"/>
      <c r="AJ300" s="140"/>
      <c r="AK300" s="78"/>
      <c r="AL300" s="78"/>
    </row>
    <row r="301" spans="1:38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70">SUM(M301:Y301)</f>
        <v>0</v>
      </c>
      <c r="AA301" s="31">
        <f>D301-Z301</f>
        <v>0</v>
      </c>
      <c r="AB301" s="37"/>
      <c r="AC301" s="32"/>
      <c r="AD301" s="165"/>
      <c r="AE301" s="165"/>
      <c r="AF301" s="165"/>
      <c r="AG301" s="165"/>
      <c r="AH301" s="165"/>
      <c r="AI301" s="140"/>
      <c r="AJ301" s="140"/>
      <c r="AK301" s="78"/>
      <c r="AL301" s="78"/>
    </row>
    <row r="302" spans="1:38" s="33" customFormat="1" ht="18" hidden="1" customHeight="1" x14ac:dyDescent="0.25">
      <c r="A302" s="39" t="s">
        <v>40</v>
      </c>
      <c r="B302" s="40">
        <f t="shared" ref="B302:AA302" si="171">B301+B300</f>
        <v>0</v>
      </c>
      <c r="C302" s="40">
        <f t="shared" si="171"/>
        <v>0</v>
      </c>
      <c r="D302" s="40">
        <f t="shared" si="171"/>
        <v>0</v>
      </c>
      <c r="E302" s="40">
        <f t="shared" si="171"/>
        <v>0</v>
      </c>
      <c r="F302" s="40">
        <f t="shared" si="171"/>
        <v>0</v>
      </c>
      <c r="G302" s="40">
        <f t="shared" si="171"/>
        <v>0</v>
      </c>
      <c r="H302" s="40">
        <f t="shared" si="171"/>
        <v>0</v>
      </c>
      <c r="I302" s="40">
        <f t="shared" si="171"/>
        <v>0</v>
      </c>
      <c r="J302" s="40">
        <f t="shared" si="171"/>
        <v>0</v>
      </c>
      <c r="K302" s="40">
        <f t="shared" si="171"/>
        <v>0</v>
      </c>
      <c r="L302" s="40">
        <f t="shared" si="171"/>
        <v>0</v>
      </c>
      <c r="M302" s="40">
        <f t="shared" si="171"/>
        <v>0</v>
      </c>
      <c r="N302" s="40">
        <f t="shared" si="171"/>
        <v>0</v>
      </c>
      <c r="O302" s="40">
        <f t="shared" si="171"/>
        <v>0</v>
      </c>
      <c r="P302" s="40">
        <f t="shared" si="171"/>
        <v>0</v>
      </c>
      <c r="Q302" s="40">
        <f t="shared" si="171"/>
        <v>0</v>
      </c>
      <c r="R302" s="40">
        <f t="shared" si="171"/>
        <v>0</v>
      </c>
      <c r="S302" s="40">
        <f t="shared" si="171"/>
        <v>0</v>
      </c>
      <c r="T302" s="40">
        <f t="shared" si="171"/>
        <v>0</v>
      </c>
      <c r="U302" s="40">
        <f t="shared" si="171"/>
        <v>0</v>
      </c>
      <c r="V302" s="40">
        <f t="shared" si="171"/>
        <v>0</v>
      </c>
      <c r="W302" s="40">
        <f t="shared" si="171"/>
        <v>0</v>
      </c>
      <c r="X302" s="40">
        <f t="shared" si="171"/>
        <v>0</v>
      </c>
      <c r="Y302" s="40">
        <f t="shared" si="171"/>
        <v>0</v>
      </c>
      <c r="Z302" s="40">
        <f t="shared" si="171"/>
        <v>0</v>
      </c>
      <c r="AA302" s="40">
        <f t="shared" si="171"/>
        <v>0</v>
      </c>
      <c r="AB302" s="41" t="e">
        <f>Z302/D302</f>
        <v>#DIV/0!</v>
      </c>
      <c r="AC302" s="43"/>
      <c r="AD302" s="165"/>
      <c r="AE302" s="165"/>
      <c r="AF302" s="165"/>
      <c r="AG302" s="165"/>
      <c r="AH302" s="165"/>
      <c r="AI302" s="140"/>
      <c r="AJ302" s="140"/>
      <c r="AK302" s="78"/>
      <c r="AL302" s="78"/>
    </row>
    <row r="303" spans="1:38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65"/>
      <c r="AE303" s="165"/>
      <c r="AF303" s="165"/>
      <c r="AG303" s="165"/>
      <c r="AH303" s="165"/>
      <c r="AI303" s="140"/>
      <c r="AJ303" s="140"/>
      <c r="AK303" s="78"/>
      <c r="AL303" s="78"/>
    </row>
    <row r="304" spans="1:38" s="33" customFormat="1" ht="10.7" hidden="1" customHeight="1" x14ac:dyDescent="0.25">
      <c r="A304" s="4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65"/>
      <c r="AE304" s="165"/>
      <c r="AF304" s="165"/>
      <c r="AG304" s="165"/>
      <c r="AH304" s="165"/>
      <c r="AI304" s="140"/>
      <c r="AJ304" s="140"/>
      <c r="AK304" s="78"/>
      <c r="AL304" s="78"/>
    </row>
    <row r="305" spans="1:38" s="33" customFormat="1" ht="15" hidden="1" customHeight="1" x14ac:dyDescent="0.25">
      <c r="A305" s="47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65"/>
      <c r="AE305" s="165"/>
      <c r="AF305" s="165"/>
      <c r="AG305" s="165"/>
      <c r="AH305" s="165"/>
      <c r="AI305" s="140"/>
      <c r="AJ305" s="140"/>
      <c r="AK305" s="78"/>
      <c r="AL305" s="78"/>
    </row>
    <row r="306" spans="1:38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  <c r="AD306" s="165"/>
      <c r="AE306" s="165"/>
      <c r="AF306" s="165"/>
      <c r="AG306" s="165"/>
      <c r="AH306" s="165"/>
      <c r="AI306" s="140"/>
      <c r="AJ306" s="140"/>
      <c r="AK306" s="78"/>
      <c r="AL306" s="78"/>
    </row>
    <row r="307" spans="1:38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2">SUM(M307:Y307)</f>
        <v>0</v>
      </c>
      <c r="AA307" s="31">
        <f>D307-Z307</f>
        <v>0</v>
      </c>
      <c r="AB307" s="37" t="e">
        <f>Z307/D307</f>
        <v>#DIV/0!</v>
      </c>
      <c r="AC307" s="32"/>
      <c r="AD307" s="165"/>
      <c r="AE307" s="165"/>
      <c r="AF307" s="165"/>
      <c r="AG307" s="165"/>
      <c r="AH307" s="165"/>
      <c r="AI307" s="140"/>
      <c r="AJ307" s="140"/>
      <c r="AK307" s="78"/>
      <c r="AL307" s="78"/>
    </row>
    <row r="308" spans="1:38" s="33" customFormat="1" ht="18" hidden="1" customHeight="1" x14ac:dyDescent="0.2">
      <c r="A308" s="57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2"/>
        <v>0</v>
      </c>
      <c r="AA308" s="50">
        <f>D308-Z308</f>
        <v>0</v>
      </c>
      <c r="AB308" s="58"/>
      <c r="AC308" s="50"/>
      <c r="AD308" s="165"/>
      <c r="AE308" s="165"/>
      <c r="AF308" s="165"/>
      <c r="AG308" s="165"/>
      <c r="AH308" s="165"/>
      <c r="AI308" s="140"/>
      <c r="AJ308" s="140"/>
      <c r="AK308" s="78"/>
      <c r="AL308" s="78"/>
    </row>
    <row r="309" spans="1:38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2"/>
        <v>0</v>
      </c>
      <c r="AA309" s="31">
        <f>D309-Z309</f>
        <v>0</v>
      </c>
      <c r="AB309" s="37"/>
      <c r="AC309" s="32"/>
      <c r="AD309" s="165"/>
      <c r="AE309" s="165"/>
      <c r="AF309" s="165"/>
      <c r="AG309" s="165"/>
      <c r="AH309" s="165"/>
      <c r="AI309" s="140"/>
      <c r="AJ309" s="140"/>
      <c r="AK309" s="78"/>
      <c r="AL309" s="78"/>
    </row>
    <row r="310" spans="1:38" s="33" customFormat="1" ht="18" hidden="1" customHeight="1" x14ac:dyDescent="0.25">
      <c r="A310" s="39" t="s">
        <v>38</v>
      </c>
      <c r="B310" s="40">
        <f t="shared" ref="B310:AA310" si="173">SUM(B306:B309)</f>
        <v>0</v>
      </c>
      <c r="C310" s="40">
        <f t="shared" si="173"/>
        <v>0</v>
      </c>
      <c r="D310" s="40">
        <f t="shared" si="173"/>
        <v>0</v>
      </c>
      <c r="E310" s="40">
        <f t="shared" si="173"/>
        <v>0</v>
      </c>
      <c r="F310" s="40">
        <f t="shared" si="173"/>
        <v>0</v>
      </c>
      <c r="G310" s="40">
        <f t="shared" si="173"/>
        <v>0</v>
      </c>
      <c r="H310" s="40">
        <f t="shared" si="173"/>
        <v>0</v>
      </c>
      <c r="I310" s="40">
        <f t="shared" si="173"/>
        <v>0</v>
      </c>
      <c r="J310" s="40">
        <f t="shared" si="173"/>
        <v>0</v>
      </c>
      <c r="K310" s="40">
        <f t="shared" si="173"/>
        <v>0</v>
      </c>
      <c r="L310" s="40">
        <f t="shared" si="173"/>
        <v>0</v>
      </c>
      <c r="M310" s="40">
        <f t="shared" si="173"/>
        <v>0</v>
      </c>
      <c r="N310" s="40">
        <f t="shared" si="173"/>
        <v>0</v>
      </c>
      <c r="O310" s="40">
        <f t="shared" si="173"/>
        <v>0</v>
      </c>
      <c r="P310" s="40">
        <f t="shared" si="173"/>
        <v>0</v>
      </c>
      <c r="Q310" s="40">
        <f t="shared" si="173"/>
        <v>0</v>
      </c>
      <c r="R310" s="40">
        <f t="shared" si="173"/>
        <v>0</v>
      </c>
      <c r="S310" s="40">
        <f t="shared" si="173"/>
        <v>0</v>
      </c>
      <c r="T310" s="40">
        <f t="shared" si="173"/>
        <v>0</v>
      </c>
      <c r="U310" s="40">
        <f t="shared" si="173"/>
        <v>0</v>
      </c>
      <c r="V310" s="40">
        <f t="shared" si="173"/>
        <v>0</v>
      </c>
      <c r="W310" s="40">
        <f t="shared" si="173"/>
        <v>0</v>
      </c>
      <c r="X310" s="40">
        <f t="shared" si="173"/>
        <v>0</v>
      </c>
      <c r="Y310" s="40">
        <f t="shared" si="173"/>
        <v>0</v>
      </c>
      <c r="Z310" s="40">
        <f t="shared" si="173"/>
        <v>0</v>
      </c>
      <c r="AA310" s="40">
        <f t="shared" si="173"/>
        <v>0</v>
      </c>
      <c r="AB310" s="41" t="e">
        <f>Z310/D310</f>
        <v>#DIV/0!</v>
      </c>
      <c r="AC310" s="32"/>
      <c r="AD310" s="165"/>
      <c r="AE310" s="165"/>
      <c r="AF310" s="165"/>
      <c r="AG310" s="165"/>
      <c r="AH310" s="165"/>
      <c r="AI310" s="140"/>
      <c r="AJ310" s="140"/>
      <c r="AK310" s="78"/>
      <c r="AL310" s="78"/>
    </row>
    <row r="311" spans="1:38" s="33" customFormat="1" ht="14.45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4">SUM(M311:Y311)</f>
        <v>0</v>
      </c>
      <c r="AA311" s="31">
        <f>D311-Z311</f>
        <v>0</v>
      </c>
      <c r="AB311" s="37"/>
      <c r="AC311" s="32"/>
      <c r="AD311" s="165"/>
      <c r="AE311" s="165"/>
      <c r="AF311" s="165"/>
      <c r="AG311" s="165"/>
      <c r="AH311" s="165"/>
      <c r="AI311" s="140"/>
      <c r="AJ311" s="140"/>
      <c r="AK311" s="78"/>
      <c r="AL311" s="78"/>
    </row>
    <row r="312" spans="1:38" s="33" customFormat="1" ht="18" hidden="1" customHeight="1" x14ac:dyDescent="0.25">
      <c r="A312" s="39" t="s">
        <v>40</v>
      </c>
      <c r="B312" s="40">
        <f t="shared" ref="B312:AA312" si="175">B311+B310</f>
        <v>0</v>
      </c>
      <c r="C312" s="40">
        <f t="shared" si="175"/>
        <v>0</v>
      </c>
      <c r="D312" s="40">
        <f t="shared" si="175"/>
        <v>0</v>
      </c>
      <c r="E312" s="40">
        <f t="shared" si="175"/>
        <v>0</v>
      </c>
      <c r="F312" s="40">
        <f t="shared" si="175"/>
        <v>0</v>
      </c>
      <c r="G312" s="40">
        <f t="shared" si="175"/>
        <v>0</v>
      </c>
      <c r="H312" s="40">
        <f t="shared" si="175"/>
        <v>0</v>
      </c>
      <c r="I312" s="40">
        <f t="shared" si="175"/>
        <v>0</v>
      </c>
      <c r="J312" s="40">
        <f t="shared" si="175"/>
        <v>0</v>
      </c>
      <c r="K312" s="40">
        <f t="shared" si="175"/>
        <v>0</v>
      </c>
      <c r="L312" s="40">
        <f t="shared" si="175"/>
        <v>0</v>
      </c>
      <c r="M312" s="40">
        <f t="shared" si="175"/>
        <v>0</v>
      </c>
      <c r="N312" s="40">
        <f t="shared" si="175"/>
        <v>0</v>
      </c>
      <c r="O312" s="40">
        <f t="shared" si="175"/>
        <v>0</v>
      </c>
      <c r="P312" s="40">
        <f t="shared" si="175"/>
        <v>0</v>
      </c>
      <c r="Q312" s="40">
        <f t="shared" si="175"/>
        <v>0</v>
      </c>
      <c r="R312" s="40">
        <f t="shared" si="175"/>
        <v>0</v>
      </c>
      <c r="S312" s="40">
        <f t="shared" si="175"/>
        <v>0</v>
      </c>
      <c r="T312" s="40">
        <f t="shared" si="175"/>
        <v>0</v>
      </c>
      <c r="U312" s="40">
        <f t="shared" si="175"/>
        <v>0</v>
      </c>
      <c r="V312" s="40">
        <f t="shared" si="175"/>
        <v>0</v>
      </c>
      <c r="W312" s="40">
        <f t="shared" si="175"/>
        <v>0</v>
      </c>
      <c r="X312" s="40">
        <f t="shared" si="175"/>
        <v>0</v>
      </c>
      <c r="Y312" s="40">
        <f t="shared" si="175"/>
        <v>0</v>
      </c>
      <c r="Z312" s="40">
        <f t="shared" si="175"/>
        <v>0</v>
      </c>
      <c r="AA312" s="40">
        <f t="shared" si="175"/>
        <v>0</v>
      </c>
      <c r="AB312" s="41" t="e">
        <f>Z312/D312</f>
        <v>#DIV/0!</v>
      </c>
      <c r="AC312" s="43"/>
      <c r="AD312" s="165"/>
      <c r="AE312" s="165"/>
      <c r="AF312" s="165"/>
      <c r="AG312" s="165"/>
      <c r="AH312" s="165"/>
      <c r="AI312" s="140"/>
      <c r="AJ312" s="140"/>
      <c r="AK312" s="78"/>
      <c r="AL312" s="78"/>
    </row>
    <row r="313" spans="1:38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65"/>
      <c r="AE313" s="165"/>
      <c r="AF313" s="165"/>
      <c r="AG313" s="165"/>
      <c r="AH313" s="165"/>
      <c r="AI313" s="140"/>
      <c r="AJ313" s="140"/>
      <c r="AK313" s="78"/>
      <c r="AL313" s="78"/>
    </row>
    <row r="314" spans="1:38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65"/>
      <c r="AE314" s="165"/>
      <c r="AF314" s="165"/>
      <c r="AG314" s="165"/>
      <c r="AH314" s="165"/>
      <c r="AI314" s="140"/>
      <c r="AJ314" s="140"/>
      <c r="AK314" s="78"/>
      <c r="AL314" s="78"/>
    </row>
    <row r="315" spans="1:38" s="33" customFormat="1" ht="15" hidden="1" customHeight="1" x14ac:dyDescent="0.25">
      <c r="A315" s="47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65"/>
      <c r="AE315" s="165"/>
      <c r="AF315" s="165"/>
      <c r="AG315" s="165"/>
      <c r="AH315" s="165"/>
      <c r="AI315" s="140"/>
      <c r="AJ315" s="140"/>
      <c r="AK315" s="78"/>
      <c r="AL315" s="78"/>
    </row>
    <row r="316" spans="1:38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45140.68</v>
      </c>
      <c r="F316" s="31">
        <f>[1]consoCURRENT!I6678</f>
        <v>0</v>
      </c>
      <c r="G316" s="31">
        <f>[1]consoCURRENT!J6678</f>
        <v>57313.970000001769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45140.68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45140.68</v>
      </c>
      <c r="U316" s="31">
        <f>[1]consoCURRENT!X6678</f>
        <v>12173.290000001769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102454.65000000177</v>
      </c>
      <c r="AA316" s="31">
        <f>D316-Z316</f>
        <v>-1.7753336578607559E-9</v>
      </c>
      <c r="AB316" s="37">
        <f>Z316/D316</f>
        <v>1.0000000000000173</v>
      </c>
      <c r="AC316" s="32"/>
      <c r="AD316" s="165"/>
      <c r="AE316" s="165"/>
      <c r="AF316" s="165"/>
      <c r="AG316" s="165"/>
      <c r="AH316" s="165"/>
      <c r="AI316" s="140"/>
      <c r="AJ316" s="140"/>
      <c r="AK316" s="78"/>
      <c r="AL316" s="78"/>
    </row>
    <row r="317" spans="1:38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6">SUM(M317:Y317)</f>
        <v>0</v>
      </c>
      <c r="AA317" s="31">
        <f>D317-Z317</f>
        <v>0</v>
      </c>
      <c r="AB317" s="37" t="e">
        <f>Z317/D317</f>
        <v>#DIV/0!</v>
      </c>
      <c r="AC317" s="32"/>
      <c r="AD317" s="165"/>
      <c r="AE317" s="165"/>
      <c r="AF317" s="165"/>
      <c r="AG317" s="165"/>
      <c r="AH317" s="165"/>
      <c r="AI317" s="140"/>
      <c r="AJ317" s="140"/>
      <c r="AK317" s="78"/>
      <c r="AL317" s="78"/>
    </row>
    <row r="318" spans="1:38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6"/>
        <v>0</v>
      </c>
      <c r="AA318" s="31">
        <f>D318-Z318</f>
        <v>0</v>
      </c>
      <c r="AB318" s="37"/>
      <c r="AC318" s="32"/>
      <c r="AD318" s="165"/>
      <c r="AE318" s="165"/>
      <c r="AF318" s="165"/>
      <c r="AG318" s="165"/>
      <c r="AH318" s="165"/>
      <c r="AI318" s="140"/>
      <c r="AJ318" s="140"/>
      <c r="AK318" s="78"/>
      <c r="AL318" s="78"/>
    </row>
    <row r="319" spans="1:38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6"/>
        <v>0</v>
      </c>
      <c r="AA319" s="31">
        <f>D319-Z319</f>
        <v>0</v>
      </c>
      <c r="AB319" s="37"/>
      <c r="AC319" s="32"/>
      <c r="AD319" s="165"/>
      <c r="AE319" s="165"/>
      <c r="AF319" s="165"/>
      <c r="AG319" s="165"/>
      <c r="AH319" s="165"/>
      <c r="AI319" s="140"/>
      <c r="AJ319" s="140"/>
      <c r="AK319" s="78"/>
      <c r="AL319" s="78"/>
    </row>
    <row r="320" spans="1:38" s="33" customFormat="1" ht="18" hidden="1" customHeight="1" x14ac:dyDescent="0.25">
      <c r="A320" s="39" t="s">
        <v>38</v>
      </c>
      <c r="B320" s="40">
        <f t="shared" ref="B320:AA320" si="177">SUM(B316:B319)</f>
        <v>102454.65</v>
      </c>
      <c r="C320" s="40">
        <f t="shared" si="177"/>
        <v>0</v>
      </c>
      <c r="D320" s="40">
        <f t="shared" si="177"/>
        <v>102454.65</v>
      </c>
      <c r="E320" s="40">
        <f t="shared" si="177"/>
        <v>45140.68</v>
      </c>
      <c r="F320" s="40">
        <f t="shared" si="177"/>
        <v>0</v>
      </c>
      <c r="G320" s="40">
        <f t="shared" si="177"/>
        <v>57313.970000001769</v>
      </c>
      <c r="H320" s="40">
        <f t="shared" si="177"/>
        <v>0</v>
      </c>
      <c r="I320" s="40">
        <f t="shared" si="177"/>
        <v>0</v>
      </c>
      <c r="J320" s="40">
        <f t="shared" si="177"/>
        <v>0</v>
      </c>
      <c r="K320" s="40">
        <f t="shared" si="177"/>
        <v>0</v>
      </c>
      <c r="L320" s="40">
        <f t="shared" si="177"/>
        <v>0</v>
      </c>
      <c r="M320" s="40">
        <f t="shared" si="177"/>
        <v>0</v>
      </c>
      <c r="N320" s="40">
        <f t="shared" si="177"/>
        <v>0</v>
      </c>
      <c r="O320" s="40">
        <f t="shared" si="177"/>
        <v>0</v>
      </c>
      <c r="P320" s="40">
        <f t="shared" si="177"/>
        <v>45140.68</v>
      </c>
      <c r="Q320" s="40">
        <f t="shared" si="177"/>
        <v>0</v>
      </c>
      <c r="R320" s="40">
        <f t="shared" si="177"/>
        <v>0</v>
      </c>
      <c r="S320" s="40">
        <f t="shared" si="177"/>
        <v>0</v>
      </c>
      <c r="T320" s="40">
        <f t="shared" si="177"/>
        <v>45140.68</v>
      </c>
      <c r="U320" s="40">
        <f t="shared" si="177"/>
        <v>12173.290000001769</v>
      </c>
      <c r="V320" s="40">
        <f t="shared" si="177"/>
        <v>0</v>
      </c>
      <c r="W320" s="40">
        <f t="shared" si="177"/>
        <v>0</v>
      </c>
      <c r="X320" s="40">
        <f t="shared" si="177"/>
        <v>0</v>
      </c>
      <c r="Y320" s="40">
        <f t="shared" si="177"/>
        <v>0</v>
      </c>
      <c r="Z320" s="40">
        <f t="shared" si="177"/>
        <v>102454.65000000177</v>
      </c>
      <c r="AA320" s="40">
        <f t="shared" si="177"/>
        <v>-1.7753336578607559E-9</v>
      </c>
      <c r="AB320" s="41">
        <f>Z320/D320</f>
        <v>1.0000000000000173</v>
      </c>
      <c r="AC320" s="32"/>
      <c r="AD320" s="165"/>
      <c r="AE320" s="165"/>
      <c r="AF320" s="165"/>
      <c r="AG320" s="165"/>
      <c r="AH320" s="165"/>
      <c r="AI320" s="140"/>
      <c r="AJ320" s="140"/>
      <c r="AK320" s="78"/>
      <c r="AL320" s="78"/>
    </row>
    <row r="321" spans="1:38" s="33" customFormat="1" ht="18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8">SUM(M321:Y321)</f>
        <v>0</v>
      </c>
      <c r="AA321" s="31">
        <f>D321-Z321</f>
        <v>0</v>
      </c>
      <c r="AB321" s="37"/>
      <c r="AC321" s="32"/>
      <c r="AD321" s="165"/>
      <c r="AE321" s="165"/>
      <c r="AF321" s="165"/>
      <c r="AG321" s="165"/>
      <c r="AH321" s="165"/>
      <c r="AI321" s="140"/>
      <c r="AJ321" s="140"/>
      <c r="AK321" s="78"/>
      <c r="AL321" s="78"/>
    </row>
    <row r="322" spans="1:38" s="33" customFormat="1" ht="18" hidden="1" customHeight="1" x14ac:dyDescent="0.25">
      <c r="A322" s="39" t="s">
        <v>40</v>
      </c>
      <c r="B322" s="40">
        <f t="shared" ref="B322:AA322" si="179">B321+B320</f>
        <v>102454.65</v>
      </c>
      <c r="C322" s="40">
        <f t="shared" si="179"/>
        <v>0</v>
      </c>
      <c r="D322" s="40">
        <f t="shared" si="179"/>
        <v>102454.65</v>
      </c>
      <c r="E322" s="40">
        <f t="shared" si="179"/>
        <v>45140.68</v>
      </c>
      <c r="F322" s="40">
        <f t="shared" si="179"/>
        <v>0</v>
      </c>
      <c r="G322" s="40">
        <f t="shared" si="179"/>
        <v>57313.970000001769</v>
      </c>
      <c r="H322" s="40">
        <f t="shared" si="179"/>
        <v>0</v>
      </c>
      <c r="I322" s="40">
        <f t="shared" si="179"/>
        <v>0</v>
      </c>
      <c r="J322" s="40">
        <f t="shared" si="179"/>
        <v>0</v>
      </c>
      <c r="K322" s="40">
        <f t="shared" si="179"/>
        <v>0</v>
      </c>
      <c r="L322" s="40">
        <f t="shared" si="179"/>
        <v>0</v>
      </c>
      <c r="M322" s="40">
        <f t="shared" si="179"/>
        <v>0</v>
      </c>
      <c r="N322" s="40">
        <f t="shared" si="179"/>
        <v>0</v>
      </c>
      <c r="O322" s="40">
        <f t="shared" si="179"/>
        <v>0</v>
      </c>
      <c r="P322" s="40">
        <f t="shared" si="179"/>
        <v>45140.68</v>
      </c>
      <c r="Q322" s="40">
        <f t="shared" si="179"/>
        <v>0</v>
      </c>
      <c r="R322" s="40">
        <f t="shared" si="179"/>
        <v>0</v>
      </c>
      <c r="S322" s="40">
        <f t="shared" si="179"/>
        <v>0</v>
      </c>
      <c r="T322" s="40">
        <f t="shared" si="179"/>
        <v>45140.68</v>
      </c>
      <c r="U322" s="40">
        <f t="shared" si="179"/>
        <v>12173.290000001769</v>
      </c>
      <c r="V322" s="40">
        <f t="shared" si="179"/>
        <v>0</v>
      </c>
      <c r="W322" s="40">
        <f t="shared" si="179"/>
        <v>0</v>
      </c>
      <c r="X322" s="40">
        <f t="shared" si="179"/>
        <v>0</v>
      </c>
      <c r="Y322" s="40">
        <f t="shared" si="179"/>
        <v>0</v>
      </c>
      <c r="Z322" s="40">
        <f t="shared" si="179"/>
        <v>102454.65000000177</v>
      </c>
      <c r="AA322" s="40">
        <f t="shared" si="179"/>
        <v>-1.7753336578607559E-9</v>
      </c>
      <c r="AB322" s="41">
        <f>Z322/D322</f>
        <v>1.0000000000000173</v>
      </c>
      <c r="AC322" s="43"/>
      <c r="AD322" s="165"/>
      <c r="AE322" s="165"/>
      <c r="AF322" s="165"/>
      <c r="AG322" s="165"/>
      <c r="AH322" s="165"/>
      <c r="AI322" s="140"/>
      <c r="AJ322" s="140"/>
      <c r="AK322" s="78"/>
      <c r="AL322" s="78"/>
    </row>
    <row r="323" spans="1:38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65"/>
      <c r="AE323" s="165"/>
      <c r="AF323" s="165"/>
      <c r="AG323" s="165"/>
      <c r="AH323" s="165"/>
      <c r="AI323" s="140"/>
      <c r="AJ323" s="140"/>
      <c r="AK323" s="78"/>
      <c r="AL323" s="78"/>
    </row>
    <row r="324" spans="1:38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65"/>
      <c r="AE324" s="165"/>
      <c r="AF324" s="165"/>
      <c r="AG324" s="165"/>
      <c r="AH324" s="165"/>
      <c r="AI324" s="140"/>
      <c r="AJ324" s="140"/>
      <c r="AK324" s="78"/>
      <c r="AL324" s="78"/>
    </row>
    <row r="325" spans="1:38" s="33" customFormat="1" ht="15" hidden="1" customHeight="1" x14ac:dyDescent="0.25">
      <c r="A325" s="47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65"/>
      <c r="AE325" s="165"/>
      <c r="AF325" s="165"/>
      <c r="AG325" s="165"/>
      <c r="AH325" s="165"/>
      <c r="AI325" s="140"/>
      <c r="AJ325" s="140"/>
      <c r="AK325" s="78"/>
      <c r="AL325" s="78"/>
    </row>
    <row r="326" spans="1:38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256134.94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256134.94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256134.94</v>
      </c>
      <c r="AA326" s="31">
        <f>D326-Z326</f>
        <v>4.0745362639427185E-10</v>
      </c>
      <c r="AB326" s="37">
        <f>Z326/D326</f>
        <v>0.99999999999999845</v>
      </c>
      <c r="AC326" s="32"/>
      <c r="AD326" s="165"/>
      <c r="AE326" s="165"/>
      <c r="AF326" s="165"/>
      <c r="AG326" s="165"/>
      <c r="AH326" s="165"/>
      <c r="AI326" s="140"/>
      <c r="AJ326" s="140"/>
      <c r="AK326" s="78"/>
      <c r="AL326" s="78"/>
    </row>
    <row r="327" spans="1:38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80">SUM(M327:Y327)</f>
        <v>0</v>
      </c>
      <c r="AA327" s="31">
        <f>D327-Z327</f>
        <v>0</v>
      </c>
      <c r="AB327" s="37" t="e">
        <f>Z327/D327</f>
        <v>#DIV/0!</v>
      </c>
      <c r="AC327" s="32"/>
      <c r="AD327" s="165"/>
      <c r="AE327" s="165"/>
      <c r="AF327" s="165"/>
      <c r="AG327" s="165"/>
      <c r="AH327" s="165"/>
      <c r="AI327" s="140"/>
      <c r="AJ327" s="140"/>
      <c r="AK327" s="78"/>
      <c r="AL327" s="78"/>
    </row>
    <row r="328" spans="1:38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80"/>
        <v>0</v>
      </c>
      <c r="AA328" s="31">
        <f>D328-Z328</f>
        <v>0</v>
      </c>
      <c r="AB328" s="37"/>
      <c r="AC328" s="32"/>
      <c r="AD328" s="165"/>
      <c r="AE328" s="165"/>
      <c r="AF328" s="165"/>
      <c r="AG328" s="165"/>
      <c r="AH328" s="165"/>
      <c r="AI328" s="140"/>
      <c r="AJ328" s="140"/>
      <c r="AK328" s="78"/>
      <c r="AL328" s="78"/>
    </row>
    <row r="329" spans="1:38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80"/>
        <v>0</v>
      </c>
      <c r="AA329" s="31">
        <f>D329-Z329</f>
        <v>0</v>
      </c>
      <c r="AB329" s="37"/>
      <c r="AC329" s="32"/>
      <c r="AD329" s="165"/>
      <c r="AE329" s="165"/>
      <c r="AF329" s="165"/>
      <c r="AG329" s="165"/>
      <c r="AH329" s="165"/>
      <c r="AI329" s="140"/>
      <c r="AJ329" s="140"/>
      <c r="AK329" s="78"/>
      <c r="AL329" s="78"/>
    </row>
    <row r="330" spans="1:38" s="33" customFormat="1" ht="18" hidden="1" customHeight="1" x14ac:dyDescent="0.25">
      <c r="A330" s="39" t="s">
        <v>38</v>
      </c>
      <c r="B330" s="40">
        <f t="shared" ref="B330:AA330" si="181">SUM(B326:B329)</f>
        <v>256134.94000000041</v>
      </c>
      <c r="C330" s="40">
        <f t="shared" si="181"/>
        <v>0</v>
      </c>
      <c r="D330" s="40">
        <f t="shared" si="181"/>
        <v>256134.94000000041</v>
      </c>
      <c r="E330" s="40">
        <f t="shared" si="181"/>
        <v>0</v>
      </c>
      <c r="F330" s="40">
        <f t="shared" si="181"/>
        <v>0</v>
      </c>
      <c r="G330" s="40">
        <f t="shared" si="181"/>
        <v>256134.94</v>
      </c>
      <c r="H330" s="40">
        <f t="shared" si="181"/>
        <v>0</v>
      </c>
      <c r="I330" s="40">
        <f t="shared" si="181"/>
        <v>0</v>
      </c>
      <c r="J330" s="40">
        <f t="shared" si="181"/>
        <v>0</v>
      </c>
      <c r="K330" s="40">
        <f t="shared" si="181"/>
        <v>0</v>
      </c>
      <c r="L330" s="40">
        <f t="shared" si="181"/>
        <v>0</v>
      </c>
      <c r="M330" s="40">
        <f t="shared" si="181"/>
        <v>0</v>
      </c>
      <c r="N330" s="40">
        <f t="shared" si="181"/>
        <v>0</v>
      </c>
      <c r="O330" s="40">
        <f t="shared" si="181"/>
        <v>0</v>
      </c>
      <c r="P330" s="40">
        <f t="shared" si="181"/>
        <v>0</v>
      </c>
      <c r="Q330" s="40">
        <f t="shared" si="181"/>
        <v>0</v>
      </c>
      <c r="R330" s="40">
        <f t="shared" si="181"/>
        <v>0</v>
      </c>
      <c r="S330" s="40">
        <f t="shared" si="181"/>
        <v>0</v>
      </c>
      <c r="T330" s="40">
        <f t="shared" si="181"/>
        <v>0</v>
      </c>
      <c r="U330" s="40">
        <f t="shared" si="181"/>
        <v>256134.94</v>
      </c>
      <c r="V330" s="40">
        <f t="shared" si="181"/>
        <v>0</v>
      </c>
      <c r="W330" s="40">
        <f t="shared" si="181"/>
        <v>0</v>
      </c>
      <c r="X330" s="40">
        <f t="shared" si="181"/>
        <v>0</v>
      </c>
      <c r="Y330" s="40">
        <f t="shared" si="181"/>
        <v>0</v>
      </c>
      <c r="Z330" s="40">
        <f t="shared" si="181"/>
        <v>256134.94</v>
      </c>
      <c r="AA330" s="40">
        <f t="shared" si="181"/>
        <v>4.0745362639427185E-10</v>
      </c>
      <c r="AB330" s="41">
        <f>Z330/D330</f>
        <v>0.99999999999999845</v>
      </c>
      <c r="AC330" s="32"/>
      <c r="AD330" s="165"/>
      <c r="AE330" s="165"/>
      <c r="AF330" s="165"/>
      <c r="AG330" s="165"/>
      <c r="AH330" s="165"/>
      <c r="AI330" s="140"/>
      <c r="AJ330" s="140"/>
      <c r="AK330" s="78"/>
      <c r="AL330" s="78"/>
    </row>
    <row r="331" spans="1:38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2">SUM(M331:Y331)</f>
        <v>0</v>
      </c>
      <c r="AA331" s="31">
        <f>D331-Z331</f>
        <v>0</v>
      </c>
      <c r="AB331" s="37"/>
      <c r="AC331" s="32"/>
      <c r="AD331" s="165"/>
      <c r="AE331" s="165"/>
      <c r="AF331" s="165"/>
      <c r="AG331" s="165"/>
      <c r="AH331" s="165"/>
      <c r="AI331" s="140"/>
      <c r="AJ331" s="140"/>
      <c r="AK331" s="78"/>
      <c r="AL331" s="78"/>
    </row>
    <row r="332" spans="1:38" s="33" customFormat="1" ht="18" hidden="1" customHeight="1" x14ac:dyDescent="0.25">
      <c r="A332" s="39" t="s">
        <v>40</v>
      </c>
      <c r="B332" s="40">
        <f t="shared" ref="B332:AA332" si="183">B331+B330</f>
        <v>256134.94000000041</v>
      </c>
      <c r="C332" s="40">
        <f t="shared" si="183"/>
        <v>0</v>
      </c>
      <c r="D332" s="40">
        <f t="shared" si="183"/>
        <v>256134.94000000041</v>
      </c>
      <c r="E332" s="40">
        <f t="shared" si="183"/>
        <v>0</v>
      </c>
      <c r="F332" s="40">
        <f t="shared" si="183"/>
        <v>0</v>
      </c>
      <c r="G332" s="40">
        <f t="shared" si="183"/>
        <v>256134.94</v>
      </c>
      <c r="H332" s="40">
        <f t="shared" si="183"/>
        <v>0</v>
      </c>
      <c r="I332" s="40">
        <f t="shared" si="183"/>
        <v>0</v>
      </c>
      <c r="J332" s="40">
        <f t="shared" si="183"/>
        <v>0</v>
      </c>
      <c r="K332" s="40">
        <f t="shared" si="183"/>
        <v>0</v>
      </c>
      <c r="L332" s="40">
        <f t="shared" si="183"/>
        <v>0</v>
      </c>
      <c r="M332" s="40">
        <f t="shared" si="183"/>
        <v>0</v>
      </c>
      <c r="N332" s="40">
        <f t="shared" si="183"/>
        <v>0</v>
      </c>
      <c r="O332" s="40">
        <f t="shared" si="183"/>
        <v>0</v>
      </c>
      <c r="P332" s="40">
        <f t="shared" si="183"/>
        <v>0</v>
      </c>
      <c r="Q332" s="40">
        <f t="shared" si="183"/>
        <v>0</v>
      </c>
      <c r="R332" s="40">
        <f t="shared" si="183"/>
        <v>0</v>
      </c>
      <c r="S332" s="40">
        <f t="shared" si="183"/>
        <v>0</v>
      </c>
      <c r="T332" s="40">
        <f t="shared" si="183"/>
        <v>0</v>
      </c>
      <c r="U332" s="40">
        <f t="shared" si="183"/>
        <v>256134.94</v>
      </c>
      <c r="V332" s="40">
        <f t="shared" si="183"/>
        <v>0</v>
      </c>
      <c r="W332" s="40">
        <f t="shared" si="183"/>
        <v>0</v>
      </c>
      <c r="X332" s="40">
        <f t="shared" si="183"/>
        <v>0</v>
      </c>
      <c r="Y332" s="40">
        <f t="shared" si="183"/>
        <v>0</v>
      </c>
      <c r="Z332" s="40">
        <f t="shared" si="183"/>
        <v>256134.94</v>
      </c>
      <c r="AA332" s="40">
        <f t="shared" si="183"/>
        <v>4.0745362639427185E-10</v>
      </c>
      <c r="AB332" s="41">
        <f>Z332/D332</f>
        <v>0.99999999999999845</v>
      </c>
      <c r="AC332" s="43"/>
      <c r="AD332" s="165"/>
      <c r="AE332" s="165"/>
      <c r="AF332" s="165"/>
      <c r="AG332" s="165"/>
      <c r="AH332" s="165"/>
      <c r="AI332" s="140"/>
      <c r="AJ332" s="140"/>
      <c r="AK332" s="78"/>
      <c r="AL332" s="78"/>
    </row>
    <row r="333" spans="1:38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65"/>
      <c r="AE333" s="165"/>
      <c r="AF333" s="165"/>
      <c r="AG333" s="165"/>
      <c r="AH333" s="165"/>
      <c r="AI333" s="140"/>
      <c r="AJ333" s="140"/>
      <c r="AK333" s="78"/>
      <c r="AL333" s="78"/>
    </row>
    <row r="334" spans="1:38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65"/>
      <c r="AE334" s="165"/>
      <c r="AF334" s="165"/>
      <c r="AG334" s="165"/>
      <c r="AH334" s="165"/>
      <c r="AI334" s="140"/>
      <c r="AJ334" s="140"/>
      <c r="AK334" s="78"/>
      <c r="AL334" s="78"/>
    </row>
    <row r="335" spans="1:38" s="33" customFormat="1" ht="15" hidden="1" customHeight="1" x14ac:dyDescent="0.25">
      <c r="A335" s="47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65"/>
      <c r="AE335" s="165"/>
      <c r="AF335" s="165"/>
      <c r="AG335" s="165"/>
      <c r="AH335" s="165"/>
      <c r="AI335" s="140"/>
      <c r="AJ335" s="140"/>
      <c r="AK335" s="78"/>
      <c r="AL335" s="78"/>
    </row>
    <row r="336" spans="1:38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  <c r="AD336" s="165"/>
      <c r="AE336" s="165"/>
      <c r="AF336" s="165"/>
      <c r="AG336" s="165"/>
      <c r="AH336" s="165"/>
      <c r="AI336" s="140"/>
      <c r="AJ336" s="140"/>
      <c r="AK336" s="78"/>
      <c r="AL336" s="78"/>
    </row>
    <row r="337" spans="1:38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4">SUM(M337:Y337)</f>
        <v>0</v>
      </c>
      <c r="AA337" s="31">
        <f>D337-Z337</f>
        <v>0</v>
      </c>
      <c r="AB337" s="37" t="e">
        <f>Z337/D337</f>
        <v>#DIV/0!</v>
      </c>
      <c r="AC337" s="32"/>
      <c r="AD337" s="165"/>
      <c r="AE337" s="165"/>
      <c r="AF337" s="165"/>
      <c r="AG337" s="165"/>
      <c r="AH337" s="165"/>
      <c r="AI337" s="140"/>
      <c r="AJ337" s="140"/>
      <c r="AK337" s="78"/>
      <c r="AL337" s="78"/>
    </row>
    <row r="338" spans="1:38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4"/>
        <v>0</v>
      </c>
      <c r="AA338" s="31">
        <f>D338-Z338</f>
        <v>0</v>
      </c>
      <c r="AB338" s="37"/>
      <c r="AC338" s="32"/>
      <c r="AD338" s="165"/>
      <c r="AE338" s="165"/>
      <c r="AF338" s="165"/>
      <c r="AG338" s="165"/>
      <c r="AH338" s="165"/>
      <c r="AI338" s="140"/>
      <c r="AJ338" s="140"/>
      <c r="AK338" s="78"/>
      <c r="AL338" s="78"/>
    </row>
    <row r="339" spans="1:38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4"/>
        <v>0</v>
      </c>
      <c r="AA339" s="31">
        <f>D339-Z339</f>
        <v>0</v>
      </c>
      <c r="AB339" s="37"/>
      <c r="AC339" s="32"/>
      <c r="AD339" s="165"/>
      <c r="AE339" s="165"/>
      <c r="AF339" s="165"/>
      <c r="AG339" s="165"/>
      <c r="AH339" s="165"/>
      <c r="AI339" s="140"/>
      <c r="AJ339" s="140"/>
      <c r="AK339" s="78"/>
      <c r="AL339" s="78"/>
    </row>
    <row r="340" spans="1:38" s="33" customFormat="1" ht="18" hidden="1" customHeight="1" x14ac:dyDescent="0.25">
      <c r="A340" s="39" t="s">
        <v>38</v>
      </c>
      <c r="B340" s="40">
        <f t="shared" ref="B340:AA340" si="185">SUM(B336:B339)</f>
        <v>0</v>
      </c>
      <c r="C340" s="40">
        <f t="shared" si="185"/>
        <v>0</v>
      </c>
      <c r="D340" s="40">
        <f t="shared" si="185"/>
        <v>0</v>
      </c>
      <c r="E340" s="40">
        <f t="shared" si="185"/>
        <v>0</v>
      </c>
      <c r="F340" s="40">
        <f t="shared" si="185"/>
        <v>0</v>
      </c>
      <c r="G340" s="40">
        <f t="shared" si="185"/>
        <v>0</v>
      </c>
      <c r="H340" s="40">
        <f t="shared" si="185"/>
        <v>0</v>
      </c>
      <c r="I340" s="40">
        <f t="shared" si="185"/>
        <v>0</v>
      </c>
      <c r="J340" s="40">
        <f t="shared" si="185"/>
        <v>0</v>
      </c>
      <c r="K340" s="40">
        <f t="shared" si="185"/>
        <v>0</v>
      </c>
      <c r="L340" s="40">
        <f t="shared" si="185"/>
        <v>0</v>
      </c>
      <c r="M340" s="40">
        <f t="shared" si="185"/>
        <v>0</v>
      </c>
      <c r="N340" s="40">
        <f t="shared" si="185"/>
        <v>0</v>
      </c>
      <c r="O340" s="40">
        <f t="shared" si="185"/>
        <v>0</v>
      </c>
      <c r="P340" s="40">
        <f t="shared" si="185"/>
        <v>0</v>
      </c>
      <c r="Q340" s="40">
        <f t="shared" si="185"/>
        <v>0</v>
      </c>
      <c r="R340" s="40">
        <f t="shared" si="185"/>
        <v>0</v>
      </c>
      <c r="S340" s="40">
        <f t="shared" si="185"/>
        <v>0</v>
      </c>
      <c r="T340" s="40">
        <f t="shared" si="185"/>
        <v>0</v>
      </c>
      <c r="U340" s="40">
        <f t="shared" si="185"/>
        <v>0</v>
      </c>
      <c r="V340" s="40">
        <f t="shared" si="185"/>
        <v>0</v>
      </c>
      <c r="W340" s="40">
        <f t="shared" si="185"/>
        <v>0</v>
      </c>
      <c r="X340" s="40">
        <f t="shared" si="185"/>
        <v>0</v>
      </c>
      <c r="Y340" s="40">
        <f t="shared" si="185"/>
        <v>0</v>
      </c>
      <c r="Z340" s="40">
        <f t="shared" si="185"/>
        <v>0</v>
      </c>
      <c r="AA340" s="40">
        <f t="shared" si="185"/>
        <v>0</v>
      </c>
      <c r="AB340" s="41" t="e">
        <f>Z340/D340</f>
        <v>#DIV/0!</v>
      </c>
      <c r="AC340" s="32"/>
      <c r="AD340" s="165"/>
      <c r="AE340" s="165"/>
      <c r="AF340" s="165"/>
      <c r="AG340" s="165"/>
      <c r="AH340" s="165"/>
      <c r="AI340" s="140"/>
      <c r="AJ340" s="140"/>
      <c r="AK340" s="78"/>
      <c r="AL340" s="78"/>
    </row>
    <row r="341" spans="1:38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6">SUM(M341:Y341)</f>
        <v>0</v>
      </c>
      <c r="AA341" s="31">
        <f>D341-Z341</f>
        <v>0</v>
      </c>
      <c r="AB341" s="37"/>
      <c r="AC341" s="32"/>
      <c r="AD341" s="165"/>
      <c r="AE341" s="165"/>
      <c r="AF341" s="165"/>
      <c r="AG341" s="165"/>
      <c r="AH341" s="165"/>
      <c r="AI341" s="140"/>
      <c r="AJ341" s="140"/>
      <c r="AK341" s="78"/>
      <c r="AL341" s="78"/>
    </row>
    <row r="342" spans="1:38" s="33" customFormat="1" ht="18" hidden="1" customHeight="1" x14ac:dyDescent="0.25">
      <c r="A342" s="39" t="s">
        <v>40</v>
      </c>
      <c r="B342" s="40">
        <f t="shared" ref="B342:AA342" si="187">B341+B340</f>
        <v>0</v>
      </c>
      <c r="C342" s="40">
        <f t="shared" si="187"/>
        <v>0</v>
      </c>
      <c r="D342" s="40">
        <f t="shared" si="187"/>
        <v>0</v>
      </c>
      <c r="E342" s="40">
        <f t="shared" si="187"/>
        <v>0</v>
      </c>
      <c r="F342" s="40">
        <f t="shared" si="187"/>
        <v>0</v>
      </c>
      <c r="G342" s="40">
        <f t="shared" si="187"/>
        <v>0</v>
      </c>
      <c r="H342" s="40">
        <f t="shared" si="187"/>
        <v>0</v>
      </c>
      <c r="I342" s="40">
        <f t="shared" si="187"/>
        <v>0</v>
      </c>
      <c r="J342" s="40">
        <f t="shared" si="187"/>
        <v>0</v>
      </c>
      <c r="K342" s="40">
        <f t="shared" si="187"/>
        <v>0</v>
      </c>
      <c r="L342" s="40">
        <f t="shared" si="187"/>
        <v>0</v>
      </c>
      <c r="M342" s="40">
        <f t="shared" si="187"/>
        <v>0</v>
      </c>
      <c r="N342" s="40">
        <f t="shared" si="187"/>
        <v>0</v>
      </c>
      <c r="O342" s="40">
        <f t="shared" si="187"/>
        <v>0</v>
      </c>
      <c r="P342" s="40">
        <f t="shared" si="187"/>
        <v>0</v>
      </c>
      <c r="Q342" s="40">
        <f t="shared" si="187"/>
        <v>0</v>
      </c>
      <c r="R342" s="40">
        <f t="shared" si="187"/>
        <v>0</v>
      </c>
      <c r="S342" s="40">
        <f t="shared" si="187"/>
        <v>0</v>
      </c>
      <c r="T342" s="40">
        <f t="shared" si="187"/>
        <v>0</v>
      </c>
      <c r="U342" s="40">
        <f t="shared" si="187"/>
        <v>0</v>
      </c>
      <c r="V342" s="40">
        <f t="shared" si="187"/>
        <v>0</v>
      </c>
      <c r="W342" s="40">
        <f t="shared" si="187"/>
        <v>0</v>
      </c>
      <c r="X342" s="40">
        <f t="shared" si="187"/>
        <v>0</v>
      </c>
      <c r="Y342" s="40">
        <f t="shared" si="187"/>
        <v>0</v>
      </c>
      <c r="Z342" s="40">
        <f t="shared" si="187"/>
        <v>0</v>
      </c>
      <c r="AA342" s="40">
        <f t="shared" si="187"/>
        <v>0</v>
      </c>
      <c r="AB342" s="41" t="e">
        <f>Z342/D342</f>
        <v>#DIV/0!</v>
      </c>
      <c r="AC342" s="43"/>
      <c r="AD342" s="165"/>
      <c r="AE342" s="165"/>
      <c r="AF342" s="165"/>
      <c r="AG342" s="165"/>
      <c r="AH342" s="165"/>
      <c r="AI342" s="140"/>
      <c r="AJ342" s="140"/>
      <c r="AK342" s="78"/>
      <c r="AL342" s="78"/>
    </row>
    <row r="343" spans="1:38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65"/>
      <c r="AE343" s="165"/>
      <c r="AF343" s="165"/>
      <c r="AG343" s="165"/>
      <c r="AH343" s="165"/>
      <c r="AI343" s="140"/>
      <c r="AJ343" s="140"/>
      <c r="AK343" s="78"/>
      <c r="AL343" s="78"/>
    </row>
    <row r="344" spans="1:38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65"/>
      <c r="AE344" s="165"/>
      <c r="AF344" s="165"/>
      <c r="AG344" s="165"/>
      <c r="AH344" s="165"/>
      <c r="AI344" s="140"/>
      <c r="AJ344" s="140"/>
      <c r="AK344" s="78"/>
      <c r="AL344" s="78"/>
    </row>
    <row r="345" spans="1:38" s="33" customFormat="1" ht="15" hidden="1" customHeight="1" x14ac:dyDescent="0.25">
      <c r="A345" s="47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65"/>
      <c r="AE345" s="165"/>
      <c r="AF345" s="165"/>
      <c r="AG345" s="165"/>
      <c r="AH345" s="165"/>
      <c r="AI345" s="140"/>
      <c r="AJ345" s="140"/>
      <c r="AK345" s="78"/>
      <c r="AL345" s="78"/>
    </row>
    <row r="346" spans="1:38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  <c r="AD346" s="165"/>
      <c r="AE346" s="165"/>
      <c r="AF346" s="165"/>
      <c r="AG346" s="165"/>
      <c r="AH346" s="165"/>
      <c r="AI346" s="140"/>
      <c r="AJ346" s="140"/>
      <c r="AK346" s="78"/>
      <c r="AL346" s="78"/>
    </row>
    <row r="347" spans="1:38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8">SUM(M347:Y347)</f>
        <v>0</v>
      </c>
      <c r="AA347" s="31">
        <f>D347-Z347</f>
        <v>0</v>
      </c>
      <c r="AB347" s="37" t="e">
        <f>Z347/D347</f>
        <v>#DIV/0!</v>
      </c>
      <c r="AC347" s="32"/>
      <c r="AD347" s="165"/>
      <c r="AE347" s="165"/>
      <c r="AF347" s="165"/>
      <c r="AG347" s="165"/>
      <c r="AH347" s="165"/>
      <c r="AI347" s="140"/>
      <c r="AJ347" s="140"/>
      <c r="AK347" s="78"/>
      <c r="AL347" s="78"/>
    </row>
    <row r="348" spans="1:38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8"/>
        <v>0</v>
      </c>
      <c r="AA348" s="31">
        <f>D348-Z348</f>
        <v>0</v>
      </c>
      <c r="AB348" s="37"/>
      <c r="AC348" s="32"/>
      <c r="AD348" s="165"/>
      <c r="AE348" s="165"/>
      <c r="AF348" s="165"/>
      <c r="AG348" s="165"/>
      <c r="AH348" s="165"/>
      <c r="AI348" s="140"/>
      <c r="AJ348" s="140"/>
      <c r="AK348" s="78"/>
      <c r="AL348" s="78"/>
    </row>
    <row r="349" spans="1:38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8"/>
        <v>0</v>
      </c>
      <c r="AA349" s="31">
        <f>D349-Z349</f>
        <v>0</v>
      </c>
      <c r="AB349" s="37"/>
      <c r="AC349" s="32"/>
      <c r="AD349" s="165"/>
      <c r="AE349" s="165"/>
      <c r="AF349" s="165"/>
      <c r="AG349" s="165"/>
      <c r="AH349" s="165"/>
      <c r="AI349" s="140"/>
      <c r="AJ349" s="140"/>
      <c r="AK349" s="78"/>
      <c r="AL349" s="78"/>
    </row>
    <row r="350" spans="1:38" s="33" customFormat="1" ht="18" hidden="1" customHeight="1" x14ac:dyDescent="0.25">
      <c r="A350" s="39" t="s">
        <v>38</v>
      </c>
      <c r="B350" s="40">
        <f t="shared" ref="B350:AA350" si="189">SUM(B346:B349)</f>
        <v>0</v>
      </c>
      <c r="C350" s="40">
        <f t="shared" si="189"/>
        <v>0</v>
      </c>
      <c r="D350" s="40">
        <f t="shared" si="189"/>
        <v>0</v>
      </c>
      <c r="E350" s="40">
        <f t="shared" si="189"/>
        <v>0</v>
      </c>
      <c r="F350" s="40">
        <f t="shared" si="189"/>
        <v>0</v>
      </c>
      <c r="G350" s="40">
        <f t="shared" si="189"/>
        <v>0</v>
      </c>
      <c r="H350" s="40">
        <f t="shared" si="189"/>
        <v>0</v>
      </c>
      <c r="I350" s="40">
        <f t="shared" si="189"/>
        <v>0</v>
      </c>
      <c r="J350" s="40">
        <f t="shared" si="189"/>
        <v>0</v>
      </c>
      <c r="K350" s="40">
        <f t="shared" si="189"/>
        <v>0</v>
      </c>
      <c r="L350" s="40">
        <f t="shared" si="189"/>
        <v>0</v>
      </c>
      <c r="M350" s="40">
        <f t="shared" si="189"/>
        <v>0</v>
      </c>
      <c r="N350" s="40">
        <f t="shared" si="189"/>
        <v>0</v>
      </c>
      <c r="O350" s="40">
        <f t="shared" si="189"/>
        <v>0</v>
      </c>
      <c r="P350" s="40">
        <f t="shared" si="189"/>
        <v>0</v>
      </c>
      <c r="Q350" s="40">
        <f t="shared" si="189"/>
        <v>0</v>
      </c>
      <c r="R350" s="40">
        <f t="shared" si="189"/>
        <v>0</v>
      </c>
      <c r="S350" s="40">
        <f t="shared" si="189"/>
        <v>0</v>
      </c>
      <c r="T350" s="40">
        <f t="shared" si="189"/>
        <v>0</v>
      </c>
      <c r="U350" s="40">
        <f t="shared" si="189"/>
        <v>0</v>
      </c>
      <c r="V350" s="40">
        <f t="shared" si="189"/>
        <v>0</v>
      </c>
      <c r="W350" s="40">
        <f t="shared" si="189"/>
        <v>0</v>
      </c>
      <c r="X350" s="40">
        <f t="shared" si="189"/>
        <v>0</v>
      </c>
      <c r="Y350" s="40">
        <f t="shared" si="189"/>
        <v>0</v>
      </c>
      <c r="Z350" s="40">
        <f t="shared" si="189"/>
        <v>0</v>
      </c>
      <c r="AA350" s="40">
        <f t="shared" si="189"/>
        <v>0</v>
      </c>
      <c r="AB350" s="41" t="e">
        <f>Z350/D350</f>
        <v>#DIV/0!</v>
      </c>
      <c r="AC350" s="32"/>
      <c r="AD350" s="165"/>
      <c r="AE350" s="165"/>
      <c r="AF350" s="165"/>
      <c r="AG350" s="165"/>
      <c r="AH350" s="165"/>
      <c r="AI350" s="140"/>
      <c r="AJ350" s="140"/>
      <c r="AK350" s="78"/>
      <c r="AL350" s="78"/>
    </row>
    <row r="351" spans="1:38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90">SUM(M351:Y351)</f>
        <v>0</v>
      </c>
      <c r="AA351" s="31">
        <f>D351-Z351</f>
        <v>0</v>
      </c>
      <c r="AB351" s="37"/>
      <c r="AC351" s="32"/>
      <c r="AD351" s="165"/>
      <c r="AE351" s="165"/>
      <c r="AF351" s="165"/>
      <c r="AG351" s="165"/>
      <c r="AH351" s="165"/>
      <c r="AI351" s="140"/>
      <c r="AJ351" s="140"/>
      <c r="AK351" s="78"/>
      <c r="AL351" s="78"/>
    </row>
    <row r="352" spans="1:38" s="33" customFormat="1" ht="18" hidden="1" customHeight="1" x14ac:dyDescent="0.25">
      <c r="A352" s="39" t="s">
        <v>40</v>
      </c>
      <c r="B352" s="40">
        <f t="shared" ref="B352:AA352" si="191">B351+B350</f>
        <v>0</v>
      </c>
      <c r="C352" s="40">
        <f t="shared" si="191"/>
        <v>0</v>
      </c>
      <c r="D352" s="40">
        <f t="shared" si="191"/>
        <v>0</v>
      </c>
      <c r="E352" s="40">
        <f t="shared" si="191"/>
        <v>0</v>
      </c>
      <c r="F352" s="40">
        <f t="shared" si="191"/>
        <v>0</v>
      </c>
      <c r="G352" s="40">
        <f t="shared" si="191"/>
        <v>0</v>
      </c>
      <c r="H352" s="40">
        <f t="shared" si="191"/>
        <v>0</v>
      </c>
      <c r="I352" s="40">
        <f t="shared" si="191"/>
        <v>0</v>
      </c>
      <c r="J352" s="40">
        <f t="shared" si="191"/>
        <v>0</v>
      </c>
      <c r="K352" s="40">
        <f t="shared" si="191"/>
        <v>0</v>
      </c>
      <c r="L352" s="40">
        <f t="shared" si="191"/>
        <v>0</v>
      </c>
      <c r="M352" s="40">
        <f t="shared" si="191"/>
        <v>0</v>
      </c>
      <c r="N352" s="40">
        <f t="shared" si="191"/>
        <v>0</v>
      </c>
      <c r="O352" s="40">
        <f t="shared" si="191"/>
        <v>0</v>
      </c>
      <c r="P352" s="40">
        <f t="shared" si="191"/>
        <v>0</v>
      </c>
      <c r="Q352" s="40">
        <f t="shared" si="191"/>
        <v>0</v>
      </c>
      <c r="R352" s="40">
        <f t="shared" si="191"/>
        <v>0</v>
      </c>
      <c r="S352" s="40">
        <f t="shared" si="191"/>
        <v>0</v>
      </c>
      <c r="T352" s="40">
        <f t="shared" si="191"/>
        <v>0</v>
      </c>
      <c r="U352" s="40">
        <f t="shared" si="191"/>
        <v>0</v>
      </c>
      <c r="V352" s="40">
        <f t="shared" si="191"/>
        <v>0</v>
      </c>
      <c r="W352" s="40">
        <f t="shared" si="191"/>
        <v>0</v>
      </c>
      <c r="X352" s="40">
        <f t="shared" si="191"/>
        <v>0</v>
      </c>
      <c r="Y352" s="40">
        <f t="shared" si="191"/>
        <v>0</v>
      </c>
      <c r="Z352" s="40">
        <f t="shared" si="191"/>
        <v>0</v>
      </c>
      <c r="AA352" s="40">
        <f t="shared" si="191"/>
        <v>0</v>
      </c>
      <c r="AB352" s="41" t="e">
        <f>Z352/D352</f>
        <v>#DIV/0!</v>
      </c>
      <c r="AC352" s="43"/>
      <c r="AD352" s="165"/>
      <c r="AE352" s="165"/>
      <c r="AF352" s="165"/>
      <c r="AG352" s="165"/>
      <c r="AH352" s="165"/>
      <c r="AI352" s="140"/>
      <c r="AJ352" s="140"/>
      <c r="AK352" s="78"/>
      <c r="AL352" s="78"/>
    </row>
    <row r="353" spans="1:38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65"/>
      <c r="AE353" s="165"/>
      <c r="AF353" s="165"/>
      <c r="AG353" s="165"/>
      <c r="AH353" s="165"/>
      <c r="AI353" s="140"/>
      <c r="AJ353" s="140"/>
      <c r="AK353" s="78"/>
      <c r="AL353" s="78"/>
    </row>
    <row r="354" spans="1:38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65"/>
      <c r="AE354" s="165"/>
      <c r="AF354" s="165"/>
      <c r="AG354" s="165"/>
      <c r="AH354" s="165"/>
      <c r="AI354" s="140"/>
      <c r="AJ354" s="140"/>
      <c r="AK354" s="78"/>
      <c r="AL354" s="78"/>
    </row>
    <row r="355" spans="1:38" s="33" customFormat="1" ht="15" hidden="1" customHeight="1" x14ac:dyDescent="0.25">
      <c r="A355" s="47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65"/>
      <c r="AE355" s="165"/>
      <c r="AF355" s="165"/>
      <c r="AG355" s="165"/>
      <c r="AH355" s="165"/>
      <c r="AI355" s="140"/>
      <c r="AJ355" s="140"/>
      <c r="AK355" s="78"/>
      <c r="AL355" s="78"/>
    </row>
    <row r="356" spans="1:38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  <c r="AD356" s="165"/>
      <c r="AE356" s="165"/>
      <c r="AF356" s="165"/>
      <c r="AG356" s="165"/>
      <c r="AH356" s="165"/>
      <c r="AI356" s="140"/>
      <c r="AJ356" s="140"/>
      <c r="AK356" s="78"/>
      <c r="AL356" s="78"/>
    </row>
    <row r="357" spans="1:38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2">SUM(M357:Y357)</f>
        <v>0</v>
      </c>
      <c r="AA357" s="31">
        <f>D357-Z357</f>
        <v>0</v>
      </c>
      <c r="AB357" s="37" t="e">
        <f>Z357/D357</f>
        <v>#DIV/0!</v>
      </c>
      <c r="AC357" s="32"/>
      <c r="AD357" s="165"/>
      <c r="AE357" s="165"/>
      <c r="AF357" s="165"/>
      <c r="AG357" s="165"/>
      <c r="AH357" s="165"/>
      <c r="AI357" s="140"/>
      <c r="AJ357" s="140"/>
      <c r="AK357" s="78"/>
      <c r="AL357" s="78"/>
    </row>
    <row r="358" spans="1:38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2"/>
        <v>0</v>
      </c>
      <c r="AA358" s="31">
        <f>D358-Z358</f>
        <v>0</v>
      </c>
      <c r="AB358" s="37"/>
      <c r="AC358" s="32"/>
      <c r="AD358" s="165"/>
      <c r="AE358" s="165"/>
      <c r="AF358" s="165"/>
      <c r="AG358" s="165"/>
      <c r="AH358" s="165"/>
      <c r="AI358" s="140"/>
      <c r="AJ358" s="140"/>
      <c r="AK358" s="78"/>
      <c r="AL358" s="78"/>
    </row>
    <row r="359" spans="1:38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2"/>
        <v>0</v>
      </c>
      <c r="AA359" s="31">
        <f>D359-Z359</f>
        <v>0</v>
      </c>
      <c r="AB359" s="37"/>
      <c r="AC359" s="32"/>
      <c r="AD359" s="165"/>
      <c r="AE359" s="165"/>
      <c r="AF359" s="165"/>
      <c r="AG359" s="165"/>
      <c r="AH359" s="165"/>
      <c r="AI359" s="140"/>
      <c r="AJ359" s="140"/>
      <c r="AK359" s="78"/>
      <c r="AL359" s="78"/>
    </row>
    <row r="360" spans="1:38" s="33" customFormat="1" ht="18" hidden="1" customHeight="1" x14ac:dyDescent="0.25">
      <c r="A360" s="39" t="s">
        <v>38</v>
      </c>
      <c r="B360" s="40">
        <f t="shared" ref="B360:AA360" si="193">SUM(B356:B359)</f>
        <v>0</v>
      </c>
      <c r="C360" s="40">
        <f t="shared" si="193"/>
        <v>0</v>
      </c>
      <c r="D360" s="40">
        <f t="shared" si="193"/>
        <v>0</v>
      </c>
      <c r="E360" s="40">
        <f t="shared" si="193"/>
        <v>0</v>
      </c>
      <c r="F360" s="40">
        <f t="shared" si="193"/>
        <v>0</v>
      </c>
      <c r="G360" s="40">
        <f t="shared" si="193"/>
        <v>0</v>
      </c>
      <c r="H360" s="40">
        <f t="shared" si="193"/>
        <v>0</v>
      </c>
      <c r="I360" s="40">
        <f t="shared" si="193"/>
        <v>0</v>
      </c>
      <c r="J360" s="40">
        <f t="shared" si="193"/>
        <v>0</v>
      </c>
      <c r="K360" s="40">
        <f t="shared" si="193"/>
        <v>0</v>
      </c>
      <c r="L360" s="40">
        <f t="shared" si="193"/>
        <v>0</v>
      </c>
      <c r="M360" s="40">
        <f t="shared" si="193"/>
        <v>0</v>
      </c>
      <c r="N360" s="40">
        <f t="shared" si="193"/>
        <v>0</v>
      </c>
      <c r="O360" s="40">
        <f t="shared" si="193"/>
        <v>0</v>
      </c>
      <c r="P360" s="40">
        <f t="shared" si="193"/>
        <v>0</v>
      </c>
      <c r="Q360" s="40">
        <f t="shared" si="193"/>
        <v>0</v>
      </c>
      <c r="R360" s="40">
        <f t="shared" si="193"/>
        <v>0</v>
      </c>
      <c r="S360" s="40">
        <f t="shared" si="193"/>
        <v>0</v>
      </c>
      <c r="T360" s="40">
        <f t="shared" si="193"/>
        <v>0</v>
      </c>
      <c r="U360" s="40">
        <f t="shared" si="193"/>
        <v>0</v>
      </c>
      <c r="V360" s="40">
        <f t="shared" si="193"/>
        <v>0</v>
      </c>
      <c r="W360" s="40">
        <f t="shared" si="193"/>
        <v>0</v>
      </c>
      <c r="X360" s="40">
        <f t="shared" si="193"/>
        <v>0</v>
      </c>
      <c r="Y360" s="40">
        <f t="shared" si="193"/>
        <v>0</v>
      </c>
      <c r="Z360" s="40">
        <f t="shared" si="193"/>
        <v>0</v>
      </c>
      <c r="AA360" s="40">
        <f t="shared" si="193"/>
        <v>0</v>
      </c>
      <c r="AB360" s="41" t="e">
        <f>Z360/D360</f>
        <v>#DIV/0!</v>
      </c>
      <c r="AC360" s="32"/>
      <c r="AD360" s="165"/>
      <c r="AE360" s="165"/>
      <c r="AF360" s="165"/>
      <c r="AG360" s="165"/>
      <c r="AH360" s="165"/>
      <c r="AI360" s="140"/>
      <c r="AJ360" s="140"/>
      <c r="AK360" s="78"/>
      <c r="AL360" s="78"/>
    </row>
    <row r="361" spans="1:38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4">SUM(M361:Y361)</f>
        <v>0</v>
      </c>
      <c r="AA361" s="31">
        <f>D361-Z361</f>
        <v>0</v>
      </c>
      <c r="AB361" s="37"/>
      <c r="AC361" s="32"/>
      <c r="AD361" s="165"/>
      <c r="AE361" s="165"/>
      <c r="AF361" s="165"/>
      <c r="AG361" s="165"/>
      <c r="AH361" s="165"/>
      <c r="AI361" s="140"/>
      <c r="AJ361" s="140"/>
      <c r="AK361" s="78"/>
      <c r="AL361" s="78"/>
    </row>
    <row r="362" spans="1:38" s="33" customFormat="1" ht="18" hidden="1" customHeight="1" x14ac:dyDescent="0.25">
      <c r="A362" s="39" t="s">
        <v>40</v>
      </c>
      <c r="B362" s="40">
        <f t="shared" ref="B362:AA362" si="195">B361+B360</f>
        <v>0</v>
      </c>
      <c r="C362" s="40">
        <f t="shared" si="195"/>
        <v>0</v>
      </c>
      <c r="D362" s="40">
        <f t="shared" si="195"/>
        <v>0</v>
      </c>
      <c r="E362" s="40">
        <f t="shared" si="195"/>
        <v>0</v>
      </c>
      <c r="F362" s="40">
        <f t="shared" si="195"/>
        <v>0</v>
      </c>
      <c r="G362" s="40">
        <f t="shared" si="195"/>
        <v>0</v>
      </c>
      <c r="H362" s="40">
        <f t="shared" si="195"/>
        <v>0</v>
      </c>
      <c r="I362" s="40">
        <f t="shared" si="195"/>
        <v>0</v>
      </c>
      <c r="J362" s="40">
        <f t="shared" si="195"/>
        <v>0</v>
      </c>
      <c r="K362" s="40">
        <f t="shared" si="195"/>
        <v>0</v>
      </c>
      <c r="L362" s="40">
        <f t="shared" si="195"/>
        <v>0</v>
      </c>
      <c r="M362" s="40">
        <f t="shared" si="195"/>
        <v>0</v>
      </c>
      <c r="N362" s="40">
        <f t="shared" si="195"/>
        <v>0</v>
      </c>
      <c r="O362" s="40">
        <f t="shared" si="195"/>
        <v>0</v>
      </c>
      <c r="P362" s="40">
        <f t="shared" si="195"/>
        <v>0</v>
      </c>
      <c r="Q362" s="40">
        <f t="shared" si="195"/>
        <v>0</v>
      </c>
      <c r="R362" s="40">
        <f t="shared" si="195"/>
        <v>0</v>
      </c>
      <c r="S362" s="40">
        <f t="shared" si="195"/>
        <v>0</v>
      </c>
      <c r="T362" s="40">
        <f t="shared" si="195"/>
        <v>0</v>
      </c>
      <c r="U362" s="40">
        <f t="shared" si="195"/>
        <v>0</v>
      </c>
      <c r="V362" s="40">
        <f t="shared" si="195"/>
        <v>0</v>
      </c>
      <c r="W362" s="40">
        <f t="shared" si="195"/>
        <v>0</v>
      </c>
      <c r="X362" s="40">
        <f t="shared" si="195"/>
        <v>0</v>
      </c>
      <c r="Y362" s="40">
        <f t="shared" si="195"/>
        <v>0</v>
      </c>
      <c r="Z362" s="40">
        <f t="shared" si="195"/>
        <v>0</v>
      </c>
      <c r="AA362" s="40">
        <f t="shared" si="195"/>
        <v>0</v>
      </c>
      <c r="AB362" s="41" t="e">
        <f>Z362/D362</f>
        <v>#DIV/0!</v>
      </c>
      <c r="AC362" s="43"/>
      <c r="AD362" s="165"/>
      <c r="AE362" s="165"/>
      <c r="AF362" s="165"/>
      <c r="AG362" s="165"/>
      <c r="AH362" s="165"/>
      <c r="AI362" s="140"/>
      <c r="AJ362" s="140"/>
      <c r="AK362" s="78"/>
      <c r="AL362" s="78"/>
    </row>
    <row r="363" spans="1:38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65"/>
      <c r="AE363" s="165"/>
      <c r="AF363" s="165"/>
      <c r="AG363" s="165"/>
      <c r="AH363" s="165"/>
      <c r="AI363" s="140"/>
      <c r="AJ363" s="140"/>
      <c r="AK363" s="78"/>
      <c r="AL363" s="78"/>
    </row>
    <row r="364" spans="1:38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65"/>
      <c r="AE364" s="165"/>
      <c r="AF364" s="165"/>
      <c r="AG364" s="165"/>
      <c r="AH364" s="165"/>
      <c r="AI364" s="140"/>
      <c r="AJ364" s="140"/>
      <c r="AK364" s="78"/>
      <c r="AL364" s="78"/>
    </row>
    <row r="365" spans="1:38" s="33" customFormat="1" ht="15" hidden="1" customHeight="1" x14ac:dyDescent="0.25">
      <c r="A365" s="47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65"/>
      <c r="AE365" s="165"/>
      <c r="AF365" s="165"/>
      <c r="AG365" s="165"/>
      <c r="AH365" s="165"/>
      <c r="AI365" s="140"/>
      <c r="AJ365" s="140"/>
      <c r="AK365" s="78"/>
      <c r="AL365" s="78"/>
    </row>
    <row r="366" spans="1:38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  <c r="AD366" s="165"/>
      <c r="AE366" s="165"/>
      <c r="AF366" s="165"/>
      <c r="AG366" s="165"/>
      <c r="AH366" s="165"/>
      <c r="AI366" s="140"/>
      <c r="AJ366" s="140"/>
      <c r="AK366" s="78"/>
      <c r="AL366" s="78"/>
    </row>
    <row r="367" spans="1:38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6">SUM(M367:Y367)</f>
        <v>0</v>
      </c>
      <c r="AA367" s="31">
        <f>D367-Z367</f>
        <v>0</v>
      </c>
      <c r="AB367" s="37" t="e">
        <f>Z367/D367</f>
        <v>#DIV/0!</v>
      </c>
      <c r="AC367" s="32"/>
      <c r="AD367" s="165"/>
      <c r="AE367" s="165"/>
      <c r="AF367" s="165"/>
      <c r="AG367" s="165"/>
      <c r="AH367" s="165"/>
      <c r="AI367" s="140"/>
      <c r="AJ367" s="140"/>
      <c r="AK367" s="78"/>
      <c r="AL367" s="78"/>
    </row>
    <row r="368" spans="1:38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6"/>
        <v>0</v>
      </c>
      <c r="AA368" s="31">
        <f>D368-Z368</f>
        <v>0</v>
      </c>
      <c r="AB368" s="37"/>
      <c r="AC368" s="32"/>
      <c r="AD368" s="165"/>
      <c r="AE368" s="165"/>
      <c r="AF368" s="165"/>
      <c r="AG368" s="165"/>
      <c r="AH368" s="165"/>
      <c r="AI368" s="140"/>
      <c r="AJ368" s="140"/>
      <c r="AK368" s="78"/>
      <c r="AL368" s="78"/>
    </row>
    <row r="369" spans="1:38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6"/>
        <v>0</v>
      </c>
      <c r="AA369" s="31">
        <f>D369-Z369</f>
        <v>0</v>
      </c>
      <c r="AB369" s="37"/>
      <c r="AC369" s="32"/>
      <c r="AD369" s="165"/>
      <c r="AE369" s="165"/>
      <c r="AF369" s="165"/>
      <c r="AG369" s="165"/>
      <c r="AH369" s="165"/>
      <c r="AI369" s="140"/>
      <c r="AJ369" s="140"/>
      <c r="AK369" s="78"/>
      <c r="AL369" s="78"/>
    </row>
    <row r="370" spans="1:38" s="33" customFormat="1" ht="18" hidden="1" customHeight="1" x14ac:dyDescent="0.25">
      <c r="A370" s="39" t="s">
        <v>38</v>
      </c>
      <c r="B370" s="40">
        <f t="shared" ref="B370:AA370" si="197">SUM(B366:B369)</f>
        <v>0</v>
      </c>
      <c r="C370" s="40">
        <f t="shared" si="197"/>
        <v>0</v>
      </c>
      <c r="D370" s="40">
        <f t="shared" si="197"/>
        <v>0</v>
      </c>
      <c r="E370" s="40">
        <f t="shared" si="197"/>
        <v>0</v>
      </c>
      <c r="F370" s="40">
        <f t="shared" si="197"/>
        <v>0</v>
      </c>
      <c r="G370" s="40">
        <f t="shared" si="197"/>
        <v>0</v>
      </c>
      <c r="H370" s="40">
        <f t="shared" si="197"/>
        <v>0</v>
      </c>
      <c r="I370" s="40">
        <f t="shared" si="197"/>
        <v>0</v>
      </c>
      <c r="J370" s="40">
        <f t="shared" si="197"/>
        <v>0</v>
      </c>
      <c r="K370" s="40">
        <f t="shared" si="197"/>
        <v>0</v>
      </c>
      <c r="L370" s="40">
        <f t="shared" si="197"/>
        <v>0</v>
      </c>
      <c r="M370" s="40">
        <f t="shared" si="197"/>
        <v>0</v>
      </c>
      <c r="N370" s="40">
        <f t="shared" si="197"/>
        <v>0</v>
      </c>
      <c r="O370" s="40">
        <f t="shared" si="197"/>
        <v>0</v>
      </c>
      <c r="P370" s="40">
        <f t="shared" si="197"/>
        <v>0</v>
      </c>
      <c r="Q370" s="40">
        <f t="shared" si="197"/>
        <v>0</v>
      </c>
      <c r="R370" s="40">
        <f t="shared" si="197"/>
        <v>0</v>
      </c>
      <c r="S370" s="40">
        <f t="shared" si="197"/>
        <v>0</v>
      </c>
      <c r="T370" s="40">
        <f t="shared" si="197"/>
        <v>0</v>
      </c>
      <c r="U370" s="40">
        <f t="shared" si="197"/>
        <v>0</v>
      </c>
      <c r="V370" s="40">
        <f t="shared" si="197"/>
        <v>0</v>
      </c>
      <c r="W370" s="40">
        <f t="shared" si="197"/>
        <v>0</v>
      </c>
      <c r="X370" s="40">
        <f t="shared" si="197"/>
        <v>0</v>
      </c>
      <c r="Y370" s="40">
        <f t="shared" si="197"/>
        <v>0</v>
      </c>
      <c r="Z370" s="40">
        <f t="shared" si="197"/>
        <v>0</v>
      </c>
      <c r="AA370" s="40">
        <f t="shared" si="197"/>
        <v>0</v>
      </c>
      <c r="AB370" s="41" t="e">
        <f>Z370/D370</f>
        <v>#DIV/0!</v>
      </c>
      <c r="AC370" s="32"/>
      <c r="AD370" s="165"/>
      <c r="AE370" s="165"/>
      <c r="AF370" s="165"/>
      <c r="AG370" s="165"/>
      <c r="AH370" s="165"/>
      <c r="AI370" s="140"/>
      <c r="AJ370" s="140"/>
      <c r="AK370" s="78"/>
      <c r="AL370" s="78"/>
    </row>
    <row r="371" spans="1:38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8">SUM(M371:Y371)</f>
        <v>0</v>
      </c>
      <c r="AA371" s="31">
        <f>D371-Z371</f>
        <v>0</v>
      </c>
      <c r="AB371" s="37"/>
      <c r="AC371" s="32"/>
      <c r="AD371" s="165"/>
      <c r="AE371" s="165"/>
      <c r="AF371" s="165"/>
      <c r="AG371" s="165"/>
      <c r="AH371" s="165"/>
      <c r="AI371" s="140"/>
      <c r="AJ371" s="140"/>
      <c r="AK371" s="78"/>
      <c r="AL371" s="78"/>
    </row>
    <row r="372" spans="1:38" s="33" customFormat="1" ht="18" hidden="1" customHeight="1" x14ac:dyDescent="0.25">
      <c r="A372" s="39" t="s">
        <v>40</v>
      </c>
      <c r="B372" s="40">
        <f t="shared" ref="B372:AA372" si="199">B371+B370</f>
        <v>0</v>
      </c>
      <c r="C372" s="40">
        <f t="shared" si="199"/>
        <v>0</v>
      </c>
      <c r="D372" s="40">
        <f t="shared" si="199"/>
        <v>0</v>
      </c>
      <c r="E372" s="40">
        <f t="shared" si="199"/>
        <v>0</v>
      </c>
      <c r="F372" s="40">
        <f t="shared" si="199"/>
        <v>0</v>
      </c>
      <c r="G372" s="40">
        <f t="shared" si="199"/>
        <v>0</v>
      </c>
      <c r="H372" s="40">
        <f t="shared" si="199"/>
        <v>0</v>
      </c>
      <c r="I372" s="40">
        <f t="shared" si="199"/>
        <v>0</v>
      </c>
      <c r="J372" s="40">
        <f t="shared" si="199"/>
        <v>0</v>
      </c>
      <c r="K372" s="40">
        <f t="shared" si="199"/>
        <v>0</v>
      </c>
      <c r="L372" s="40">
        <f t="shared" si="199"/>
        <v>0</v>
      </c>
      <c r="M372" s="40">
        <f t="shared" si="199"/>
        <v>0</v>
      </c>
      <c r="N372" s="40">
        <f t="shared" si="199"/>
        <v>0</v>
      </c>
      <c r="O372" s="40">
        <f t="shared" si="199"/>
        <v>0</v>
      </c>
      <c r="P372" s="40">
        <f t="shared" si="199"/>
        <v>0</v>
      </c>
      <c r="Q372" s="40">
        <f t="shared" si="199"/>
        <v>0</v>
      </c>
      <c r="R372" s="40">
        <f t="shared" si="199"/>
        <v>0</v>
      </c>
      <c r="S372" s="40">
        <f t="shared" si="199"/>
        <v>0</v>
      </c>
      <c r="T372" s="40">
        <f t="shared" si="199"/>
        <v>0</v>
      </c>
      <c r="U372" s="40">
        <f t="shared" si="199"/>
        <v>0</v>
      </c>
      <c r="V372" s="40">
        <f t="shared" si="199"/>
        <v>0</v>
      </c>
      <c r="W372" s="40">
        <f t="shared" si="199"/>
        <v>0</v>
      </c>
      <c r="X372" s="40">
        <f t="shared" si="199"/>
        <v>0</v>
      </c>
      <c r="Y372" s="40">
        <f t="shared" si="199"/>
        <v>0</v>
      </c>
      <c r="Z372" s="40">
        <f t="shared" si="199"/>
        <v>0</v>
      </c>
      <c r="AA372" s="40">
        <f t="shared" si="199"/>
        <v>0</v>
      </c>
      <c r="AB372" s="41" t="e">
        <f>Z372/D372</f>
        <v>#DIV/0!</v>
      </c>
      <c r="AC372" s="43"/>
      <c r="AD372" s="165"/>
      <c r="AE372" s="165"/>
      <c r="AF372" s="165"/>
      <c r="AG372" s="165"/>
      <c r="AH372" s="165"/>
      <c r="AI372" s="140"/>
      <c r="AJ372" s="140"/>
      <c r="AK372" s="78"/>
      <c r="AL372" s="78"/>
    </row>
    <row r="373" spans="1:38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65"/>
      <c r="AE373" s="165"/>
      <c r="AF373" s="165"/>
      <c r="AG373" s="165"/>
      <c r="AH373" s="165"/>
      <c r="AI373" s="140"/>
      <c r="AJ373" s="140"/>
      <c r="AK373" s="78"/>
      <c r="AL373" s="78"/>
    </row>
    <row r="374" spans="1:38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65"/>
      <c r="AE374" s="165"/>
      <c r="AF374" s="165"/>
      <c r="AG374" s="165"/>
      <c r="AH374" s="165"/>
      <c r="AI374" s="140"/>
      <c r="AJ374" s="140"/>
      <c r="AK374" s="78"/>
      <c r="AL374" s="78"/>
    </row>
    <row r="375" spans="1:38" s="33" customFormat="1" ht="15" hidden="1" customHeight="1" x14ac:dyDescent="0.25">
      <c r="A375" s="47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65"/>
      <c r="AE375" s="165"/>
      <c r="AF375" s="165"/>
      <c r="AG375" s="165"/>
      <c r="AH375" s="165"/>
      <c r="AI375" s="140"/>
      <c r="AJ375" s="140"/>
      <c r="AK375" s="78"/>
      <c r="AL375" s="78"/>
    </row>
    <row r="376" spans="1:38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346521.42</v>
      </c>
      <c r="F376" s="31">
        <f>[1]consoCURRENT!I7956</f>
        <v>251006.3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346521.42</v>
      </c>
      <c r="Q376" s="31">
        <f>[1]consoCURRENT!T7956</f>
        <v>251006.3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597527.72</v>
      </c>
      <c r="AA376" s="31">
        <f>D376-Z376</f>
        <v>0</v>
      </c>
      <c r="AB376" s="37">
        <f>Z376/D376</f>
        <v>0.99999999999999878</v>
      </c>
      <c r="AC376" s="32"/>
      <c r="AD376" s="165"/>
      <c r="AE376" s="165"/>
      <c r="AF376" s="165"/>
      <c r="AG376" s="165"/>
      <c r="AH376" s="165"/>
      <c r="AI376" s="140"/>
      <c r="AJ376" s="140"/>
      <c r="AK376" s="78"/>
      <c r="AL376" s="78"/>
    </row>
    <row r="377" spans="1:38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200">SUM(M377:Y377)</f>
        <v>0</v>
      </c>
      <c r="AA377" s="31">
        <f>D377-Z377</f>
        <v>0</v>
      </c>
      <c r="AB377" s="37" t="e">
        <f>Z377/D377</f>
        <v>#DIV/0!</v>
      </c>
      <c r="AC377" s="32"/>
      <c r="AD377" s="165"/>
      <c r="AE377" s="165"/>
      <c r="AF377" s="165"/>
      <c r="AG377" s="165"/>
      <c r="AH377" s="165"/>
      <c r="AI377" s="140"/>
      <c r="AJ377" s="140"/>
      <c r="AK377" s="78"/>
      <c r="AL377" s="78"/>
    </row>
    <row r="378" spans="1:38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200"/>
        <v>0</v>
      </c>
      <c r="AA378" s="31">
        <f>D378-Z378</f>
        <v>0</v>
      </c>
      <c r="AB378" s="37"/>
      <c r="AC378" s="32"/>
      <c r="AD378" s="165"/>
      <c r="AE378" s="165"/>
      <c r="AF378" s="165"/>
      <c r="AG378" s="165"/>
      <c r="AH378" s="165"/>
      <c r="AI378" s="140"/>
      <c r="AJ378" s="140"/>
      <c r="AK378" s="78"/>
      <c r="AL378" s="78"/>
    </row>
    <row r="379" spans="1:38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200"/>
        <v>0</v>
      </c>
      <c r="AA379" s="31">
        <f>D379-Z379</f>
        <v>0</v>
      </c>
      <c r="AB379" s="37"/>
      <c r="AC379" s="32"/>
      <c r="AD379" s="165"/>
      <c r="AE379" s="165"/>
      <c r="AF379" s="165"/>
      <c r="AG379" s="165"/>
      <c r="AH379" s="165"/>
      <c r="AI379" s="140"/>
      <c r="AJ379" s="140"/>
      <c r="AK379" s="78"/>
      <c r="AL379" s="78"/>
    </row>
    <row r="380" spans="1:38" s="33" customFormat="1" ht="18" hidden="1" customHeight="1" x14ac:dyDescent="0.25">
      <c r="A380" s="39" t="s">
        <v>38</v>
      </c>
      <c r="B380" s="40">
        <f t="shared" ref="B380:AA380" si="201">SUM(B376:B379)</f>
        <v>597527.72000000067</v>
      </c>
      <c r="C380" s="40">
        <f t="shared" si="201"/>
        <v>0</v>
      </c>
      <c r="D380" s="40">
        <f t="shared" si="201"/>
        <v>597527.72000000067</v>
      </c>
      <c r="E380" s="40">
        <f t="shared" si="201"/>
        <v>346521.42</v>
      </c>
      <c r="F380" s="40">
        <f t="shared" si="201"/>
        <v>251006.3</v>
      </c>
      <c r="G380" s="40">
        <f t="shared" si="201"/>
        <v>0</v>
      </c>
      <c r="H380" s="40">
        <f t="shared" si="201"/>
        <v>0</v>
      </c>
      <c r="I380" s="40">
        <f t="shared" si="201"/>
        <v>0</v>
      </c>
      <c r="J380" s="40">
        <f t="shared" si="201"/>
        <v>0</v>
      </c>
      <c r="K380" s="40">
        <f t="shared" si="201"/>
        <v>0</v>
      </c>
      <c r="L380" s="40">
        <f t="shared" si="201"/>
        <v>0</v>
      </c>
      <c r="M380" s="40">
        <f t="shared" si="201"/>
        <v>0</v>
      </c>
      <c r="N380" s="40">
        <f t="shared" si="201"/>
        <v>0</v>
      </c>
      <c r="O380" s="40">
        <f t="shared" si="201"/>
        <v>0</v>
      </c>
      <c r="P380" s="40">
        <f t="shared" si="201"/>
        <v>346521.42</v>
      </c>
      <c r="Q380" s="40">
        <f t="shared" si="201"/>
        <v>251006.3</v>
      </c>
      <c r="R380" s="40">
        <f t="shared" si="201"/>
        <v>0</v>
      </c>
      <c r="S380" s="40">
        <f t="shared" si="201"/>
        <v>0</v>
      </c>
      <c r="T380" s="40">
        <f t="shared" si="201"/>
        <v>0</v>
      </c>
      <c r="U380" s="40">
        <f t="shared" si="201"/>
        <v>0</v>
      </c>
      <c r="V380" s="40">
        <f t="shared" si="201"/>
        <v>0</v>
      </c>
      <c r="W380" s="40">
        <f t="shared" si="201"/>
        <v>0</v>
      </c>
      <c r="X380" s="40">
        <f t="shared" si="201"/>
        <v>0</v>
      </c>
      <c r="Y380" s="40">
        <f t="shared" si="201"/>
        <v>0</v>
      </c>
      <c r="Z380" s="40">
        <f t="shared" si="201"/>
        <v>597527.72</v>
      </c>
      <c r="AA380" s="40">
        <f t="shared" si="201"/>
        <v>0</v>
      </c>
      <c r="AB380" s="41">
        <f>Z380/D380</f>
        <v>0.99999999999999878</v>
      </c>
      <c r="AC380" s="32"/>
      <c r="AD380" s="165"/>
      <c r="AE380" s="165"/>
      <c r="AF380" s="165"/>
      <c r="AG380" s="165"/>
      <c r="AH380" s="165"/>
      <c r="AI380" s="140"/>
      <c r="AJ380" s="140"/>
      <c r="AK380" s="78"/>
      <c r="AL380" s="78"/>
    </row>
    <row r="381" spans="1:38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2">SUM(M381:Y381)</f>
        <v>0</v>
      </c>
      <c r="AA381" s="31">
        <f>D381-Z381</f>
        <v>0</v>
      </c>
      <c r="AB381" s="37"/>
      <c r="AC381" s="32"/>
      <c r="AD381" s="165"/>
      <c r="AE381" s="165"/>
      <c r="AF381" s="165"/>
      <c r="AG381" s="165"/>
      <c r="AH381" s="165"/>
      <c r="AI381" s="140"/>
      <c r="AJ381" s="140"/>
      <c r="AK381" s="78"/>
      <c r="AL381" s="78"/>
    </row>
    <row r="382" spans="1:38" s="33" customFormat="1" ht="18" hidden="1" customHeight="1" x14ac:dyDescent="0.25">
      <c r="A382" s="39" t="s">
        <v>40</v>
      </c>
      <c r="B382" s="40">
        <f t="shared" ref="B382:AA382" si="203">B381+B380</f>
        <v>597527.72000000067</v>
      </c>
      <c r="C382" s="40">
        <f t="shared" si="203"/>
        <v>0</v>
      </c>
      <c r="D382" s="40">
        <f t="shared" si="203"/>
        <v>597527.72000000067</v>
      </c>
      <c r="E382" s="40">
        <f t="shared" si="203"/>
        <v>346521.42</v>
      </c>
      <c r="F382" s="40">
        <f t="shared" si="203"/>
        <v>251006.3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0</v>
      </c>
      <c r="K382" s="40">
        <f t="shared" si="203"/>
        <v>0</v>
      </c>
      <c r="L382" s="40">
        <f t="shared" si="203"/>
        <v>0</v>
      </c>
      <c r="M382" s="40">
        <f t="shared" si="203"/>
        <v>0</v>
      </c>
      <c r="N382" s="40">
        <f t="shared" si="203"/>
        <v>0</v>
      </c>
      <c r="O382" s="40">
        <f t="shared" si="203"/>
        <v>0</v>
      </c>
      <c r="P382" s="40">
        <f t="shared" si="203"/>
        <v>346521.42</v>
      </c>
      <c r="Q382" s="40">
        <f t="shared" si="203"/>
        <v>251006.3</v>
      </c>
      <c r="R382" s="40">
        <f t="shared" si="203"/>
        <v>0</v>
      </c>
      <c r="S382" s="40">
        <f t="shared" si="203"/>
        <v>0</v>
      </c>
      <c r="T382" s="40">
        <f t="shared" si="203"/>
        <v>0</v>
      </c>
      <c r="U382" s="40">
        <f t="shared" si="203"/>
        <v>0</v>
      </c>
      <c r="V382" s="40">
        <f t="shared" si="203"/>
        <v>0</v>
      </c>
      <c r="W382" s="40">
        <f t="shared" si="203"/>
        <v>0</v>
      </c>
      <c r="X382" s="40">
        <f t="shared" si="203"/>
        <v>0</v>
      </c>
      <c r="Y382" s="40">
        <f t="shared" si="203"/>
        <v>0</v>
      </c>
      <c r="Z382" s="40">
        <f t="shared" si="203"/>
        <v>597527.72</v>
      </c>
      <c r="AA382" s="40">
        <f t="shared" si="203"/>
        <v>0</v>
      </c>
      <c r="AB382" s="41">
        <f>Z382/D382</f>
        <v>0.99999999999999878</v>
      </c>
      <c r="AC382" s="43"/>
      <c r="AD382" s="165"/>
      <c r="AE382" s="165"/>
      <c r="AF382" s="165"/>
      <c r="AG382" s="165"/>
      <c r="AH382" s="165"/>
      <c r="AI382" s="140"/>
      <c r="AJ382" s="140"/>
      <c r="AK382" s="78"/>
      <c r="AL382" s="78"/>
    </row>
    <row r="383" spans="1:38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65"/>
      <c r="AE383" s="165"/>
      <c r="AF383" s="165"/>
      <c r="AG383" s="165"/>
      <c r="AH383" s="165"/>
      <c r="AI383" s="140"/>
      <c r="AJ383" s="140"/>
      <c r="AK383" s="78"/>
      <c r="AL383" s="78"/>
    </row>
    <row r="384" spans="1:38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65"/>
      <c r="AE384" s="165"/>
      <c r="AF384" s="165"/>
      <c r="AG384" s="165"/>
      <c r="AH384" s="165"/>
      <c r="AI384" s="140"/>
      <c r="AJ384" s="140"/>
      <c r="AK384" s="78"/>
      <c r="AL384" s="78"/>
    </row>
    <row r="385" spans="1:38" s="33" customFormat="1" ht="15" hidden="1" customHeight="1" x14ac:dyDescent="0.25">
      <c r="A385" s="47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65"/>
      <c r="AE385" s="165"/>
      <c r="AF385" s="165"/>
      <c r="AG385" s="165"/>
      <c r="AH385" s="165"/>
      <c r="AI385" s="140"/>
      <c r="AJ385" s="140"/>
      <c r="AK385" s="78"/>
      <c r="AL385" s="78"/>
    </row>
    <row r="386" spans="1:38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  <c r="AD386" s="165"/>
      <c r="AE386" s="165"/>
      <c r="AF386" s="165"/>
      <c r="AG386" s="165"/>
      <c r="AH386" s="165"/>
      <c r="AI386" s="140"/>
      <c r="AJ386" s="140"/>
      <c r="AK386" s="78"/>
      <c r="AL386" s="78"/>
    </row>
    <row r="387" spans="1:38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4">SUM(M387:Y387)</f>
        <v>0</v>
      </c>
      <c r="AA387" s="31">
        <f>D387-Z387</f>
        <v>0</v>
      </c>
      <c r="AB387" s="37" t="e">
        <f>Z387/D387</f>
        <v>#DIV/0!</v>
      </c>
      <c r="AC387" s="32"/>
      <c r="AD387" s="165"/>
      <c r="AE387" s="165"/>
      <c r="AF387" s="165"/>
      <c r="AG387" s="165"/>
      <c r="AH387" s="165"/>
      <c r="AI387" s="140"/>
      <c r="AJ387" s="140"/>
      <c r="AK387" s="78"/>
      <c r="AL387" s="78"/>
    </row>
    <row r="388" spans="1:38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4"/>
        <v>0</v>
      </c>
      <c r="AA388" s="31">
        <f>D388-Z388</f>
        <v>0</v>
      </c>
      <c r="AB388" s="37"/>
      <c r="AC388" s="32"/>
      <c r="AD388" s="165"/>
      <c r="AE388" s="165"/>
      <c r="AF388" s="165"/>
      <c r="AG388" s="165"/>
      <c r="AH388" s="165"/>
      <c r="AI388" s="140"/>
      <c r="AJ388" s="140"/>
      <c r="AK388" s="78"/>
      <c r="AL388" s="78"/>
    </row>
    <row r="389" spans="1:38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4"/>
        <v>0</v>
      </c>
      <c r="AA389" s="31">
        <f>D389-Z389</f>
        <v>0</v>
      </c>
      <c r="AB389" s="37"/>
      <c r="AC389" s="32"/>
      <c r="AD389" s="165"/>
      <c r="AE389" s="165"/>
      <c r="AF389" s="165"/>
      <c r="AG389" s="165"/>
      <c r="AH389" s="165"/>
      <c r="AI389" s="140"/>
      <c r="AJ389" s="140"/>
      <c r="AK389" s="78"/>
      <c r="AL389" s="78"/>
    </row>
    <row r="390" spans="1:38" s="33" customFormat="1" ht="18" hidden="1" customHeight="1" x14ac:dyDescent="0.25">
      <c r="A390" s="39" t="s">
        <v>38</v>
      </c>
      <c r="B390" s="40">
        <f t="shared" ref="B390:AA390" si="205">SUM(B386:B389)</f>
        <v>0</v>
      </c>
      <c r="C390" s="40">
        <f t="shared" si="205"/>
        <v>0</v>
      </c>
      <c r="D390" s="40">
        <f t="shared" si="205"/>
        <v>0</v>
      </c>
      <c r="E390" s="40">
        <f t="shared" si="205"/>
        <v>0</v>
      </c>
      <c r="F390" s="40">
        <f t="shared" si="205"/>
        <v>0</v>
      </c>
      <c r="G390" s="40">
        <f t="shared" si="205"/>
        <v>0</v>
      </c>
      <c r="H390" s="40">
        <f t="shared" si="205"/>
        <v>0</v>
      </c>
      <c r="I390" s="40">
        <f t="shared" si="205"/>
        <v>0</v>
      </c>
      <c r="J390" s="40">
        <f t="shared" si="205"/>
        <v>0</v>
      </c>
      <c r="K390" s="40">
        <f t="shared" si="205"/>
        <v>0</v>
      </c>
      <c r="L390" s="40">
        <f t="shared" si="205"/>
        <v>0</v>
      </c>
      <c r="M390" s="40">
        <f t="shared" si="205"/>
        <v>0</v>
      </c>
      <c r="N390" s="40">
        <f t="shared" si="205"/>
        <v>0</v>
      </c>
      <c r="O390" s="40">
        <f t="shared" si="205"/>
        <v>0</v>
      </c>
      <c r="P390" s="40">
        <f t="shared" si="205"/>
        <v>0</v>
      </c>
      <c r="Q390" s="40">
        <f t="shared" si="205"/>
        <v>0</v>
      </c>
      <c r="R390" s="40">
        <f t="shared" si="205"/>
        <v>0</v>
      </c>
      <c r="S390" s="40">
        <f t="shared" si="205"/>
        <v>0</v>
      </c>
      <c r="T390" s="40">
        <f t="shared" si="205"/>
        <v>0</v>
      </c>
      <c r="U390" s="40">
        <f t="shared" si="205"/>
        <v>0</v>
      </c>
      <c r="V390" s="40">
        <f t="shared" si="205"/>
        <v>0</v>
      </c>
      <c r="W390" s="40">
        <f t="shared" si="205"/>
        <v>0</v>
      </c>
      <c r="X390" s="40">
        <f t="shared" si="205"/>
        <v>0</v>
      </c>
      <c r="Y390" s="40">
        <f t="shared" si="205"/>
        <v>0</v>
      </c>
      <c r="Z390" s="40">
        <f t="shared" si="205"/>
        <v>0</v>
      </c>
      <c r="AA390" s="40">
        <f t="shared" si="205"/>
        <v>0</v>
      </c>
      <c r="AB390" s="41" t="e">
        <f>Z390/D390</f>
        <v>#DIV/0!</v>
      </c>
      <c r="AC390" s="32"/>
      <c r="AD390" s="165"/>
      <c r="AE390" s="165"/>
      <c r="AF390" s="165"/>
      <c r="AG390" s="165"/>
      <c r="AH390" s="165"/>
      <c r="AI390" s="140"/>
      <c r="AJ390" s="140"/>
      <c r="AK390" s="78"/>
      <c r="AL390" s="78"/>
    </row>
    <row r="391" spans="1:38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6">SUM(M391:Y391)</f>
        <v>0</v>
      </c>
      <c r="AA391" s="31">
        <f>D391-Z391</f>
        <v>0</v>
      </c>
      <c r="AB391" s="37"/>
      <c r="AC391" s="32"/>
      <c r="AD391" s="165"/>
      <c r="AE391" s="165"/>
      <c r="AF391" s="165"/>
      <c r="AG391" s="165"/>
      <c r="AH391" s="165"/>
      <c r="AI391" s="140"/>
      <c r="AJ391" s="140"/>
      <c r="AK391" s="78"/>
      <c r="AL391" s="78"/>
    </row>
    <row r="392" spans="1:38" s="33" customFormat="1" ht="18" hidden="1" customHeight="1" x14ac:dyDescent="0.25">
      <c r="A392" s="39" t="s">
        <v>40</v>
      </c>
      <c r="B392" s="40">
        <f t="shared" ref="B392:AA392" si="207">B391+B390</f>
        <v>0</v>
      </c>
      <c r="C392" s="40">
        <f t="shared" si="207"/>
        <v>0</v>
      </c>
      <c r="D392" s="40">
        <f t="shared" si="207"/>
        <v>0</v>
      </c>
      <c r="E392" s="40">
        <f t="shared" si="207"/>
        <v>0</v>
      </c>
      <c r="F392" s="40">
        <f t="shared" si="207"/>
        <v>0</v>
      </c>
      <c r="G392" s="40">
        <f t="shared" si="207"/>
        <v>0</v>
      </c>
      <c r="H392" s="40">
        <f t="shared" si="207"/>
        <v>0</v>
      </c>
      <c r="I392" s="40">
        <f t="shared" si="207"/>
        <v>0</v>
      </c>
      <c r="J392" s="40">
        <f t="shared" si="207"/>
        <v>0</v>
      </c>
      <c r="K392" s="40">
        <f t="shared" si="207"/>
        <v>0</v>
      </c>
      <c r="L392" s="40">
        <f t="shared" si="207"/>
        <v>0</v>
      </c>
      <c r="M392" s="40">
        <f t="shared" si="207"/>
        <v>0</v>
      </c>
      <c r="N392" s="40">
        <f t="shared" si="207"/>
        <v>0</v>
      </c>
      <c r="O392" s="40">
        <f t="shared" si="207"/>
        <v>0</v>
      </c>
      <c r="P392" s="40">
        <f t="shared" si="207"/>
        <v>0</v>
      </c>
      <c r="Q392" s="40">
        <f t="shared" si="207"/>
        <v>0</v>
      </c>
      <c r="R392" s="40">
        <f t="shared" si="207"/>
        <v>0</v>
      </c>
      <c r="S392" s="40">
        <f t="shared" si="207"/>
        <v>0</v>
      </c>
      <c r="T392" s="40">
        <f t="shared" si="207"/>
        <v>0</v>
      </c>
      <c r="U392" s="40">
        <f t="shared" si="207"/>
        <v>0</v>
      </c>
      <c r="V392" s="40">
        <f t="shared" si="207"/>
        <v>0</v>
      </c>
      <c r="W392" s="40">
        <f t="shared" si="207"/>
        <v>0</v>
      </c>
      <c r="X392" s="40">
        <f t="shared" si="207"/>
        <v>0</v>
      </c>
      <c r="Y392" s="40">
        <f t="shared" si="207"/>
        <v>0</v>
      </c>
      <c r="Z392" s="40">
        <f t="shared" si="207"/>
        <v>0</v>
      </c>
      <c r="AA392" s="40">
        <f t="shared" si="207"/>
        <v>0</v>
      </c>
      <c r="AB392" s="41" t="e">
        <f>Z392/D392</f>
        <v>#DIV/0!</v>
      </c>
      <c r="AC392" s="43"/>
      <c r="AD392" s="165"/>
      <c r="AE392" s="165"/>
      <c r="AF392" s="165"/>
      <c r="AG392" s="165"/>
      <c r="AH392" s="165"/>
      <c r="AI392" s="140"/>
      <c r="AJ392" s="140"/>
      <c r="AK392" s="78"/>
      <c r="AL392" s="78"/>
    </row>
    <row r="393" spans="1:38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65"/>
      <c r="AE393" s="165"/>
      <c r="AF393" s="165"/>
      <c r="AG393" s="165"/>
      <c r="AH393" s="165"/>
      <c r="AI393" s="140"/>
      <c r="AJ393" s="140"/>
      <c r="AK393" s="78"/>
      <c r="AL393" s="78"/>
    </row>
    <row r="394" spans="1:38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65"/>
      <c r="AE394" s="165"/>
      <c r="AF394" s="165"/>
      <c r="AG394" s="165"/>
      <c r="AH394" s="165"/>
      <c r="AI394" s="140"/>
      <c r="AJ394" s="140"/>
      <c r="AK394" s="78"/>
      <c r="AL394" s="78"/>
    </row>
    <row r="395" spans="1:38" s="33" customFormat="1" ht="15" hidden="1" customHeight="1" x14ac:dyDescent="0.25">
      <c r="A395" s="47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65"/>
      <c r="AE395" s="165"/>
      <c r="AF395" s="165"/>
      <c r="AG395" s="165"/>
      <c r="AH395" s="165"/>
      <c r="AI395" s="140"/>
      <c r="AJ395" s="140"/>
      <c r="AK395" s="78"/>
      <c r="AL395" s="78"/>
    </row>
    <row r="396" spans="1:38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  <c r="AD396" s="165"/>
      <c r="AE396" s="165"/>
      <c r="AF396" s="165"/>
      <c r="AG396" s="165"/>
      <c r="AH396" s="165"/>
      <c r="AI396" s="140"/>
      <c r="AJ396" s="140"/>
      <c r="AK396" s="78"/>
      <c r="AL396" s="78"/>
    </row>
    <row r="397" spans="1:38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8">SUM(M397:Y397)</f>
        <v>0</v>
      </c>
      <c r="AA397" s="31">
        <f>D397-Z397</f>
        <v>0</v>
      </c>
      <c r="AB397" s="37" t="e">
        <f>Z397/D397</f>
        <v>#DIV/0!</v>
      </c>
      <c r="AC397" s="32"/>
      <c r="AD397" s="165"/>
      <c r="AE397" s="165"/>
      <c r="AF397" s="165"/>
      <c r="AG397" s="165"/>
      <c r="AH397" s="165"/>
      <c r="AI397" s="140"/>
      <c r="AJ397" s="140"/>
      <c r="AK397" s="78"/>
      <c r="AL397" s="78"/>
    </row>
    <row r="398" spans="1:38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8"/>
        <v>0</v>
      </c>
      <c r="AA398" s="31">
        <f>D398-Z398</f>
        <v>0</v>
      </c>
      <c r="AB398" s="37"/>
      <c r="AC398" s="32"/>
      <c r="AD398" s="165"/>
      <c r="AE398" s="165"/>
      <c r="AF398" s="165"/>
      <c r="AG398" s="165"/>
      <c r="AH398" s="165"/>
      <c r="AI398" s="140"/>
      <c r="AJ398" s="140"/>
      <c r="AK398" s="78"/>
      <c r="AL398" s="78"/>
    </row>
    <row r="399" spans="1:38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8"/>
        <v>0</v>
      </c>
      <c r="AA399" s="31">
        <f>D399-Z399</f>
        <v>0</v>
      </c>
      <c r="AB399" s="37"/>
      <c r="AC399" s="32"/>
      <c r="AD399" s="165"/>
      <c r="AE399" s="165"/>
      <c r="AF399" s="165"/>
      <c r="AG399" s="165"/>
      <c r="AH399" s="165"/>
      <c r="AI399" s="140"/>
      <c r="AJ399" s="140"/>
      <c r="AK399" s="78"/>
      <c r="AL399" s="78"/>
    </row>
    <row r="400" spans="1:38" s="33" customFormat="1" ht="18" hidden="1" customHeight="1" x14ac:dyDescent="0.25">
      <c r="A400" s="39" t="s">
        <v>38</v>
      </c>
      <c r="B400" s="40">
        <f t="shared" ref="B400:AA400" si="209">SUM(B396:B399)</f>
        <v>0</v>
      </c>
      <c r="C400" s="40">
        <f t="shared" si="209"/>
        <v>0</v>
      </c>
      <c r="D400" s="40">
        <f t="shared" si="209"/>
        <v>0</v>
      </c>
      <c r="E400" s="40">
        <f t="shared" si="209"/>
        <v>0</v>
      </c>
      <c r="F400" s="40">
        <f t="shared" si="209"/>
        <v>0</v>
      </c>
      <c r="G400" s="40">
        <f t="shared" si="209"/>
        <v>0</v>
      </c>
      <c r="H400" s="40">
        <f t="shared" si="209"/>
        <v>0</v>
      </c>
      <c r="I400" s="40">
        <f t="shared" si="209"/>
        <v>0</v>
      </c>
      <c r="J400" s="40">
        <f t="shared" si="209"/>
        <v>0</v>
      </c>
      <c r="K400" s="40">
        <f t="shared" si="209"/>
        <v>0</v>
      </c>
      <c r="L400" s="40">
        <f t="shared" si="209"/>
        <v>0</v>
      </c>
      <c r="M400" s="40">
        <f t="shared" si="209"/>
        <v>0</v>
      </c>
      <c r="N400" s="40">
        <f t="shared" si="209"/>
        <v>0</v>
      </c>
      <c r="O400" s="40">
        <f t="shared" si="209"/>
        <v>0</v>
      </c>
      <c r="P400" s="40">
        <f t="shared" si="209"/>
        <v>0</v>
      </c>
      <c r="Q400" s="40">
        <f t="shared" si="209"/>
        <v>0</v>
      </c>
      <c r="R400" s="40">
        <f t="shared" si="209"/>
        <v>0</v>
      </c>
      <c r="S400" s="40">
        <f t="shared" si="209"/>
        <v>0</v>
      </c>
      <c r="T400" s="40">
        <f t="shared" si="209"/>
        <v>0</v>
      </c>
      <c r="U400" s="40">
        <f t="shared" si="209"/>
        <v>0</v>
      </c>
      <c r="V400" s="40">
        <f t="shared" si="209"/>
        <v>0</v>
      </c>
      <c r="W400" s="40">
        <f t="shared" si="209"/>
        <v>0</v>
      </c>
      <c r="X400" s="40">
        <f t="shared" si="209"/>
        <v>0</v>
      </c>
      <c r="Y400" s="40">
        <f t="shared" si="209"/>
        <v>0</v>
      </c>
      <c r="Z400" s="40">
        <f t="shared" si="209"/>
        <v>0</v>
      </c>
      <c r="AA400" s="40">
        <f t="shared" si="209"/>
        <v>0</v>
      </c>
      <c r="AB400" s="41" t="e">
        <f>Z400/D400</f>
        <v>#DIV/0!</v>
      </c>
      <c r="AC400" s="32"/>
      <c r="AD400" s="165"/>
      <c r="AE400" s="165"/>
      <c r="AF400" s="165"/>
      <c r="AG400" s="165"/>
      <c r="AH400" s="165"/>
      <c r="AI400" s="140"/>
      <c r="AJ400" s="140"/>
      <c r="AK400" s="78"/>
      <c r="AL400" s="78"/>
    </row>
    <row r="401" spans="1:38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10">SUM(M401:Y401)</f>
        <v>0</v>
      </c>
      <c r="AA401" s="31">
        <f>D401-Z401</f>
        <v>0</v>
      </c>
      <c r="AB401" s="37"/>
      <c r="AC401" s="32"/>
      <c r="AD401" s="165"/>
      <c r="AE401" s="165"/>
      <c r="AF401" s="165"/>
      <c r="AG401" s="165"/>
      <c r="AH401" s="165"/>
      <c r="AI401" s="140"/>
      <c r="AJ401" s="140"/>
      <c r="AK401" s="78"/>
      <c r="AL401" s="78"/>
    </row>
    <row r="402" spans="1:38" s="33" customFormat="1" ht="18" hidden="1" customHeight="1" x14ac:dyDescent="0.25">
      <c r="A402" s="39" t="s">
        <v>40</v>
      </c>
      <c r="B402" s="40">
        <f t="shared" ref="B402:AA402" si="211">B401+B400</f>
        <v>0</v>
      </c>
      <c r="C402" s="40">
        <f t="shared" si="211"/>
        <v>0</v>
      </c>
      <c r="D402" s="40">
        <f t="shared" si="211"/>
        <v>0</v>
      </c>
      <c r="E402" s="40">
        <f t="shared" si="211"/>
        <v>0</v>
      </c>
      <c r="F402" s="40">
        <f t="shared" si="211"/>
        <v>0</v>
      </c>
      <c r="G402" s="40">
        <f t="shared" si="211"/>
        <v>0</v>
      </c>
      <c r="H402" s="40">
        <f t="shared" si="211"/>
        <v>0</v>
      </c>
      <c r="I402" s="40">
        <f t="shared" si="211"/>
        <v>0</v>
      </c>
      <c r="J402" s="40">
        <f t="shared" si="211"/>
        <v>0</v>
      </c>
      <c r="K402" s="40">
        <f t="shared" si="211"/>
        <v>0</v>
      </c>
      <c r="L402" s="40">
        <f t="shared" si="211"/>
        <v>0</v>
      </c>
      <c r="M402" s="40">
        <f t="shared" si="211"/>
        <v>0</v>
      </c>
      <c r="N402" s="40">
        <f t="shared" si="211"/>
        <v>0</v>
      </c>
      <c r="O402" s="40">
        <f t="shared" si="211"/>
        <v>0</v>
      </c>
      <c r="P402" s="40">
        <f t="shared" si="211"/>
        <v>0</v>
      </c>
      <c r="Q402" s="40">
        <f t="shared" si="211"/>
        <v>0</v>
      </c>
      <c r="R402" s="40">
        <f t="shared" si="211"/>
        <v>0</v>
      </c>
      <c r="S402" s="40">
        <f t="shared" si="211"/>
        <v>0</v>
      </c>
      <c r="T402" s="40">
        <f t="shared" si="211"/>
        <v>0</v>
      </c>
      <c r="U402" s="40">
        <f t="shared" si="211"/>
        <v>0</v>
      </c>
      <c r="V402" s="40">
        <f t="shared" si="211"/>
        <v>0</v>
      </c>
      <c r="W402" s="40">
        <f t="shared" si="211"/>
        <v>0</v>
      </c>
      <c r="X402" s="40">
        <f t="shared" si="211"/>
        <v>0</v>
      </c>
      <c r="Y402" s="40">
        <f t="shared" si="211"/>
        <v>0</v>
      </c>
      <c r="Z402" s="40">
        <f t="shared" si="211"/>
        <v>0</v>
      </c>
      <c r="AA402" s="40">
        <f t="shared" si="211"/>
        <v>0</v>
      </c>
      <c r="AB402" s="41" t="e">
        <f>Z402/D402</f>
        <v>#DIV/0!</v>
      </c>
      <c r="AC402" s="43"/>
      <c r="AD402" s="165"/>
      <c r="AE402" s="165"/>
      <c r="AF402" s="165"/>
      <c r="AG402" s="165"/>
      <c r="AH402" s="165"/>
      <c r="AI402" s="140"/>
      <c r="AJ402" s="140"/>
      <c r="AK402" s="78"/>
      <c r="AL402" s="78"/>
    </row>
    <row r="403" spans="1:38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65"/>
      <c r="AE403" s="165"/>
      <c r="AF403" s="165"/>
      <c r="AG403" s="165"/>
      <c r="AH403" s="165"/>
      <c r="AI403" s="140"/>
      <c r="AJ403" s="140"/>
      <c r="AK403" s="78"/>
      <c r="AL403" s="78"/>
    </row>
    <row r="404" spans="1:38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65"/>
      <c r="AE404" s="165"/>
      <c r="AF404" s="165"/>
      <c r="AG404" s="165"/>
      <c r="AH404" s="165"/>
      <c r="AI404" s="140"/>
      <c r="AJ404" s="140"/>
      <c r="AK404" s="78"/>
      <c r="AL404" s="78"/>
    </row>
    <row r="405" spans="1:38" s="33" customFormat="1" ht="15" hidden="1" customHeight="1" x14ac:dyDescent="0.25">
      <c r="A405" s="47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65"/>
      <c r="AE405" s="165"/>
      <c r="AF405" s="165"/>
      <c r="AG405" s="165"/>
      <c r="AH405" s="165"/>
      <c r="AI405" s="140"/>
      <c r="AJ405" s="140"/>
      <c r="AK405" s="78"/>
      <c r="AL405" s="78"/>
    </row>
    <row r="406" spans="1:38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  <c r="AD406" s="165"/>
      <c r="AE406" s="165"/>
      <c r="AF406" s="165"/>
      <c r="AG406" s="165"/>
      <c r="AH406" s="165"/>
      <c r="AI406" s="140"/>
      <c r="AJ406" s="140"/>
      <c r="AK406" s="78"/>
      <c r="AL406" s="78"/>
    </row>
    <row r="407" spans="1:38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2">SUM(M407:Y407)</f>
        <v>0</v>
      </c>
      <c r="AA407" s="31">
        <f>D407-Z407</f>
        <v>0</v>
      </c>
      <c r="AB407" s="37" t="e">
        <f>Z407/D407</f>
        <v>#DIV/0!</v>
      </c>
      <c r="AC407" s="32"/>
      <c r="AD407" s="165"/>
      <c r="AE407" s="165"/>
      <c r="AF407" s="165"/>
      <c r="AG407" s="165"/>
      <c r="AH407" s="165"/>
      <c r="AI407" s="140"/>
      <c r="AJ407" s="140"/>
      <c r="AK407" s="78"/>
      <c r="AL407" s="78"/>
    </row>
    <row r="408" spans="1:38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2"/>
        <v>0</v>
      </c>
      <c r="AA408" s="31">
        <f>D408-Z408</f>
        <v>0</v>
      </c>
      <c r="AB408" s="37"/>
      <c r="AC408" s="32"/>
      <c r="AD408" s="165"/>
      <c r="AE408" s="165"/>
      <c r="AF408" s="165"/>
      <c r="AG408" s="165"/>
      <c r="AH408" s="165"/>
      <c r="AI408" s="140"/>
      <c r="AJ408" s="140"/>
      <c r="AK408" s="78"/>
      <c r="AL408" s="78"/>
    </row>
    <row r="409" spans="1:38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2"/>
        <v>0</v>
      </c>
      <c r="AA409" s="31">
        <f>D409-Z409</f>
        <v>0</v>
      </c>
      <c r="AB409" s="37"/>
      <c r="AC409" s="32"/>
      <c r="AD409" s="165"/>
      <c r="AE409" s="165"/>
      <c r="AF409" s="165"/>
      <c r="AG409" s="165"/>
      <c r="AH409" s="165"/>
      <c r="AI409" s="140"/>
      <c r="AJ409" s="140"/>
      <c r="AK409" s="78"/>
      <c r="AL409" s="78"/>
    </row>
    <row r="410" spans="1:38" s="33" customFormat="1" ht="18" hidden="1" customHeight="1" x14ac:dyDescent="0.25">
      <c r="A410" s="39" t="s">
        <v>38</v>
      </c>
      <c r="B410" s="40">
        <f t="shared" ref="B410:AA410" si="213">SUM(B406:B409)</f>
        <v>0</v>
      </c>
      <c r="C410" s="40">
        <f t="shared" si="213"/>
        <v>0</v>
      </c>
      <c r="D410" s="40">
        <f t="shared" si="213"/>
        <v>0</v>
      </c>
      <c r="E410" s="40">
        <f t="shared" si="213"/>
        <v>0</v>
      </c>
      <c r="F410" s="40">
        <f t="shared" si="213"/>
        <v>0</v>
      </c>
      <c r="G410" s="40">
        <f t="shared" si="213"/>
        <v>0</v>
      </c>
      <c r="H410" s="40">
        <f t="shared" si="213"/>
        <v>0</v>
      </c>
      <c r="I410" s="40">
        <f t="shared" si="213"/>
        <v>0</v>
      </c>
      <c r="J410" s="40">
        <f t="shared" si="213"/>
        <v>0</v>
      </c>
      <c r="K410" s="40">
        <f t="shared" si="213"/>
        <v>0</v>
      </c>
      <c r="L410" s="40">
        <f t="shared" si="213"/>
        <v>0</v>
      </c>
      <c r="M410" s="40">
        <f t="shared" si="213"/>
        <v>0</v>
      </c>
      <c r="N410" s="40">
        <f t="shared" si="213"/>
        <v>0</v>
      </c>
      <c r="O410" s="40">
        <f t="shared" si="213"/>
        <v>0</v>
      </c>
      <c r="P410" s="40">
        <f t="shared" si="213"/>
        <v>0</v>
      </c>
      <c r="Q410" s="40">
        <f t="shared" si="213"/>
        <v>0</v>
      </c>
      <c r="R410" s="40">
        <f t="shared" si="213"/>
        <v>0</v>
      </c>
      <c r="S410" s="40">
        <f t="shared" si="213"/>
        <v>0</v>
      </c>
      <c r="T410" s="40">
        <f t="shared" si="213"/>
        <v>0</v>
      </c>
      <c r="U410" s="40">
        <f t="shared" si="213"/>
        <v>0</v>
      </c>
      <c r="V410" s="40">
        <f t="shared" si="213"/>
        <v>0</v>
      </c>
      <c r="W410" s="40">
        <f t="shared" si="213"/>
        <v>0</v>
      </c>
      <c r="X410" s="40">
        <f t="shared" si="213"/>
        <v>0</v>
      </c>
      <c r="Y410" s="40">
        <f t="shared" si="213"/>
        <v>0</v>
      </c>
      <c r="Z410" s="40">
        <f t="shared" si="213"/>
        <v>0</v>
      </c>
      <c r="AA410" s="40">
        <f t="shared" si="213"/>
        <v>0</v>
      </c>
      <c r="AB410" s="41" t="e">
        <f>Z410/D410</f>
        <v>#DIV/0!</v>
      </c>
      <c r="AC410" s="32"/>
      <c r="AD410" s="165"/>
      <c r="AE410" s="165"/>
      <c r="AF410" s="165"/>
      <c r="AG410" s="165"/>
      <c r="AH410" s="165"/>
      <c r="AI410" s="140"/>
      <c r="AJ410" s="140"/>
      <c r="AK410" s="78"/>
      <c r="AL410" s="78"/>
    </row>
    <row r="411" spans="1:38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4">SUM(M411:Y411)</f>
        <v>0</v>
      </c>
      <c r="AA411" s="31">
        <f>D411-Z411</f>
        <v>0</v>
      </c>
      <c r="AB411" s="37"/>
      <c r="AC411" s="32"/>
      <c r="AD411" s="165"/>
      <c r="AE411" s="165"/>
      <c r="AF411" s="165"/>
      <c r="AG411" s="165"/>
      <c r="AH411" s="165"/>
      <c r="AI411" s="140"/>
      <c r="AJ411" s="140"/>
      <c r="AK411" s="78"/>
      <c r="AL411" s="78"/>
    </row>
    <row r="412" spans="1:38" s="33" customFormat="1" ht="18" hidden="1" customHeight="1" x14ac:dyDescent="0.25">
      <c r="A412" s="39" t="s">
        <v>40</v>
      </c>
      <c r="B412" s="40">
        <f t="shared" ref="B412:AA412" si="215">B411+B410</f>
        <v>0</v>
      </c>
      <c r="C412" s="40">
        <f t="shared" si="215"/>
        <v>0</v>
      </c>
      <c r="D412" s="40">
        <f t="shared" si="215"/>
        <v>0</v>
      </c>
      <c r="E412" s="40">
        <f t="shared" si="215"/>
        <v>0</v>
      </c>
      <c r="F412" s="40">
        <f t="shared" si="215"/>
        <v>0</v>
      </c>
      <c r="G412" s="40">
        <f t="shared" si="215"/>
        <v>0</v>
      </c>
      <c r="H412" s="40">
        <f t="shared" si="215"/>
        <v>0</v>
      </c>
      <c r="I412" s="40">
        <f t="shared" si="215"/>
        <v>0</v>
      </c>
      <c r="J412" s="40">
        <f t="shared" si="215"/>
        <v>0</v>
      </c>
      <c r="K412" s="40">
        <f t="shared" si="215"/>
        <v>0</v>
      </c>
      <c r="L412" s="40">
        <f t="shared" si="215"/>
        <v>0</v>
      </c>
      <c r="M412" s="40">
        <f t="shared" si="215"/>
        <v>0</v>
      </c>
      <c r="N412" s="40">
        <f t="shared" si="215"/>
        <v>0</v>
      </c>
      <c r="O412" s="40">
        <f t="shared" si="215"/>
        <v>0</v>
      </c>
      <c r="P412" s="40">
        <f t="shared" si="215"/>
        <v>0</v>
      </c>
      <c r="Q412" s="40">
        <f t="shared" si="215"/>
        <v>0</v>
      </c>
      <c r="R412" s="40">
        <f t="shared" si="215"/>
        <v>0</v>
      </c>
      <c r="S412" s="40">
        <f t="shared" si="215"/>
        <v>0</v>
      </c>
      <c r="T412" s="40">
        <f t="shared" si="215"/>
        <v>0</v>
      </c>
      <c r="U412" s="40">
        <f t="shared" si="215"/>
        <v>0</v>
      </c>
      <c r="V412" s="40">
        <f t="shared" si="215"/>
        <v>0</v>
      </c>
      <c r="W412" s="40">
        <f t="shared" si="215"/>
        <v>0</v>
      </c>
      <c r="X412" s="40">
        <f t="shared" si="215"/>
        <v>0</v>
      </c>
      <c r="Y412" s="40">
        <f t="shared" si="215"/>
        <v>0</v>
      </c>
      <c r="Z412" s="40">
        <f t="shared" si="215"/>
        <v>0</v>
      </c>
      <c r="AA412" s="40">
        <f t="shared" si="215"/>
        <v>0</v>
      </c>
      <c r="AB412" s="41" t="e">
        <f>Z412/D412</f>
        <v>#DIV/0!</v>
      </c>
      <c r="AC412" s="43"/>
      <c r="AD412" s="165"/>
      <c r="AE412" s="165"/>
      <c r="AF412" s="165"/>
      <c r="AG412" s="165"/>
      <c r="AH412" s="165"/>
      <c r="AI412" s="140"/>
      <c r="AJ412" s="140"/>
      <c r="AK412" s="78"/>
      <c r="AL412" s="78"/>
    </row>
    <row r="413" spans="1:38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65"/>
      <c r="AE413" s="165"/>
      <c r="AF413" s="165"/>
      <c r="AG413" s="165"/>
      <c r="AH413" s="165"/>
      <c r="AI413" s="140"/>
      <c r="AJ413" s="140"/>
      <c r="AK413" s="78"/>
      <c r="AL413" s="78"/>
    </row>
    <row r="414" spans="1:38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65"/>
      <c r="AE414" s="165"/>
      <c r="AF414" s="165"/>
      <c r="AG414" s="165"/>
      <c r="AH414" s="165"/>
      <c r="AI414" s="140"/>
      <c r="AJ414" s="140"/>
      <c r="AK414" s="78"/>
      <c r="AL414" s="78"/>
    </row>
    <row r="415" spans="1:38" s="33" customFormat="1" ht="15" hidden="1" customHeight="1" x14ac:dyDescent="0.25">
      <c r="A415" s="47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65"/>
      <c r="AE415" s="165"/>
      <c r="AF415" s="165"/>
      <c r="AG415" s="165"/>
      <c r="AH415" s="165"/>
      <c r="AI415" s="140"/>
      <c r="AJ415" s="140"/>
      <c r="AK415" s="78"/>
      <c r="AL415" s="78"/>
    </row>
    <row r="416" spans="1:38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  <c r="AD416" s="165"/>
      <c r="AE416" s="165"/>
      <c r="AF416" s="165"/>
      <c r="AG416" s="165"/>
      <c r="AH416" s="165"/>
      <c r="AI416" s="140"/>
      <c r="AJ416" s="140"/>
      <c r="AK416" s="78"/>
      <c r="AL416" s="78"/>
    </row>
    <row r="417" spans="1:38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6">SUM(M417:Y417)</f>
        <v>0</v>
      </c>
      <c r="AA417" s="31">
        <f>D417-Z417</f>
        <v>0</v>
      </c>
      <c r="AB417" s="37" t="e">
        <f>Z417/D417</f>
        <v>#DIV/0!</v>
      </c>
      <c r="AC417" s="32"/>
      <c r="AD417" s="165"/>
      <c r="AE417" s="165"/>
      <c r="AF417" s="165"/>
      <c r="AG417" s="165"/>
      <c r="AH417" s="165"/>
      <c r="AI417" s="140"/>
      <c r="AJ417" s="140"/>
      <c r="AK417" s="78"/>
      <c r="AL417" s="78"/>
    </row>
    <row r="418" spans="1:38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6"/>
        <v>0</v>
      </c>
      <c r="AA418" s="31">
        <f>D418-Z418</f>
        <v>0</v>
      </c>
      <c r="AB418" s="37"/>
      <c r="AC418" s="32"/>
      <c r="AD418" s="165"/>
      <c r="AE418" s="165"/>
      <c r="AF418" s="165"/>
      <c r="AG418" s="165"/>
      <c r="AH418" s="165"/>
      <c r="AI418" s="140"/>
      <c r="AJ418" s="140"/>
      <c r="AK418" s="78"/>
      <c r="AL418" s="78"/>
    </row>
    <row r="419" spans="1:38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6"/>
        <v>0</v>
      </c>
      <c r="AA419" s="31">
        <f>D419-Z419</f>
        <v>0</v>
      </c>
      <c r="AB419" s="37"/>
      <c r="AC419" s="32"/>
      <c r="AD419" s="165"/>
      <c r="AE419" s="165"/>
      <c r="AF419" s="165"/>
      <c r="AG419" s="165"/>
      <c r="AH419" s="165"/>
      <c r="AI419" s="140"/>
      <c r="AJ419" s="140"/>
      <c r="AK419" s="78"/>
      <c r="AL419" s="78"/>
    </row>
    <row r="420" spans="1:38" s="33" customFormat="1" ht="18" hidden="1" customHeight="1" x14ac:dyDescent="0.25">
      <c r="A420" s="39" t="s">
        <v>38</v>
      </c>
      <c r="B420" s="40">
        <f t="shared" ref="B420:AA420" si="217">SUM(B416:B419)</f>
        <v>0</v>
      </c>
      <c r="C420" s="40">
        <f t="shared" si="217"/>
        <v>0</v>
      </c>
      <c r="D420" s="40">
        <f t="shared" si="217"/>
        <v>0</v>
      </c>
      <c r="E420" s="40">
        <f t="shared" si="217"/>
        <v>0</v>
      </c>
      <c r="F420" s="40">
        <f t="shared" si="217"/>
        <v>0</v>
      </c>
      <c r="G420" s="40">
        <f t="shared" si="217"/>
        <v>0</v>
      </c>
      <c r="H420" s="40">
        <f t="shared" si="217"/>
        <v>0</v>
      </c>
      <c r="I420" s="40">
        <f t="shared" si="217"/>
        <v>0</v>
      </c>
      <c r="J420" s="40">
        <f t="shared" si="217"/>
        <v>0</v>
      </c>
      <c r="K420" s="40">
        <f t="shared" si="217"/>
        <v>0</v>
      </c>
      <c r="L420" s="40">
        <f t="shared" si="217"/>
        <v>0</v>
      </c>
      <c r="M420" s="40">
        <f t="shared" si="217"/>
        <v>0</v>
      </c>
      <c r="N420" s="40">
        <f t="shared" si="217"/>
        <v>0</v>
      </c>
      <c r="O420" s="40">
        <f t="shared" si="217"/>
        <v>0</v>
      </c>
      <c r="P420" s="40">
        <f t="shared" si="217"/>
        <v>0</v>
      </c>
      <c r="Q420" s="40">
        <f t="shared" si="217"/>
        <v>0</v>
      </c>
      <c r="R420" s="40">
        <f t="shared" si="217"/>
        <v>0</v>
      </c>
      <c r="S420" s="40">
        <f t="shared" si="217"/>
        <v>0</v>
      </c>
      <c r="T420" s="40">
        <f t="shared" si="217"/>
        <v>0</v>
      </c>
      <c r="U420" s="40">
        <f t="shared" si="217"/>
        <v>0</v>
      </c>
      <c r="V420" s="40">
        <f t="shared" si="217"/>
        <v>0</v>
      </c>
      <c r="W420" s="40">
        <f t="shared" si="217"/>
        <v>0</v>
      </c>
      <c r="X420" s="40">
        <f t="shared" si="217"/>
        <v>0</v>
      </c>
      <c r="Y420" s="40">
        <f t="shared" si="217"/>
        <v>0</v>
      </c>
      <c r="Z420" s="40">
        <f t="shared" si="217"/>
        <v>0</v>
      </c>
      <c r="AA420" s="40">
        <f t="shared" si="217"/>
        <v>0</v>
      </c>
      <c r="AB420" s="41" t="e">
        <f>Z420/D420</f>
        <v>#DIV/0!</v>
      </c>
      <c r="AC420" s="32"/>
      <c r="AD420" s="165"/>
      <c r="AE420" s="165"/>
      <c r="AF420" s="165"/>
      <c r="AG420" s="165"/>
      <c r="AH420" s="165"/>
      <c r="AI420" s="140"/>
      <c r="AJ420" s="140"/>
      <c r="AK420" s="78"/>
      <c r="AL420" s="78"/>
    </row>
    <row r="421" spans="1:38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8">SUM(M421:Y421)</f>
        <v>0</v>
      </c>
      <c r="AA421" s="31">
        <f>D421-Z421</f>
        <v>0</v>
      </c>
      <c r="AB421" s="37"/>
      <c r="AC421" s="32"/>
      <c r="AD421" s="165"/>
      <c r="AE421" s="165"/>
      <c r="AF421" s="165"/>
      <c r="AG421" s="165"/>
      <c r="AH421" s="165"/>
      <c r="AI421" s="140"/>
      <c r="AJ421" s="140"/>
      <c r="AK421" s="78"/>
      <c r="AL421" s="78"/>
    </row>
    <row r="422" spans="1:38" s="33" customFormat="1" ht="18" hidden="1" customHeight="1" x14ac:dyDescent="0.25">
      <c r="A422" s="39" t="s">
        <v>40</v>
      </c>
      <c r="B422" s="40">
        <f t="shared" ref="B422:AA422" si="219">B421+B420</f>
        <v>0</v>
      </c>
      <c r="C422" s="40">
        <f t="shared" si="219"/>
        <v>0</v>
      </c>
      <c r="D422" s="40">
        <f t="shared" si="219"/>
        <v>0</v>
      </c>
      <c r="E422" s="40">
        <f t="shared" si="219"/>
        <v>0</v>
      </c>
      <c r="F422" s="40">
        <f t="shared" si="219"/>
        <v>0</v>
      </c>
      <c r="G422" s="40">
        <f t="shared" si="219"/>
        <v>0</v>
      </c>
      <c r="H422" s="40">
        <f t="shared" si="219"/>
        <v>0</v>
      </c>
      <c r="I422" s="40">
        <f t="shared" si="219"/>
        <v>0</v>
      </c>
      <c r="J422" s="40">
        <f t="shared" si="219"/>
        <v>0</v>
      </c>
      <c r="K422" s="40">
        <f t="shared" si="219"/>
        <v>0</v>
      </c>
      <c r="L422" s="40">
        <f t="shared" si="219"/>
        <v>0</v>
      </c>
      <c r="M422" s="40">
        <f t="shared" si="219"/>
        <v>0</v>
      </c>
      <c r="N422" s="40">
        <f t="shared" si="219"/>
        <v>0</v>
      </c>
      <c r="O422" s="40">
        <f t="shared" si="219"/>
        <v>0</v>
      </c>
      <c r="P422" s="40">
        <f t="shared" si="219"/>
        <v>0</v>
      </c>
      <c r="Q422" s="40">
        <f t="shared" si="219"/>
        <v>0</v>
      </c>
      <c r="R422" s="40">
        <f t="shared" si="219"/>
        <v>0</v>
      </c>
      <c r="S422" s="40">
        <f t="shared" si="219"/>
        <v>0</v>
      </c>
      <c r="T422" s="40">
        <f t="shared" si="219"/>
        <v>0</v>
      </c>
      <c r="U422" s="40">
        <f t="shared" si="219"/>
        <v>0</v>
      </c>
      <c r="V422" s="40">
        <f t="shared" si="219"/>
        <v>0</v>
      </c>
      <c r="W422" s="40">
        <f t="shared" si="219"/>
        <v>0</v>
      </c>
      <c r="X422" s="40">
        <f t="shared" si="219"/>
        <v>0</v>
      </c>
      <c r="Y422" s="40">
        <f t="shared" si="219"/>
        <v>0</v>
      </c>
      <c r="Z422" s="40">
        <f t="shared" si="219"/>
        <v>0</v>
      </c>
      <c r="AA422" s="40">
        <f t="shared" si="219"/>
        <v>0</v>
      </c>
      <c r="AB422" s="41" t="e">
        <f>Z422/D422</f>
        <v>#DIV/0!</v>
      </c>
      <c r="AC422" s="43"/>
      <c r="AD422" s="165"/>
      <c r="AE422" s="165"/>
      <c r="AF422" s="165"/>
      <c r="AG422" s="165"/>
      <c r="AH422" s="165"/>
      <c r="AI422" s="140"/>
      <c r="AJ422" s="140"/>
      <c r="AK422" s="78"/>
      <c r="AL422" s="78"/>
    </row>
    <row r="423" spans="1:38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65"/>
      <c r="AE423" s="165"/>
      <c r="AF423" s="165"/>
      <c r="AG423" s="165"/>
      <c r="AH423" s="165"/>
      <c r="AI423" s="140"/>
      <c r="AJ423" s="140"/>
      <c r="AK423" s="78"/>
      <c r="AL423" s="78"/>
    </row>
    <row r="424" spans="1:38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65"/>
      <c r="AE424" s="165"/>
      <c r="AF424" s="165"/>
      <c r="AG424" s="165"/>
      <c r="AH424" s="165"/>
      <c r="AI424" s="140"/>
      <c r="AJ424" s="140"/>
      <c r="AK424" s="78"/>
      <c r="AL424" s="78"/>
    </row>
    <row r="425" spans="1:38" s="33" customFormat="1" ht="15" hidden="1" customHeight="1" x14ac:dyDescent="0.25">
      <c r="A425" s="47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65"/>
      <c r="AE425" s="165"/>
      <c r="AF425" s="165"/>
      <c r="AG425" s="165"/>
      <c r="AH425" s="165"/>
      <c r="AI425" s="140"/>
      <c r="AJ425" s="140"/>
      <c r="AK425" s="78"/>
      <c r="AL425" s="78"/>
    </row>
    <row r="426" spans="1:38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  <c r="AD426" s="165"/>
      <c r="AE426" s="165"/>
      <c r="AF426" s="165"/>
      <c r="AG426" s="165"/>
      <c r="AH426" s="165"/>
      <c r="AI426" s="140"/>
      <c r="AJ426" s="140"/>
      <c r="AK426" s="78"/>
      <c r="AL426" s="78"/>
    </row>
    <row r="427" spans="1:38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20">SUM(M427:Y427)</f>
        <v>0</v>
      </c>
      <c r="AA427" s="31">
        <f>D427-Z427</f>
        <v>0</v>
      </c>
      <c r="AB427" s="37" t="e">
        <f>Z427/D427</f>
        <v>#DIV/0!</v>
      </c>
      <c r="AC427" s="32"/>
      <c r="AD427" s="165"/>
      <c r="AE427" s="165"/>
      <c r="AF427" s="165"/>
      <c r="AG427" s="165"/>
      <c r="AH427" s="165"/>
      <c r="AI427" s="140"/>
      <c r="AJ427" s="140"/>
      <c r="AK427" s="78"/>
      <c r="AL427" s="78"/>
    </row>
    <row r="428" spans="1:38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20"/>
        <v>0</v>
      </c>
      <c r="AA428" s="31">
        <f>D428-Z428</f>
        <v>0</v>
      </c>
      <c r="AB428" s="37"/>
      <c r="AC428" s="32"/>
      <c r="AD428" s="165"/>
      <c r="AE428" s="165"/>
      <c r="AF428" s="165"/>
      <c r="AG428" s="165"/>
      <c r="AH428" s="165"/>
      <c r="AI428" s="140"/>
      <c r="AJ428" s="140"/>
      <c r="AK428" s="78"/>
      <c r="AL428" s="78"/>
    </row>
    <row r="429" spans="1:38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20"/>
        <v>0</v>
      </c>
      <c r="AA429" s="31">
        <f>D429-Z429</f>
        <v>0</v>
      </c>
      <c r="AB429" s="37"/>
      <c r="AC429" s="32"/>
      <c r="AD429" s="165"/>
      <c r="AE429" s="165"/>
      <c r="AF429" s="165"/>
      <c r="AG429" s="165"/>
      <c r="AH429" s="165"/>
      <c r="AI429" s="140"/>
      <c r="AJ429" s="140"/>
      <c r="AK429" s="78"/>
      <c r="AL429" s="78"/>
    </row>
    <row r="430" spans="1:38" s="33" customFormat="1" ht="18" hidden="1" customHeight="1" x14ac:dyDescent="0.25">
      <c r="A430" s="39" t="s">
        <v>38</v>
      </c>
      <c r="B430" s="40">
        <f t="shared" ref="B430:AA430" si="221">SUM(B426:B429)</f>
        <v>0</v>
      </c>
      <c r="C430" s="40">
        <f t="shared" si="221"/>
        <v>0</v>
      </c>
      <c r="D430" s="40">
        <f t="shared" si="221"/>
        <v>0</v>
      </c>
      <c r="E430" s="40">
        <f t="shared" si="221"/>
        <v>0</v>
      </c>
      <c r="F430" s="40">
        <f t="shared" si="221"/>
        <v>0</v>
      </c>
      <c r="G430" s="40">
        <f t="shared" si="221"/>
        <v>0</v>
      </c>
      <c r="H430" s="40">
        <f t="shared" si="221"/>
        <v>0</v>
      </c>
      <c r="I430" s="40">
        <f t="shared" si="221"/>
        <v>0</v>
      </c>
      <c r="J430" s="40">
        <f t="shared" si="221"/>
        <v>0</v>
      </c>
      <c r="K430" s="40">
        <f t="shared" si="221"/>
        <v>0</v>
      </c>
      <c r="L430" s="40">
        <f t="shared" si="221"/>
        <v>0</v>
      </c>
      <c r="M430" s="40">
        <f t="shared" si="221"/>
        <v>0</v>
      </c>
      <c r="N430" s="40">
        <f t="shared" si="221"/>
        <v>0</v>
      </c>
      <c r="O430" s="40">
        <f t="shared" si="221"/>
        <v>0</v>
      </c>
      <c r="P430" s="40">
        <f t="shared" si="221"/>
        <v>0</v>
      </c>
      <c r="Q430" s="40">
        <f t="shared" si="221"/>
        <v>0</v>
      </c>
      <c r="R430" s="40">
        <f t="shared" si="221"/>
        <v>0</v>
      </c>
      <c r="S430" s="40">
        <f t="shared" si="221"/>
        <v>0</v>
      </c>
      <c r="T430" s="40">
        <f t="shared" si="221"/>
        <v>0</v>
      </c>
      <c r="U430" s="40">
        <f t="shared" si="221"/>
        <v>0</v>
      </c>
      <c r="V430" s="40">
        <f t="shared" si="221"/>
        <v>0</v>
      </c>
      <c r="W430" s="40">
        <f t="shared" si="221"/>
        <v>0</v>
      </c>
      <c r="X430" s="40">
        <f t="shared" si="221"/>
        <v>0</v>
      </c>
      <c r="Y430" s="40">
        <f t="shared" si="221"/>
        <v>0</v>
      </c>
      <c r="Z430" s="40">
        <f t="shared" si="221"/>
        <v>0</v>
      </c>
      <c r="AA430" s="40">
        <f t="shared" si="221"/>
        <v>0</v>
      </c>
      <c r="AB430" s="41" t="e">
        <f>Z430/D430</f>
        <v>#DIV/0!</v>
      </c>
      <c r="AC430" s="32"/>
      <c r="AD430" s="165"/>
      <c r="AE430" s="165"/>
      <c r="AF430" s="165"/>
      <c r="AG430" s="165"/>
      <c r="AH430" s="165"/>
      <c r="AI430" s="140"/>
      <c r="AJ430" s="140"/>
      <c r="AK430" s="78"/>
      <c r="AL430" s="78"/>
    </row>
    <row r="431" spans="1:38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2">SUM(M431:Y431)</f>
        <v>0</v>
      </c>
      <c r="AA431" s="31">
        <f>D431-Z431</f>
        <v>0</v>
      </c>
      <c r="AB431" s="37"/>
      <c r="AC431" s="32"/>
      <c r="AD431" s="165"/>
      <c r="AE431" s="165"/>
      <c r="AF431" s="165"/>
      <c r="AG431" s="165"/>
      <c r="AH431" s="165"/>
      <c r="AI431" s="140"/>
      <c r="AJ431" s="140"/>
      <c r="AK431" s="78"/>
      <c r="AL431" s="78"/>
    </row>
    <row r="432" spans="1:38" s="33" customFormat="1" ht="18" hidden="1" customHeight="1" x14ac:dyDescent="0.25">
      <c r="A432" s="39" t="s">
        <v>40</v>
      </c>
      <c r="B432" s="40">
        <f t="shared" ref="B432:AA432" si="223">B431+B430</f>
        <v>0</v>
      </c>
      <c r="C432" s="40">
        <f t="shared" si="223"/>
        <v>0</v>
      </c>
      <c r="D432" s="40">
        <f t="shared" si="223"/>
        <v>0</v>
      </c>
      <c r="E432" s="40">
        <f t="shared" si="223"/>
        <v>0</v>
      </c>
      <c r="F432" s="40">
        <f t="shared" si="223"/>
        <v>0</v>
      </c>
      <c r="G432" s="40">
        <f t="shared" si="223"/>
        <v>0</v>
      </c>
      <c r="H432" s="40">
        <f t="shared" si="223"/>
        <v>0</v>
      </c>
      <c r="I432" s="40">
        <f t="shared" si="223"/>
        <v>0</v>
      </c>
      <c r="J432" s="40">
        <f t="shared" si="223"/>
        <v>0</v>
      </c>
      <c r="K432" s="40">
        <f t="shared" si="223"/>
        <v>0</v>
      </c>
      <c r="L432" s="40">
        <f t="shared" si="223"/>
        <v>0</v>
      </c>
      <c r="M432" s="40">
        <f t="shared" si="223"/>
        <v>0</v>
      </c>
      <c r="N432" s="40">
        <f t="shared" si="223"/>
        <v>0</v>
      </c>
      <c r="O432" s="40">
        <f t="shared" si="223"/>
        <v>0</v>
      </c>
      <c r="P432" s="40">
        <f t="shared" si="223"/>
        <v>0</v>
      </c>
      <c r="Q432" s="40">
        <f t="shared" si="223"/>
        <v>0</v>
      </c>
      <c r="R432" s="40">
        <f t="shared" si="223"/>
        <v>0</v>
      </c>
      <c r="S432" s="40">
        <f t="shared" si="223"/>
        <v>0</v>
      </c>
      <c r="T432" s="40">
        <f t="shared" si="223"/>
        <v>0</v>
      </c>
      <c r="U432" s="40">
        <f t="shared" si="223"/>
        <v>0</v>
      </c>
      <c r="V432" s="40">
        <f t="shared" si="223"/>
        <v>0</v>
      </c>
      <c r="W432" s="40">
        <f t="shared" si="223"/>
        <v>0</v>
      </c>
      <c r="X432" s="40">
        <f t="shared" si="223"/>
        <v>0</v>
      </c>
      <c r="Y432" s="40">
        <f t="shared" si="223"/>
        <v>0</v>
      </c>
      <c r="Z432" s="40">
        <f t="shared" si="223"/>
        <v>0</v>
      </c>
      <c r="AA432" s="40">
        <f t="shared" si="223"/>
        <v>0</v>
      </c>
      <c r="AB432" s="41" t="e">
        <f>Z432/D432</f>
        <v>#DIV/0!</v>
      </c>
      <c r="AC432" s="43"/>
      <c r="AD432" s="165"/>
      <c r="AE432" s="165"/>
      <c r="AF432" s="165"/>
      <c r="AG432" s="165"/>
      <c r="AH432" s="165"/>
      <c r="AI432" s="140"/>
      <c r="AJ432" s="140"/>
      <c r="AK432" s="78"/>
      <c r="AL432" s="78"/>
    </row>
    <row r="433" spans="1:38" s="33" customFormat="1" ht="15" customHeight="1" x14ac:dyDescent="0.2">
      <c r="A433" s="4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65"/>
      <c r="AE433" s="165"/>
      <c r="AF433" s="165"/>
      <c r="AG433" s="165"/>
      <c r="AH433" s="165"/>
      <c r="AI433" s="140"/>
      <c r="AJ433" s="140"/>
      <c r="AK433" s="78"/>
      <c r="AL433" s="78"/>
    </row>
    <row r="434" spans="1:38" s="33" customFormat="1" ht="15" customHeight="1" x14ac:dyDescent="0.2">
      <c r="A434" s="4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65"/>
      <c r="AE434" s="165"/>
      <c r="AF434" s="165"/>
      <c r="AG434" s="165"/>
      <c r="AH434" s="165"/>
      <c r="AI434" s="140"/>
      <c r="AJ434" s="140"/>
      <c r="AK434" s="78"/>
      <c r="AL434" s="78"/>
    </row>
    <row r="435" spans="1:38" s="33" customFormat="1" ht="20.100000000000001" customHeight="1" x14ac:dyDescent="0.25">
      <c r="A435" s="47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65"/>
      <c r="AE435" s="165"/>
      <c r="AF435" s="165"/>
      <c r="AG435" s="165"/>
      <c r="AH435" s="165"/>
      <c r="AI435" s="140"/>
      <c r="AJ435" s="140"/>
      <c r="AK435" s="78"/>
      <c r="AL435" s="78"/>
    </row>
    <row r="436" spans="1:38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4">C256+C246+C236+C226+C216</f>
        <v>0</v>
      </c>
      <c r="D436" s="31">
        <f t="shared" si="224"/>
        <v>2824226.649999998</v>
      </c>
      <c r="E436" s="31">
        <f t="shared" si="224"/>
        <v>480942.02999999997</v>
      </c>
      <c r="F436" s="31">
        <f t="shared" si="224"/>
        <v>838816.64</v>
      </c>
      <c r="G436" s="31">
        <f t="shared" si="224"/>
        <v>862688.60000000172</v>
      </c>
      <c r="H436" s="31">
        <f t="shared" si="224"/>
        <v>0</v>
      </c>
      <c r="I436" s="31">
        <f t="shared" si="224"/>
        <v>37500</v>
      </c>
      <c r="J436" s="31">
        <f t="shared" si="224"/>
        <v>115800</v>
      </c>
      <c r="K436" s="31">
        <f t="shared" si="224"/>
        <v>297427.24</v>
      </c>
      <c r="L436" s="31">
        <f t="shared" si="224"/>
        <v>0</v>
      </c>
      <c r="M436" s="31">
        <f t="shared" si="224"/>
        <v>450727.24</v>
      </c>
      <c r="N436" s="31">
        <f t="shared" si="224"/>
        <v>640.91999999999996</v>
      </c>
      <c r="O436" s="31">
        <f t="shared" si="224"/>
        <v>23002.94</v>
      </c>
      <c r="P436" s="31">
        <f t="shared" si="224"/>
        <v>419798.17</v>
      </c>
      <c r="Q436" s="31">
        <f t="shared" si="224"/>
        <v>251006.3</v>
      </c>
      <c r="R436" s="31">
        <f t="shared" si="224"/>
        <v>6708.09</v>
      </c>
      <c r="S436" s="31">
        <f t="shared" si="224"/>
        <v>465302.25</v>
      </c>
      <c r="T436" s="31">
        <f t="shared" si="224"/>
        <v>296953.13</v>
      </c>
      <c r="U436" s="31">
        <f t="shared" si="224"/>
        <v>268308.23000000179</v>
      </c>
      <c r="V436" s="31">
        <f t="shared" si="224"/>
        <v>0</v>
      </c>
      <c r="W436" s="31">
        <f t="shared" si="224"/>
        <v>0</v>
      </c>
      <c r="X436" s="31">
        <f t="shared" si="224"/>
        <v>0</v>
      </c>
      <c r="Y436" s="31">
        <f t="shared" si="224"/>
        <v>0</v>
      </c>
      <c r="Z436" s="31">
        <f>SUM(M436:Y436)</f>
        <v>2182447.2700000019</v>
      </c>
      <c r="AA436" s="31">
        <f>D436-Z436</f>
        <v>641779.37999999616</v>
      </c>
      <c r="AB436" s="37">
        <f>Z436/D436</f>
        <v>0.77275925074922847</v>
      </c>
      <c r="AC436" s="32"/>
      <c r="AD436" s="165"/>
      <c r="AE436" s="165"/>
      <c r="AF436" s="165"/>
      <c r="AG436" s="165"/>
      <c r="AH436" s="165"/>
      <c r="AI436" s="140"/>
      <c r="AJ436" s="140"/>
      <c r="AK436" s="78"/>
      <c r="AL436" s="78"/>
    </row>
    <row r="437" spans="1:38" s="33" customFormat="1" ht="18" customHeight="1" x14ac:dyDescent="0.2">
      <c r="A437" s="36" t="s">
        <v>35</v>
      </c>
      <c r="B437" s="31">
        <f t="shared" ref="B437:Q441" si="225">B257+B247+B237+B227+B217</f>
        <v>1666919841.4100001</v>
      </c>
      <c r="C437" s="31">
        <f t="shared" si="225"/>
        <v>-489080654.99999988</v>
      </c>
      <c r="D437" s="31">
        <f t="shared" si="225"/>
        <v>1177839186.4099998</v>
      </c>
      <c r="E437" s="31">
        <f t="shared" si="225"/>
        <v>203733064.09</v>
      </c>
      <c r="F437" s="31">
        <f t="shared" si="225"/>
        <v>210399192.86000004</v>
      </c>
      <c r="G437" s="31">
        <f t="shared" si="225"/>
        <v>382080350.20999992</v>
      </c>
      <c r="H437" s="31">
        <f t="shared" si="225"/>
        <v>1043499.38</v>
      </c>
      <c r="I437" s="31">
        <f t="shared" si="225"/>
        <v>154252252.17999998</v>
      </c>
      <c r="J437" s="31">
        <f t="shared" si="225"/>
        <v>207596473.80000004</v>
      </c>
      <c r="K437" s="31">
        <f t="shared" si="225"/>
        <v>379365794.08999997</v>
      </c>
      <c r="L437" s="31">
        <f t="shared" si="225"/>
        <v>0</v>
      </c>
      <c r="M437" s="31">
        <f t="shared" si="225"/>
        <v>741214520.06999993</v>
      </c>
      <c r="N437" s="31">
        <f t="shared" si="225"/>
        <v>372338660.83999997</v>
      </c>
      <c r="O437" s="31">
        <f t="shared" si="225"/>
        <v>-364924777.10999995</v>
      </c>
      <c r="P437" s="31">
        <f t="shared" si="225"/>
        <v>42066928.18</v>
      </c>
      <c r="Q437" s="31">
        <f t="shared" si="225"/>
        <v>1445044.88</v>
      </c>
      <c r="R437" s="31">
        <f t="shared" si="224"/>
        <v>282817.5</v>
      </c>
      <c r="S437" s="31">
        <f t="shared" si="224"/>
        <v>1074856.68</v>
      </c>
      <c r="T437" s="31">
        <f t="shared" si="224"/>
        <v>156616.35</v>
      </c>
      <c r="U437" s="31">
        <f t="shared" si="224"/>
        <v>390699.57</v>
      </c>
      <c r="V437" s="31">
        <f t="shared" si="224"/>
        <v>2167240.2000000002</v>
      </c>
      <c r="W437" s="31">
        <f t="shared" si="224"/>
        <v>944604.16999999993</v>
      </c>
      <c r="X437" s="31">
        <f t="shared" si="224"/>
        <v>98895.21</v>
      </c>
      <c r="Y437" s="31">
        <f t="shared" si="224"/>
        <v>0</v>
      </c>
      <c r="Z437" s="31">
        <f t="shared" ref="Z437:Z439" si="226">SUM(M437:Y437)</f>
        <v>797256106.53999996</v>
      </c>
      <c r="AA437" s="31">
        <f>D437-Z437</f>
        <v>380583079.86999989</v>
      </c>
      <c r="AB437" s="37">
        <f>Z437/D437</f>
        <v>0.67688027002226014</v>
      </c>
      <c r="AC437" s="32"/>
      <c r="AD437" s="165"/>
      <c r="AE437" s="165"/>
      <c r="AF437" s="165"/>
      <c r="AG437" s="165"/>
      <c r="AH437" s="165"/>
      <c r="AI437" s="140"/>
      <c r="AJ437" s="140"/>
      <c r="AK437" s="78"/>
      <c r="AL437" s="78"/>
    </row>
    <row r="438" spans="1:38" s="33" customFormat="1" ht="18" customHeight="1" x14ac:dyDescent="0.2">
      <c r="A438" s="36" t="s">
        <v>36</v>
      </c>
      <c r="B438" s="31">
        <f t="shared" si="225"/>
        <v>0</v>
      </c>
      <c r="C438" s="31">
        <f t="shared" si="224"/>
        <v>0</v>
      </c>
      <c r="D438" s="31">
        <f t="shared" si="224"/>
        <v>0</v>
      </c>
      <c r="E438" s="31">
        <f t="shared" si="224"/>
        <v>0</v>
      </c>
      <c r="F438" s="31">
        <f t="shared" si="224"/>
        <v>0</v>
      </c>
      <c r="G438" s="31">
        <f t="shared" si="224"/>
        <v>0</v>
      </c>
      <c r="H438" s="31">
        <f t="shared" si="224"/>
        <v>0</v>
      </c>
      <c r="I438" s="31">
        <f t="shared" si="224"/>
        <v>0</v>
      </c>
      <c r="J438" s="31">
        <f t="shared" si="224"/>
        <v>0</v>
      </c>
      <c r="K438" s="31">
        <f t="shared" si="224"/>
        <v>0</v>
      </c>
      <c r="L438" s="31">
        <f t="shared" si="224"/>
        <v>0</v>
      </c>
      <c r="M438" s="31">
        <f t="shared" si="224"/>
        <v>0</v>
      </c>
      <c r="N438" s="31">
        <f t="shared" si="224"/>
        <v>0</v>
      </c>
      <c r="O438" s="31">
        <f t="shared" si="224"/>
        <v>0</v>
      </c>
      <c r="P438" s="31">
        <f t="shared" si="224"/>
        <v>0</v>
      </c>
      <c r="Q438" s="31">
        <f t="shared" si="224"/>
        <v>0</v>
      </c>
      <c r="R438" s="31">
        <f t="shared" si="224"/>
        <v>0</v>
      </c>
      <c r="S438" s="31">
        <f t="shared" si="224"/>
        <v>0</v>
      </c>
      <c r="T438" s="31">
        <f t="shared" si="224"/>
        <v>0</v>
      </c>
      <c r="U438" s="31">
        <f t="shared" si="224"/>
        <v>0</v>
      </c>
      <c r="V438" s="31">
        <f t="shared" si="224"/>
        <v>0</v>
      </c>
      <c r="W438" s="31">
        <f t="shared" si="224"/>
        <v>0</v>
      </c>
      <c r="X438" s="31">
        <f t="shared" si="224"/>
        <v>0</v>
      </c>
      <c r="Y438" s="31">
        <f t="shared" si="224"/>
        <v>0</v>
      </c>
      <c r="Z438" s="31">
        <f t="shared" si="226"/>
        <v>0</v>
      </c>
      <c r="AA438" s="31">
        <f>D438-Z438</f>
        <v>0</v>
      </c>
      <c r="AB438" s="37"/>
      <c r="AC438" s="32"/>
      <c r="AD438" s="165"/>
      <c r="AE438" s="165"/>
      <c r="AF438" s="165"/>
      <c r="AG438" s="165"/>
      <c r="AH438" s="165"/>
      <c r="AI438" s="140"/>
      <c r="AJ438" s="140"/>
      <c r="AK438" s="78"/>
      <c r="AL438" s="78"/>
    </row>
    <row r="439" spans="1:38" s="33" customFormat="1" ht="18" customHeight="1" x14ac:dyDescent="0.2">
      <c r="A439" s="36" t="s">
        <v>37</v>
      </c>
      <c r="B439" s="31">
        <f t="shared" si="225"/>
        <v>47151644.890000015</v>
      </c>
      <c r="C439" s="31">
        <f t="shared" si="224"/>
        <v>348167114</v>
      </c>
      <c r="D439" s="31">
        <f t="shared" si="224"/>
        <v>395318758.88999999</v>
      </c>
      <c r="E439" s="31">
        <f t="shared" si="224"/>
        <v>12552760</v>
      </c>
      <c r="F439" s="31">
        <f t="shared" si="224"/>
        <v>25396655.740000002</v>
      </c>
      <c r="G439" s="31">
        <f t="shared" si="224"/>
        <v>61478725.189999998</v>
      </c>
      <c r="H439" s="31">
        <f t="shared" si="224"/>
        <v>72606734.299999997</v>
      </c>
      <c r="I439" s="31">
        <f t="shared" si="224"/>
        <v>12552760</v>
      </c>
      <c r="J439" s="31">
        <f t="shared" si="224"/>
        <v>1575438</v>
      </c>
      <c r="K439" s="31">
        <f t="shared" si="224"/>
        <v>3771513.51</v>
      </c>
      <c r="L439" s="31">
        <f t="shared" si="224"/>
        <v>0</v>
      </c>
      <c r="M439" s="31">
        <f t="shared" si="224"/>
        <v>17899711.510000002</v>
      </c>
      <c r="N439" s="31">
        <f t="shared" si="224"/>
        <v>0</v>
      </c>
      <c r="O439" s="31">
        <f t="shared" si="224"/>
        <v>0</v>
      </c>
      <c r="P439" s="31">
        <f t="shared" si="224"/>
        <v>0</v>
      </c>
      <c r="Q439" s="31">
        <f t="shared" si="224"/>
        <v>0</v>
      </c>
      <c r="R439" s="31">
        <f t="shared" si="224"/>
        <v>11659696.140000001</v>
      </c>
      <c r="S439" s="31">
        <f t="shared" si="224"/>
        <v>12161521.6</v>
      </c>
      <c r="T439" s="31">
        <f t="shared" si="224"/>
        <v>13955500</v>
      </c>
      <c r="U439" s="31">
        <f t="shared" si="224"/>
        <v>0</v>
      </c>
      <c r="V439" s="31">
        <f t="shared" si="224"/>
        <v>43751711.68</v>
      </c>
      <c r="W439" s="31">
        <f t="shared" si="224"/>
        <v>72606734.299999997</v>
      </c>
      <c r="X439" s="31">
        <f t="shared" si="224"/>
        <v>0</v>
      </c>
      <c r="Y439" s="31">
        <f t="shared" si="224"/>
        <v>0</v>
      </c>
      <c r="Z439" s="31">
        <f t="shared" si="226"/>
        <v>172034875.23000002</v>
      </c>
      <c r="AA439" s="31">
        <f>D439-Z439</f>
        <v>223283883.65999997</v>
      </c>
      <c r="AB439" s="37">
        <f>Z439/D439</f>
        <v>0.43518014604986111</v>
      </c>
      <c r="AC439" s="32"/>
      <c r="AD439" s="165"/>
      <c r="AE439" s="165"/>
      <c r="AF439" s="165"/>
      <c r="AG439" s="165"/>
      <c r="AH439" s="165"/>
      <c r="AI439" s="140"/>
      <c r="AJ439" s="140"/>
      <c r="AK439" s="78"/>
      <c r="AL439" s="78"/>
    </row>
    <row r="440" spans="1:38" s="33" customFormat="1" ht="18" hidden="1" customHeight="1" x14ac:dyDescent="0.25">
      <c r="A440" s="39" t="s">
        <v>38</v>
      </c>
      <c r="B440" s="40">
        <f t="shared" ref="B440:AA440" si="227">SUM(B436:B439)</f>
        <v>1716895712.9500003</v>
      </c>
      <c r="C440" s="40">
        <f t="shared" si="227"/>
        <v>-140913540.99999988</v>
      </c>
      <c r="D440" s="40">
        <f t="shared" si="227"/>
        <v>1575982171.9499998</v>
      </c>
      <c r="E440" s="40">
        <f t="shared" si="227"/>
        <v>216766766.12</v>
      </c>
      <c r="F440" s="40">
        <f t="shared" si="227"/>
        <v>236634665.24000004</v>
      </c>
      <c r="G440" s="40">
        <f t="shared" si="227"/>
        <v>444421763.99999994</v>
      </c>
      <c r="H440" s="40">
        <f t="shared" si="227"/>
        <v>73650233.679999992</v>
      </c>
      <c r="I440" s="40">
        <f t="shared" si="227"/>
        <v>166842512.17999998</v>
      </c>
      <c r="J440" s="40">
        <f t="shared" si="227"/>
        <v>209287711.80000004</v>
      </c>
      <c r="K440" s="40">
        <f t="shared" si="227"/>
        <v>383434734.83999997</v>
      </c>
      <c r="L440" s="40">
        <f t="shared" si="227"/>
        <v>0</v>
      </c>
      <c r="M440" s="40">
        <f t="shared" si="227"/>
        <v>759564958.81999993</v>
      </c>
      <c r="N440" s="40">
        <f t="shared" si="227"/>
        <v>372339301.75999999</v>
      </c>
      <c r="O440" s="40">
        <f t="shared" si="227"/>
        <v>-364901774.16999996</v>
      </c>
      <c r="P440" s="40">
        <f t="shared" si="227"/>
        <v>42486726.350000001</v>
      </c>
      <c r="Q440" s="40">
        <f t="shared" si="227"/>
        <v>1696051.18</v>
      </c>
      <c r="R440" s="40">
        <f t="shared" si="227"/>
        <v>11949221.73</v>
      </c>
      <c r="S440" s="40">
        <f t="shared" si="227"/>
        <v>13701680.529999999</v>
      </c>
      <c r="T440" s="40">
        <f t="shared" si="227"/>
        <v>14409069.48</v>
      </c>
      <c r="U440" s="40">
        <f t="shared" si="227"/>
        <v>659007.80000000179</v>
      </c>
      <c r="V440" s="40">
        <f t="shared" si="227"/>
        <v>45918951.880000003</v>
      </c>
      <c r="W440" s="40">
        <f t="shared" si="227"/>
        <v>73551338.469999999</v>
      </c>
      <c r="X440" s="40">
        <f t="shared" si="227"/>
        <v>98895.21</v>
      </c>
      <c r="Y440" s="40">
        <f t="shared" si="227"/>
        <v>0</v>
      </c>
      <c r="Z440" s="40">
        <f t="shared" si="227"/>
        <v>971473429.03999996</v>
      </c>
      <c r="AA440" s="40">
        <f t="shared" si="227"/>
        <v>604508742.90999985</v>
      </c>
      <c r="AB440" s="41">
        <f>Z440/D440</f>
        <v>0.61642412352797937</v>
      </c>
      <c r="AC440" s="32"/>
      <c r="AD440" s="165"/>
      <c r="AE440" s="165"/>
      <c r="AF440" s="165"/>
      <c r="AG440" s="165"/>
      <c r="AH440" s="165"/>
      <c r="AI440" s="140"/>
      <c r="AJ440" s="140"/>
      <c r="AK440" s="78"/>
      <c r="AL440" s="78"/>
    </row>
    <row r="441" spans="1:38" s="33" customFormat="1" ht="18" hidden="1" customHeight="1" x14ac:dyDescent="0.25">
      <c r="A441" s="42" t="s">
        <v>39</v>
      </c>
      <c r="B441" s="31">
        <f t="shared" si="225"/>
        <v>0</v>
      </c>
      <c r="C441" s="31">
        <f t="shared" si="224"/>
        <v>0</v>
      </c>
      <c r="D441" s="31">
        <f t="shared" si="224"/>
        <v>0</v>
      </c>
      <c r="E441" s="31">
        <f t="shared" si="224"/>
        <v>0</v>
      </c>
      <c r="F441" s="31">
        <f t="shared" si="224"/>
        <v>0</v>
      </c>
      <c r="G441" s="31">
        <f t="shared" si="224"/>
        <v>0</v>
      </c>
      <c r="H441" s="31">
        <f t="shared" si="224"/>
        <v>0</v>
      </c>
      <c r="I441" s="31">
        <f t="shared" si="224"/>
        <v>0</v>
      </c>
      <c r="J441" s="31">
        <f t="shared" si="224"/>
        <v>0</v>
      </c>
      <c r="K441" s="31">
        <f t="shared" si="224"/>
        <v>0</v>
      </c>
      <c r="L441" s="31">
        <f t="shared" si="224"/>
        <v>0</v>
      </c>
      <c r="M441" s="31">
        <f t="shared" si="224"/>
        <v>0</v>
      </c>
      <c r="N441" s="31">
        <f t="shared" si="224"/>
        <v>0</v>
      </c>
      <c r="O441" s="31">
        <f t="shared" si="224"/>
        <v>0</v>
      </c>
      <c r="P441" s="31">
        <f t="shared" si="224"/>
        <v>0</v>
      </c>
      <c r="Q441" s="31">
        <f t="shared" si="224"/>
        <v>0</v>
      </c>
      <c r="R441" s="31">
        <f t="shared" si="224"/>
        <v>0</v>
      </c>
      <c r="S441" s="31">
        <f t="shared" si="224"/>
        <v>0</v>
      </c>
      <c r="T441" s="31">
        <f t="shared" si="224"/>
        <v>0</v>
      </c>
      <c r="U441" s="31">
        <f t="shared" si="224"/>
        <v>0</v>
      </c>
      <c r="V441" s="31">
        <f t="shared" si="224"/>
        <v>0</v>
      </c>
      <c r="W441" s="31">
        <f t="shared" si="224"/>
        <v>0</v>
      </c>
      <c r="X441" s="31">
        <f t="shared" si="224"/>
        <v>0</v>
      </c>
      <c r="Y441" s="31">
        <f t="shared" si="224"/>
        <v>0</v>
      </c>
      <c r="Z441" s="31">
        <f t="shared" ref="Z441" si="228">SUM(M441:Y441)</f>
        <v>0</v>
      </c>
      <c r="AA441" s="31">
        <f>D441-Z441</f>
        <v>0</v>
      </c>
      <c r="AB441" s="37" t="e">
        <f>Z441/D441</f>
        <v>#DIV/0!</v>
      </c>
      <c r="AC441" s="32"/>
      <c r="AD441" s="165"/>
      <c r="AE441" s="165"/>
      <c r="AF441" s="165"/>
      <c r="AG441" s="165"/>
      <c r="AH441" s="165"/>
      <c r="AI441" s="140"/>
      <c r="AJ441" s="140"/>
      <c r="AK441" s="78"/>
      <c r="AL441" s="78"/>
    </row>
    <row r="442" spans="1:38" s="33" customFormat="1" ht="18" customHeight="1" x14ac:dyDescent="0.25">
      <c r="A442" s="39" t="s">
        <v>40</v>
      </c>
      <c r="B442" s="40">
        <f t="shared" ref="B442:AA442" si="229">B441+B440</f>
        <v>1716895712.9500003</v>
      </c>
      <c r="C442" s="40">
        <f t="shared" si="229"/>
        <v>-140913540.99999988</v>
      </c>
      <c r="D442" s="40">
        <f t="shared" si="229"/>
        <v>1575982171.9499998</v>
      </c>
      <c r="E442" s="40">
        <f t="shared" si="229"/>
        <v>216766766.12</v>
      </c>
      <c r="F442" s="40">
        <f t="shared" si="229"/>
        <v>236634665.24000004</v>
      </c>
      <c r="G442" s="40">
        <f t="shared" si="229"/>
        <v>444421763.99999994</v>
      </c>
      <c r="H442" s="40">
        <f t="shared" si="229"/>
        <v>73650233.679999992</v>
      </c>
      <c r="I442" s="40">
        <f t="shared" si="229"/>
        <v>166842512.17999998</v>
      </c>
      <c r="J442" s="40">
        <f t="shared" si="229"/>
        <v>209287711.80000004</v>
      </c>
      <c r="K442" s="40">
        <f t="shared" si="229"/>
        <v>383434734.83999997</v>
      </c>
      <c r="L442" s="40">
        <f t="shared" si="229"/>
        <v>0</v>
      </c>
      <c r="M442" s="40">
        <f t="shared" si="229"/>
        <v>759564958.81999993</v>
      </c>
      <c r="N442" s="40">
        <f t="shared" si="229"/>
        <v>372339301.75999999</v>
      </c>
      <c r="O442" s="40">
        <f t="shared" si="229"/>
        <v>-364901774.16999996</v>
      </c>
      <c r="P442" s="40">
        <f t="shared" si="229"/>
        <v>42486726.350000001</v>
      </c>
      <c r="Q442" s="40">
        <f t="shared" si="229"/>
        <v>1696051.18</v>
      </c>
      <c r="R442" s="40">
        <f t="shared" si="229"/>
        <v>11949221.73</v>
      </c>
      <c r="S442" s="40">
        <f t="shared" si="229"/>
        <v>13701680.529999999</v>
      </c>
      <c r="T442" s="40">
        <f t="shared" si="229"/>
        <v>14409069.48</v>
      </c>
      <c r="U442" s="40">
        <f t="shared" si="229"/>
        <v>659007.80000000179</v>
      </c>
      <c r="V442" s="40">
        <f t="shared" si="229"/>
        <v>45918951.880000003</v>
      </c>
      <c r="W442" s="40">
        <f t="shared" si="229"/>
        <v>73551338.469999999</v>
      </c>
      <c r="X442" s="40">
        <f t="shared" si="229"/>
        <v>98895.21</v>
      </c>
      <c r="Y442" s="40">
        <f t="shared" si="229"/>
        <v>0</v>
      </c>
      <c r="Z442" s="40">
        <f t="shared" si="229"/>
        <v>971473429.03999996</v>
      </c>
      <c r="AA442" s="40">
        <f t="shared" si="229"/>
        <v>604508742.90999985</v>
      </c>
      <c r="AB442" s="41">
        <f>Z442/D442</f>
        <v>0.61642412352797937</v>
      </c>
      <c r="AC442" s="43"/>
      <c r="AD442" s="165"/>
      <c r="AE442" s="165"/>
      <c r="AF442" s="165"/>
      <c r="AG442" s="165"/>
      <c r="AH442" s="165"/>
      <c r="AI442" s="140"/>
      <c r="AJ442" s="140"/>
      <c r="AK442" s="78"/>
      <c r="AL442" s="78"/>
    </row>
    <row r="443" spans="1:38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65"/>
      <c r="AE443" s="165"/>
      <c r="AF443" s="165"/>
      <c r="AG443" s="165"/>
      <c r="AH443" s="165"/>
      <c r="AI443" s="140"/>
      <c r="AJ443" s="140"/>
      <c r="AK443" s="78"/>
      <c r="AL443" s="78"/>
    </row>
    <row r="444" spans="1:38" s="33" customFormat="1" ht="15" customHeight="1" thickBot="1" x14ac:dyDescent="0.3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1"/>
      <c r="AD444" s="165"/>
      <c r="AE444" s="165"/>
      <c r="AF444" s="165"/>
      <c r="AG444" s="165"/>
      <c r="AH444" s="165"/>
      <c r="AI444" s="140"/>
      <c r="AJ444" s="140"/>
      <c r="AK444" s="78"/>
      <c r="AL444" s="78"/>
    </row>
    <row r="445" spans="1:38" s="33" customFormat="1" ht="15" customHeight="1" x14ac:dyDescent="0.25">
      <c r="A445" s="54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65"/>
      <c r="AE445" s="165"/>
      <c r="AF445" s="165"/>
      <c r="AG445" s="165"/>
      <c r="AH445" s="165"/>
      <c r="AI445" s="140"/>
      <c r="AJ445" s="140"/>
      <c r="AK445" s="78"/>
      <c r="AL445" s="78"/>
    </row>
    <row r="446" spans="1:38" s="33" customFormat="1" ht="15" customHeight="1" x14ac:dyDescent="0.2">
      <c r="A446" s="5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65"/>
      <c r="AE446" s="165"/>
      <c r="AF446" s="165"/>
      <c r="AG446" s="165"/>
      <c r="AH446" s="165"/>
      <c r="AI446" s="140"/>
      <c r="AJ446" s="140"/>
      <c r="AK446" s="78"/>
      <c r="AL446" s="78"/>
    </row>
    <row r="447" spans="1:38" s="33" customFormat="1" ht="15" customHeight="1" x14ac:dyDescent="0.25">
      <c r="A447" s="47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65"/>
      <c r="AE447" s="165"/>
      <c r="AF447" s="165"/>
      <c r="AG447" s="165"/>
      <c r="AH447" s="165"/>
      <c r="AI447" s="140"/>
      <c r="AJ447" s="140"/>
      <c r="AK447" s="78"/>
      <c r="AL447" s="78"/>
    </row>
    <row r="448" spans="1:38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30">C458</f>
        <v>0</v>
      </c>
      <c r="D448" s="31">
        <f t="shared" si="230"/>
        <v>96462973.049999997</v>
      </c>
      <c r="E448" s="31">
        <f t="shared" si="230"/>
        <v>94030880.159999996</v>
      </c>
      <c r="F448" s="31">
        <f t="shared" si="230"/>
        <v>1868389.4500000004</v>
      </c>
      <c r="G448" s="31">
        <f t="shared" si="230"/>
        <v>131700.58000000007</v>
      </c>
      <c r="H448" s="31">
        <f t="shared" si="230"/>
        <v>0</v>
      </c>
      <c r="I448" s="31">
        <f t="shared" si="230"/>
        <v>93294833.5</v>
      </c>
      <c r="J448" s="31">
        <f t="shared" si="230"/>
        <v>76322.730000000447</v>
      </c>
      <c r="K448" s="31">
        <f t="shared" si="230"/>
        <v>129700.58000000007</v>
      </c>
      <c r="L448" s="31">
        <f t="shared" si="230"/>
        <v>0</v>
      </c>
      <c r="M448" s="31">
        <f t="shared" si="230"/>
        <v>93500856.810000002</v>
      </c>
      <c r="N448" s="31">
        <f t="shared" si="230"/>
        <v>942.78</v>
      </c>
      <c r="O448" s="31">
        <f t="shared" si="230"/>
        <v>275329.11</v>
      </c>
      <c r="P448" s="31">
        <f t="shared" si="230"/>
        <v>459774.77</v>
      </c>
      <c r="Q448" s="31">
        <f t="shared" si="230"/>
        <v>7900</v>
      </c>
      <c r="R448" s="31">
        <f t="shared" si="230"/>
        <v>701931.91999999993</v>
      </c>
      <c r="S448" s="31">
        <f t="shared" si="230"/>
        <v>1082234.8</v>
      </c>
      <c r="T448" s="31">
        <f t="shared" si="230"/>
        <v>2000</v>
      </c>
      <c r="U448" s="31">
        <f t="shared" si="230"/>
        <v>0</v>
      </c>
      <c r="V448" s="31">
        <f t="shared" si="230"/>
        <v>0</v>
      </c>
      <c r="W448" s="31">
        <f t="shared" si="230"/>
        <v>0</v>
      </c>
      <c r="X448" s="31">
        <f t="shared" si="230"/>
        <v>0</v>
      </c>
      <c r="Y448" s="31">
        <f t="shared" si="230"/>
        <v>0</v>
      </c>
      <c r="Z448" s="31">
        <f>SUM(M448:Y448)</f>
        <v>96030970.189999998</v>
      </c>
      <c r="AA448" s="31">
        <f>D448-Z448</f>
        <v>432002.8599999994</v>
      </c>
      <c r="AB448" s="37">
        <f>Z448/D448</f>
        <v>0.99552156805517411</v>
      </c>
      <c r="AC448" s="32"/>
      <c r="AD448" s="165"/>
      <c r="AE448" s="165"/>
      <c r="AF448" s="165"/>
      <c r="AG448" s="165"/>
      <c r="AH448" s="165"/>
      <c r="AI448" s="140"/>
      <c r="AJ448" s="140"/>
      <c r="AK448" s="78"/>
      <c r="AL448" s="78"/>
    </row>
    <row r="449" spans="1:38" s="33" customFormat="1" ht="18" customHeight="1" x14ac:dyDescent="0.2">
      <c r="A449" s="36" t="s">
        <v>35</v>
      </c>
      <c r="B449" s="31">
        <f t="shared" ref="B449:Q453" si="231">B459</f>
        <v>1805106935.8400006</v>
      </c>
      <c r="C449" s="31">
        <f t="shared" si="230"/>
        <v>-104732243</v>
      </c>
      <c r="D449" s="31">
        <f t="shared" si="230"/>
        <v>1700374692.8400006</v>
      </c>
      <c r="E449" s="31">
        <f t="shared" si="230"/>
        <v>1356082795.77</v>
      </c>
      <c r="F449" s="31">
        <f t="shared" si="230"/>
        <v>172891092.27000001</v>
      </c>
      <c r="G449" s="31">
        <f t="shared" si="230"/>
        <v>88550144.689999998</v>
      </c>
      <c r="H449" s="31">
        <f t="shared" si="230"/>
        <v>34626098.57</v>
      </c>
      <c r="I449" s="31">
        <f t="shared" si="230"/>
        <v>178345257.83000001</v>
      </c>
      <c r="J449" s="31">
        <f t="shared" si="230"/>
        <v>159273046.79000002</v>
      </c>
      <c r="K449" s="31">
        <f t="shared" si="230"/>
        <v>84093576.109999985</v>
      </c>
      <c r="L449" s="31">
        <f t="shared" si="230"/>
        <v>0</v>
      </c>
      <c r="M449" s="31">
        <f t="shared" si="230"/>
        <v>421711880.73000002</v>
      </c>
      <c r="N449" s="31">
        <f t="shared" si="230"/>
        <v>8267706</v>
      </c>
      <c r="O449" s="31">
        <f t="shared" si="230"/>
        <v>1004996378.6700001</v>
      </c>
      <c r="P449" s="31">
        <f t="shared" si="230"/>
        <v>164473453.27000004</v>
      </c>
      <c r="Q449" s="31">
        <f t="shared" si="230"/>
        <v>7505761.0499999998</v>
      </c>
      <c r="R449" s="31">
        <f t="shared" si="230"/>
        <v>1867853.02</v>
      </c>
      <c r="S449" s="31">
        <f t="shared" si="230"/>
        <v>4244431.4099999992</v>
      </c>
      <c r="T449" s="31">
        <f t="shared" si="230"/>
        <v>3242048.72</v>
      </c>
      <c r="U449" s="31">
        <f t="shared" si="230"/>
        <v>34646109.359999999</v>
      </c>
      <c r="V449" s="31">
        <f t="shared" si="230"/>
        <v>-33431589.5</v>
      </c>
      <c r="W449" s="31">
        <f t="shared" si="230"/>
        <v>34452987.119999997</v>
      </c>
      <c r="X449" s="31">
        <f t="shared" si="230"/>
        <v>173111.45</v>
      </c>
      <c r="Y449" s="31">
        <f t="shared" si="230"/>
        <v>0</v>
      </c>
      <c r="Z449" s="31">
        <f t="shared" ref="Z449:Z451" si="232">SUM(M449:Y449)</f>
        <v>1652150131.3</v>
      </c>
      <c r="AA449" s="31">
        <f>D449-Z449</f>
        <v>48224561.540000677</v>
      </c>
      <c r="AB449" s="37">
        <f>Z449/D449</f>
        <v>0.97163886186787751</v>
      </c>
      <c r="AC449" s="32"/>
      <c r="AD449" s="165"/>
      <c r="AE449" s="165"/>
      <c r="AF449" s="165"/>
      <c r="AG449" s="165"/>
      <c r="AH449" s="165"/>
      <c r="AI449" s="140"/>
      <c r="AJ449" s="140"/>
      <c r="AK449" s="78"/>
      <c r="AL449" s="78"/>
    </row>
    <row r="450" spans="1:38" s="33" customFormat="1" ht="18" customHeight="1" x14ac:dyDescent="0.2">
      <c r="A450" s="36" t="s">
        <v>36</v>
      </c>
      <c r="B450" s="31">
        <f t="shared" si="231"/>
        <v>211555340.39999998</v>
      </c>
      <c r="C450" s="31">
        <f t="shared" si="230"/>
        <v>-127060748</v>
      </c>
      <c r="D450" s="31">
        <f t="shared" si="230"/>
        <v>84494592.399999976</v>
      </c>
      <c r="E450" s="31">
        <f t="shared" si="230"/>
        <v>0</v>
      </c>
      <c r="F450" s="31">
        <f t="shared" si="230"/>
        <v>1655960</v>
      </c>
      <c r="G450" s="31">
        <f t="shared" si="230"/>
        <v>13234740.99</v>
      </c>
      <c r="H450" s="31">
        <f t="shared" si="230"/>
        <v>0</v>
      </c>
      <c r="I450" s="31">
        <f t="shared" si="230"/>
        <v>0</v>
      </c>
      <c r="J450" s="31">
        <f t="shared" si="230"/>
        <v>0</v>
      </c>
      <c r="K450" s="31">
        <f t="shared" si="230"/>
        <v>0</v>
      </c>
      <c r="L450" s="31">
        <f t="shared" si="230"/>
        <v>0</v>
      </c>
      <c r="M450" s="31">
        <f t="shared" si="230"/>
        <v>0</v>
      </c>
      <c r="N450" s="31">
        <f t="shared" si="230"/>
        <v>0</v>
      </c>
      <c r="O450" s="31">
        <f t="shared" si="230"/>
        <v>0</v>
      </c>
      <c r="P450" s="31">
        <f t="shared" si="230"/>
        <v>0</v>
      </c>
      <c r="Q450" s="31">
        <f t="shared" si="230"/>
        <v>1655960</v>
      </c>
      <c r="R450" s="31">
        <f t="shared" si="230"/>
        <v>0</v>
      </c>
      <c r="S450" s="31">
        <f t="shared" si="230"/>
        <v>0</v>
      </c>
      <c r="T450" s="31">
        <f t="shared" si="230"/>
        <v>0</v>
      </c>
      <c r="U450" s="31">
        <f t="shared" si="230"/>
        <v>0</v>
      </c>
      <c r="V450" s="31">
        <f t="shared" si="230"/>
        <v>13234740.99</v>
      </c>
      <c r="W450" s="31">
        <f t="shared" si="230"/>
        <v>0</v>
      </c>
      <c r="X450" s="31">
        <f t="shared" si="230"/>
        <v>0</v>
      </c>
      <c r="Y450" s="31">
        <f t="shared" si="230"/>
        <v>0</v>
      </c>
      <c r="Z450" s="31">
        <f t="shared" si="232"/>
        <v>14890700.99</v>
      </c>
      <c r="AA450" s="31">
        <f>D450-Z450</f>
        <v>69603891.409999982</v>
      </c>
      <c r="AB450" s="37">
        <f>Z450/D450</f>
        <v>0.17623259154274593</v>
      </c>
      <c r="AC450" s="32"/>
      <c r="AD450" s="165"/>
      <c r="AE450" s="165"/>
      <c r="AF450" s="165"/>
      <c r="AG450" s="165"/>
      <c r="AH450" s="165"/>
      <c r="AI450" s="140"/>
      <c r="AJ450" s="140"/>
      <c r="AK450" s="78"/>
      <c r="AL450" s="78"/>
    </row>
    <row r="451" spans="1:38" s="33" customFormat="1" ht="18" customHeight="1" x14ac:dyDescent="0.2">
      <c r="A451" s="36" t="s">
        <v>37</v>
      </c>
      <c r="B451" s="31">
        <f t="shared" si="231"/>
        <v>0</v>
      </c>
      <c r="C451" s="31">
        <f t="shared" si="230"/>
        <v>0</v>
      </c>
      <c r="D451" s="31">
        <f t="shared" si="230"/>
        <v>0</v>
      </c>
      <c r="E451" s="31">
        <f t="shared" si="230"/>
        <v>0</v>
      </c>
      <c r="F451" s="31">
        <f t="shared" si="230"/>
        <v>0</v>
      </c>
      <c r="G451" s="31">
        <f t="shared" si="230"/>
        <v>0</v>
      </c>
      <c r="H451" s="31">
        <f t="shared" si="230"/>
        <v>0</v>
      </c>
      <c r="I451" s="31">
        <f t="shared" si="230"/>
        <v>0</v>
      </c>
      <c r="J451" s="31">
        <f t="shared" si="230"/>
        <v>0</v>
      </c>
      <c r="K451" s="31">
        <f t="shared" si="230"/>
        <v>0</v>
      </c>
      <c r="L451" s="31">
        <f t="shared" si="230"/>
        <v>0</v>
      </c>
      <c r="M451" s="31">
        <f t="shared" si="230"/>
        <v>0</v>
      </c>
      <c r="N451" s="31">
        <f t="shared" si="230"/>
        <v>0</v>
      </c>
      <c r="O451" s="31">
        <f t="shared" si="230"/>
        <v>0</v>
      </c>
      <c r="P451" s="31">
        <f t="shared" si="230"/>
        <v>0</v>
      </c>
      <c r="Q451" s="31">
        <f t="shared" si="230"/>
        <v>0</v>
      </c>
      <c r="R451" s="31">
        <f t="shared" si="230"/>
        <v>0</v>
      </c>
      <c r="S451" s="31">
        <f t="shared" si="230"/>
        <v>0</v>
      </c>
      <c r="T451" s="31">
        <f t="shared" si="230"/>
        <v>0</v>
      </c>
      <c r="U451" s="31">
        <f t="shared" si="230"/>
        <v>0</v>
      </c>
      <c r="V451" s="31">
        <f t="shared" si="230"/>
        <v>0</v>
      </c>
      <c r="W451" s="31">
        <f t="shared" si="230"/>
        <v>0</v>
      </c>
      <c r="X451" s="31">
        <f t="shared" si="230"/>
        <v>0</v>
      </c>
      <c r="Y451" s="31">
        <f t="shared" si="230"/>
        <v>0</v>
      </c>
      <c r="Z451" s="31">
        <f t="shared" si="232"/>
        <v>0</v>
      </c>
      <c r="AA451" s="31">
        <f>D451-Z451</f>
        <v>0</v>
      </c>
      <c r="AB451" s="37"/>
      <c r="AC451" s="32"/>
      <c r="AD451" s="165"/>
      <c r="AE451" s="165"/>
      <c r="AF451" s="165"/>
      <c r="AG451" s="165"/>
      <c r="AH451" s="165"/>
      <c r="AI451" s="140"/>
      <c r="AJ451" s="140"/>
      <c r="AK451" s="78"/>
      <c r="AL451" s="78"/>
    </row>
    <row r="452" spans="1:38" s="33" customFormat="1" ht="18" hidden="1" customHeight="1" x14ac:dyDescent="0.25">
      <c r="A452" s="39" t="s">
        <v>38</v>
      </c>
      <c r="B452" s="40">
        <f t="shared" ref="B452:AA452" si="233">SUM(B448:B451)</f>
        <v>2113125249.2900004</v>
      </c>
      <c r="C452" s="40">
        <f t="shared" si="233"/>
        <v>-231792991</v>
      </c>
      <c r="D452" s="40">
        <f t="shared" si="233"/>
        <v>1881332258.2900004</v>
      </c>
      <c r="E452" s="40">
        <f t="shared" si="233"/>
        <v>1450113675.9300001</v>
      </c>
      <c r="F452" s="40">
        <f t="shared" si="233"/>
        <v>176415441.72</v>
      </c>
      <c r="G452" s="40">
        <f t="shared" si="233"/>
        <v>101916586.25999999</v>
      </c>
      <c r="H452" s="40">
        <f t="shared" si="233"/>
        <v>34626098.57</v>
      </c>
      <c r="I452" s="40">
        <f t="shared" si="233"/>
        <v>271640091.33000004</v>
      </c>
      <c r="J452" s="40">
        <f t="shared" si="233"/>
        <v>159349369.52000001</v>
      </c>
      <c r="K452" s="40">
        <f t="shared" si="233"/>
        <v>84223276.689999983</v>
      </c>
      <c r="L452" s="40">
        <f t="shared" si="233"/>
        <v>0</v>
      </c>
      <c r="M452" s="40">
        <f t="shared" si="233"/>
        <v>515212737.54000002</v>
      </c>
      <c r="N452" s="40">
        <f t="shared" si="233"/>
        <v>8268648.7800000003</v>
      </c>
      <c r="O452" s="40">
        <f t="shared" si="233"/>
        <v>1005271707.7800001</v>
      </c>
      <c r="P452" s="40">
        <f t="shared" si="233"/>
        <v>164933228.04000005</v>
      </c>
      <c r="Q452" s="40">
        <f t="shared" si="233"/>
        <v>9169621.0500000007</v>
      </c>
      <c r="R452" s="40">
        <f t="shared" si="233"/>
        <v>2569784.94</v>
      </c>
      <c r="S452" s="40">
        <f t="shared" si="233"/>
        <v>5326666.209999999</v>
      </c>
      <c r="T452" s="40">
        <f t="shared" si="233"/>
        <v>3244048.72</v>
      </c>
      <c r="U452" s="40">
        <f t="shared" si="233"/>
        <v>34646109.359999999</v>
      </c>
      <c r="V452" s="40">
        <f t="shared" si="233"/>
        <v>-20196848.509999998</v>
      </c>
      <c r="W452" s="40">
        <f t="shared" si="233"/>
        <v>34452987.119999997</v>
      </c>
      <c r="X452" s="40">
        <f t="shared" si="233"/>
        <v>173111.45</v>
      </c>
      <c r="Y452" s="40">
        <f t="shared" si="233"/>
        <v>0</v>
      </c>
      <c r="Z452" s="40">
        <f t="shared" si="233"/>
        <v>1763071802.48</v>
      </c>
      <c r="AA452" s="40">
        <f t="shared" si="233"/>
        <v>118260455.81000066</v>
      </c>
      <c r="AB452" s="41">
        <f>Z452/D452</f>
        <v>0.93714004780979465</v>
      </c>
      <c r="AC452" s="32"/>
      <c r="AD452" s="165"/>
      <c r="AE452" s="165"/>
      <c r="AF452" s="165"/>
      <c r="AG452" s="165"/>
      <c r="AH452" s="165"/>
      <c r="AI452" s="140"/>
      <c r="AJ452" s="140"/>
      <c r="AK452" s="78"/>
      <c r="AL452" s="78"/>
    </row>
    <row r="453" spans="1:38" s="33" customFormat="1" ht="18" hidden="1" customHeight="1" x14ac:dyDescent="0.25">
      <c r="A453" s="42" t="s">
        <v>39</v>
      </c>
      <c r="B453" s="31">
        <f t="shared" si="231"/>
        <v>0</v>
      </c>
      <c r="C453" s="31">
        <f t="shared" si="231"/>
        <v>0</v>
      </c>
      <c r="D453" s="31">
        <f t="shared" si="231"/>
        <v>0</v>
      </c>
      <c r="E453" s="31">
        <f t="shared" si="231"/>
        <v>0</v>
      </c>
      <c r="F453" s="31">
        <f t="shared" si="231"/>
        <v>0</v>
      </c>
      <c r="G453" s="31">
        <f t="shared" si="231"/>
        <v>0</v>
      </c>
      <c r="H453" s="31">
        <f t="shared" si="231"/>
        <v>0</v>
      </c>
      <c r="I453" s="31">
        <f t="shared" si="231"/>
        <v>0</v>
      </c>
      <c r="J453" s="31">
        <f t="shared" si="231"/>
        <v>0</v>
      </c>
      <c r="K453" s="31">
        <f t="shared" si="231"/>
        <v>0</v>
      </c>
      <c r="L453" s="31">
        <f t="shared" si="231"/>
        <v>0</v>
      </c>
      <c r="M453" s="31">
        <f t="shared" si="231"/>
        <v>0</v>
      </c>
      <c r="N453" s="31">
        <f t="shared" si="231"/>
        <v>0</v>
      </c>
      <c r="O453" s="31">
        <f t="shared" si="231"/>
        <v>0</v>
      </c>
      <c r="P453" s="31">
        <f t="shared" si="231"/>
        <v>0</v>
      </c>
      <c r="Q453" s="31">
        <f t="shared" si="231"/>
        <v>0</v>
      </c>
      <c r="R453" s="31">
        <f t="shared" ref="R453:AN453" si="234">R463</f>
        <v>0</v>
      </c>
      <c r="S453" s="31">
        <f t="shared" si="234"/>
        <v>0</v>
      </c>
      <c r="T453" s="31">
        <f t="shared" si="234"/>
        <v>0</v>
      </c>
      <c r="U453" s="31">
        <f t="shared" si="234"/>
        <v>0</v>
      </c>
      <c r="V453" s="31">
        <f t="shared" si="234"/>
        <v>0</v>
      </c>
      <c r="W453" s="31">
        <f t="shared" si="234"/>
        <v>0</v>
      </c>
      <c r="X453" s="31">
        <f t="shared" si="234"/>
        <v>0</v>
      </c>
      <c r="Y453" s="31">
        <f t="shared" si="234"/>
        <v>0</v>
      </c>
      <c r="Z453" s="31">
        <f t="shared" ref="Z453" si="235">SUM(M453:Y453)</f>
        <v>0</v>
      </c>
      <c r="AA453" s="31">
        <f>D453-Z453</f>
        <v>0</v>
      </c>
      <c r="AB453" s="37"/>
      <c r="AC453" s="32"/>
      <c r="AD453" s="165"/>
      <c r="AE453" s="165"/>
      <c r="AF453" s="165"/>
      <c r="AG453" s="165"/>
      <c r="AH453" s="165"/>
      <c r="AI453" s="140"/>
      <c r="AJ453" s="140"/>
      <c r="AK453" s="78"/>
      <c r="AL453" s="78"/>
    </row>
    <row r="454" spans="1:38" s="33" customFormat="1" ht="18" customHeight="1" x14ac:dyDescent="0.25">
      <c r="A454" s="39" t="s">
        <v>40</v>
      </c>
      <c r="B454" s="40">
        <f t="shared" ref="B454:AA454" si="236">B453+B452</f>
        <v>2113125249.2900004</v>
      </c>
      <c r="C454" s="40">
        <f t="shared" si="236"/>
        <v>-231792991</v>
      </c>
      <c r="D454" s="40">
        <f t="shared" si="236"/>
        <v>1881332258.2900004</v>
      </c>
      <c r="E454" s="40">
        <f t="shared" si="236"/>
        <v>1450113675.9300001</v>
      </c>
      <c r="F454" s="40">
        <f t="shared" si="236"/>
        <v>176415441.72</v>
      </c>
      <c r="G454" s="40">
        <f t="shared" si="236"/>
        <v>101916586.25999999</v>
      </c>
      <c r="H454" s="40">
        <f t="shared" si="236"/>
        <v>34626098.57</v>
      </c>
      <c r="I454" s="40">
        <f t="shared" si="236"/>
        <v>271640091.33000004</v>
      </c>
      <c r="J454" s="40">
        <f t="shared" si="236"/>
        <v>159349369.52000001</v>
      </c>
      <c r="K454" s="40">
        <f t="shared" si="236"/>
        <v>84223276.689999983</v>
      </c>
      <c r="L454" s="40">
        <f t="shared" si="236"/>
        <v>0</v>
      </c>
      <c r="M454" s="40">
        <f t="shared" si="236"/>
        <v>515212737.54000002</v>
      </c>
      <c r="N454" s="40">
        <f t="shared" si="236"/>
        <v>8268648.7800000003</v>
      </c>
      <c r="O454" s="40">
        <f t="shared" si="236"/>
        <v>1005271707.7800001</v>
      </c>
      <c r="P454" s="40">
        <f t="shared" si="236"/>
        <v>164933228.04000005</v>
      </c>
      <c r="Q454" s="40">
        <f t="shared" si="236"/>
        <v>9169621.0500000007</v>
      </c>
      <c r="R454" s="40">
        <f t="shared" si="236"/>
        <v>2569784.94</v>
      </c>
      <c r="S454" s="40">
        <f t="shared" si="236"/>
        <v>5326666.209999999</v>
      </c>
      <c r="T454" s="40">
        <f t="shared" si="236"/>
        <v>3244048.72</v>
      </c>
      <c r="U454" s="40">
        <f t="shared" si="236"/>
        <v>34646109.359999999</v>
      </c>
      <c r="V454" s="40">
        <f t="shared" si="236"/>
        <v>-20196848.509999998</v>
      </c>
      <c r="W454" s="40">
        <f t="shared" si="236"/>
        <v>34452987.119999997</v>
      </c>
      <c r="X454" s="40">
        <f t="shared" si="236"/>
        <v>173111.45</v>
      </c>
      <c r="Y454" s="40">
        <f t="shared" si="236"/>
        <v>0</v>
      </c>
      <c r="Z454" s="40">
        <f t="shared" si="236"/>
        <v>1763071802.48</v>
      </c>
      <c r="AA454" s="40">
        <f t="shared" si="236"/>
        <v>118260455.81000066</v>
      </c>
      <c r="AB454" s="41">
        <f>Z454/D454</f>
        <v>0.93714004780979465</v>
      </c>
      <c r="AC454" s="43"/>
      <c r="AD454" s="165"/>
      <c r="AE454" s="165"/>
      <c r="AF454" s="165"/>
      <c r="AG454" s="165"/>
      <c r="AH454" s="165"/>
      <c r="AI454" s="140"/>
      <c r="AJ454" s="140"/>
      <c r="AK454" s="78"/>
      <c r="AL454" s="78"/>
    </row>
    <row r="455" spans="1:38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65"/>
      <c r="AE455" s="165"/>
      <c r="AF455" s="165"/>
      <c r="AG455" s="165"/>
      <c r="AH455" s="165"/>
      <c r="AI455" s="140"/>
      <c r="AJ455" s="140"/>
      <c r="AK455" s="78"/>
      <c r="AL455" s="78"/>
    </row>
    <row r="456" spans="1:38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65"/>
      <c r="AE456" s="165"/>
      <c r="AF456" s="165"/>
      <c r="AG456" s="165"/>
      <c r="AH456" s="165"/>
      <c r="AI456" s="140"/>
      <c r="AJ456" s="140"/>
      <c r="AK456" s="78"/>
      <c r="AL456" s="78"/>
    </row>
    <row r="457" spans="1:38" s="33" customFormat="1" ht="15" customHeight="1" x14ac:dyDescent="0.25">
      <c r="A457" s="47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65"/>
      <c r="AE457" s="165"/>
      <c r="AF457" s="165"/>
      <c r="AG457" s="165"/>
      <c r="AH457" s="165"/>
      <c r="AI457" s="140"/>
      <c r="AJ457" s="140"/>
      <c r="AK457" s="78"/>
      <c r="AL457" s="78"/>
    </row>
    <row r="458" spans="1:38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7">C468+C478+C661+C674</f>
        <v>0</v>
      </c>
      <c r="D458" s="31">
        <f>D468+D478+D661+D674</f>
        <v>96462973.049999997</v>
      </c>
      <c r="E458" s="31">
        <f t="shared" si="237"/>
        <v>94030880.159999996</v>
      </c>
      <c r="F458" s="31">
        <f t="shared" si="237"/>
        <v>1868389.4500000004</v>
      </c>
      <c r="G458" s="31">
        <f t="shared" si="237"/>
        <v>131700.58000000007</v>
      </c>
      <c r="H458" s="31">
        <f t="shared" si="237"/>
        <v>0</v>
      </c>
      <c r="I458" s="31">
        <f t="shared" si="237"/>
        <v>93294833.5</v>
      </c>
      <c r="J458" s="31">
        <f t="shared" si="237"/>
        <v>76322.730000000447</v>
      </c>
      <c r="K458" s="31">
        <f t="shared" si="237"/>
        <v>129700.58000000007</v>
      </c>
      <c r="L458" s="31">
        <f t="shared" si="237"/>
        <v>0</v>
      </c>
      <c r="M458" s="31">
        <f t="shared" si="237"/>
        <v>93500856.810000002</v>
      </c>
      <c r="N458" s="31">
        <f t="shared" si="237"/>
        <v>942.78</v>
      </c>
      <c r="O458" s="31">
        <f t="shared" si="237"/>
        <v>275329.11</v>
      </c>
      <c r="P458" s="31">
        <f t="shared" si="237"/>
        <v>459774.77</v>
      </c>
      <c r="Q458" s="31">
        <f t="shared" si="237"/>
        <v>7900</v>
      </c>
      <c r="R458" s="31">
        <f t="shared" si="237"/>
        <v>701931.91999999993</v>
      </c>
      <c r="S458" s="31">
        <f t="shared" si="237"/>
        <v>1082234.8</v>
      </c>
      <c r="T458" s="31">
        <f t="shared" si="237"/>
        <v>2000</v>
      </c>
      <c r="U458" s="31">
        <f t="shared" si="237"/>
        <v>0</v>
      </c>
      <c r="V458" s="31">
        <f t="shared" si="237"/>
        <v>0</v>
      </c>
      <c r="W458" s="31">
        <f t="shared" si="237"/>
        <v>0</v>
      </c>
      <c r="X458" s="31">
        <f t="shared" si="237"/>
        <v>0</v>
      </c>
      <c r="Y458" s="31">
        <f t="shared" si="237"/>
        <v>0</v>
      </c>
      <c r="Z458" s="31">
        <f>SUM(M458:Y458)</f>
        <v>96030970.189999998</v>
      </c>
      <c r="AA458" s="31">
        <f>D458-Z458</f>
        <v>432002.8599999994</v>
      </c>
      <c r="AB458" s="37">
        <f>Z458/D458</f>
        <v>0.99552156805517411</v>
      </c>
      <c r="AC458" s="32"/>
      <c r="AD458" s="165"/>
      <c r="AE458" s="165"/>
      <c r="AF458" s="165"/>
      <c r="AG458" s="165"/>
      <c r="AH458" s="165"/>
      <c r="AI458" s="140"/>
      <c r="AJ458" s="140"/>
      <c r="AK458" s="78"/>
      <c r="AL458" s="78"/>
    </row>
    <row r="459" spans="1:38" s="33" customFormat="1" ht="18" customHeight="1" x14ac:dyDescent="0.2">
      <c r="A459" s="36" t="s">
        <v>35</v>
      </c>
      <c r="B459" s="31">
        <f t="shared" ref="B459:Q463" si="238">B469+B479+B662+B675</f>
        <v>1805106935.8400006</v>
      </c>
      <c r="C459" s="31">
        <f t="shared" si="238"/>
        <v>-104732243</v>
      </c>
      <c r="D459" s="31">
        <f t="shared" si="238"/>
        <v>1700374692.8400006</v>
      </c>
      <c r="E459" s="31">
        <f t="shared" si="238"/>
        <v>1356082795.77</v>
      </c>
      <c r="F459" s="31">
        <f t="shared" si="238"/>
        <v>172891092.27000001</v>
      </c>
      <c r="G459" s="31">
        <f t="shared" si="238"/>
        <v>88550144.689999998</v>
      </c>
      <c r="H459" s="31">
        <f t="shared" si="238"/>
        <v>34626098.57</v>
      </c>
      <c r="I459" s="31">
        <f t="shared" si="238"/>
        <v>178345257.83000001</v>
      </c>
      <c r="J459" s="31">
        <f t="shared" si="238"/>
        <v>159273046.79000002</v>
      </c>
      <c r="K459" s="31">
        <f t="shared" si="238"/>
        <v>84093576.109999985</v>
      </c>
      <c r="L459" s="31">
        <f t="shared" si="238"/>
        <v>0</v>
      </c>
      <c r="M459" s="31">
        <f t="shared" si="238"/>
        <v>421711880.73000002</v>
      </c>
      <c r="N459" s="31">
        <f t="shared" si="238"/>
        <v>8267706</v>
      </c>
      <c r="O459" s="31">
        <f t="shared" si="238"/>
        <v>1004996378.6700001</v>
      </c>
      <c r="P459" s="31">
        <f t="shared" si="238"/>
        <v>164473453.27000004</v>
      </c>
      <c r="Q459" s="31">
        <f t="shared" si="238"/>
        <v>7505761.0499999998</v>
      </c>
      <c r="R459" s="31">
        <f t="shared" si="237"/>
        <v>1867853.02</v>
      </c>
      <c r="S459" s="31">
        <f t="shared" si="237"/>
        <v>4244431.4099999992</v>
      </c>
      <c r="T459" s="31">
        <f t="shared" si="237"/>
        <v>3242048.72</v>
      </c>
      <c r="U459" s="31">
        <f t="shared" si="237"/>
        <v>34646109.359999999</v>
      </c>
      <c r="V459" s="31">
        <f t="shared" si="237"/>
        <v>-33431589.5</v>
      </c>
      <c r="W459" s="31">
        <f t="shared" si="237"/>
        <v>34452987.119999997</v>
      </c>
      <c r="X459" s="31">
        <f t="shared" si="237"/>
        <v>173111.45</v>
      </c>
      <c r="Y459" s="31">
        <f t="shared" si="237"/>
        <v>0</v>
      </c>
      <c r="Z459" s="31">
        <f t="shared" ref="Z459:Z461" si="239">SUM(M459:Y459)</f>
        <v>1652150131.3</v>
      </c>
      <c r="AA459" s="31">
        <f>D459-Z459</f>
        <v>48224561.540000677</v>
      </c>
      <c r="AB459" s="37">
        <f>Z459/D459</f>
        <v>0.97163886186787751</v>
      </c>
      <c r="AC459" s="32"/>
      <c r="AD459" s="165"/>
      <c r="AE459" s="165"/>
      <c r="AF459" s="165"/>
      <c r="AG459" s="165"/>
      <c r="AH459" s="165"/>
      <c r="AI459" s="140"/>
      <c r="AJ459" s="140"/>
      <c r="AK459" s="78"/>
      <c r="AL459" s="78"/>
    </row>
    <row r="460" spans="1:38" s="33" customFormat="1" ht="18" customHeight="1" x14ac:dyDescent="0.2">
      <c r="A460" s="36" t="s">
        <v>36</v>
      </c>
      <c r="B460" s="31">
        <f t="shared" si="238"/>
        <v>211555340.39999998</v>
      </c>
      <c r="C460" s="31">
        <f t="shared" si="237"/>
        <v>-127060748</v>
      </c>
      <c r="D460" s="31">
        <f t="shared" si="237"/>
        <v>84494592.399999976</v>
      </c>
      <c r="E460" s="31">
        <f t="shared" si="237"/>
        <v>0</v>
      </c>
      <c r="F460" s="31">
        <f t="shared" si="237"/>
        <v>1655960</v>
      </c>
      <c r="G460" s="31">
        <f t="shared" si="237"/>
        <v>13234740.99</v>
      </c>
      <c r="H460" s="31">
        <f t="shared" si="237"/>
        <v>0</v>
      </c>
      <c r="I460" s="31">
        <f t="shared" si="237"/>
        <v>0</v>
      </c>
      <c r="J460" s="31">
        <f t="shared" si="237"/>
        <v>0</v>
      </c>
      <c r="K460" s="31">
        <f t="shared" si="237"/>
        <v>0</v>
      </c>
      <c r="L460" s="31">
        <f t="shared" si="237"/>
        <v>0</v>
      </c>
      <c r="M460" s="31">
        <f t="shared" si="237"/>
        <v>0</v>
      </c>
      <c r="N460" s="31">
        <f t="shared" si="237"/>
        <v>0</v>
      </c>
      <c r="O460" s="31">
        <f t="shared" si="237"/>
        <v>0</v>
      </c>
      <c r="P460" s="31">
        <f t="shared" si="237"/>
        <v>0</v>
      </c>
      <c r="Q460" s="31">
        <f t="shared" si="237"/>
        <v>1655960</v>
      </c>
      <c r="R460" s="31">
        <f t="shared" si="237"/>
        <v>0</v>
      </c>
      <c r="S460" s="31">
        <f t="shared" si="237"/>
        <v>0</v>
      </c>
      <c r="T460" s="31">
        <f t="shared" si="237"/>
        <v>0</v>
      </c>
      <c r="U460" s="31">
        <f t="shared" si="237"/>
        <v>0</v>
      </c>
      <c r="V460" s="31">
        <f t="shared" si="237"/>
        <v>13234740.99</v>
      </c>
      <c r="W460" s="31">
        <f t="shared" si="237"/>
        <v>0</v>
      </c>
      <c r="X460" s="31">
        <f t="shared" si="237"/>
        <v>0</v>
      </c>
      <c r="Y460" s="31">
        <f t="shared" si="237"/>
        <v>0</v>
      </c>
      <c r="Z460" s="31">
        <f t="shared" si="239"/>
        <v>14890700.99</v>
      </c>
      <c r="AA460" s="31">
        <f>D460-Z460</f>
        <v>69603891.409999982</v>
      </c>
      <c r="AB460" s="37">
        <f>Z460/D460</f>
        <v>0.17623259154274593</v>
      </c>
      <c r="AC460" s="32"/>
      <c r="AD460" s="165"/>
      <c r="AE460" s="165"/>
      <c r="AF460" s="165"/>
      <c r="AG460" s="165"/>
      <c r="AH460" s="165"/>
      <c r="AI460" s="140"/>
      <c r="AJ460" s="140"/>
      <c r="AK460" s="78"/>
      <c r="AL460" s="78"/>
    </row>
    <row r="461" spans="1:38" s="33" customFormat="1" ht="18" customHeight="1" x14ac:dyDescent="0.2">
      <c r="A461" s="36" t="s">
        <v>37</v>
      </c>
      <c r="B461" s="31">
        <f t="shared" si="238"/>
        <v>0</v>
      </c>
      <c r="C461" s="31">
        <f t="shared" si="237"/>
        <v>0</v>
      </c>
      <c r="D461" s="31">
        <f t="shared" si="237"/>
        <v>0</v>
      </c>
      <c r="E461" s="31">
        <f t="shared" si="237"/>
        <v>0</v>
      </c>
      <c r="F461" s="31">
        <f t="shared" si="237"/>
        <v>0</v>
      </c>
      <c r="G461" s="31">
        <f t="shared" si="237"/>
        <v>0</v>
      </c>
      <c r="H461" s="31">
        <f t="shared" si="237"/>
        <v>0</v>
      </c>
      <c r="I461" s="31">
        <f t="shared" si="237"/>
        <v>0</v>
      </c>
      <c r="J461" s="31">
        <f t="shared" si="237"/>
        <v>0</v>
      </c>
      <c r="K461" s="31">
        <f t="shared" si="237"/>
        <v>0</v>
      </c>
      <c r="L461" s="31">
        <f t="shared" si="237"/>
        <v>0</v>
      </c>
      <c r="M461" s="31">
        <f t="shared" si="237"/>
        <v>0</v>
      </c>
      <c r="N461" s="31">
        <f t="shared" si="237"/>
        <v>0</v>
      </c>
      <c r="O461" s="31">
        <f t="shared" si="237"/>
        <v>0</v>
      </c>
      <c r="P461" s="31">
        <f t="shared" si="237"/>
        <v>0</v>
      </c>
      <c r="Q461" s="31">
        <f t="shared" si="237"/>
        <v>0</v>
      </c>
      <c r="R461" s="31">
        <f t="shared" si="237"/>
        <v>0</v>
      </c>
      <c r="S461" s="31">
        <f t="shared" si="237"/>
        <v>0</v>
      </c>
      <c r="T461" s="31">
        <f t="shared" si="237"/>
        <v>0</v>
      </c>
      <c r="U461" s="31">
        <f t="shared" si="237"/>
        <v>0</v>
      </c>
      <c r="V461" s="31">
        <f t="shared" si="237"/>
        <v>0</v>
      </c>
      <c r="W461" s="31">
        <f t="shared" si="237"/>
        <v>0</v>
      </c>
      <c r="X461" s="31">
        <f t="shared" si="237"/>
        <v>0</v>
      </c>
      <c r="Y461" s="31">
        <f t="shared" si="237"/>
        <v>0</v>
      </c>
      <c r="Z461" s="31">
        <f t="shared" si="239"/>
        <v>0</v>
      </c>
      <c r="AA461" s="31">
        <f>D461-Z461</f>
        <v>0</v>
      </c>
      <c r="AB461" s="37"/>
      <c r="AC461" s="32"/>
      <c r="AD461" s="165"/>
      <c r="AE461" s="165"/>
      <c r="AF461" s="165"/>
      <c r="AG461" s="165"/>
      <c r="AH461" s="165"/>
      <c r="AI461" s="140"/>
      <c r="AJ461" s="140"/>
      <c r="AK461" s="78"/>
      <c r="AL461" s="78"/>
    </row>
    <row r="462" spans="1:38" s="33" customFormat="1" ht="18" hidden="1" customHeight="1" x14ac:dyDescent="0.25">
      <c r="A462" s="39" t="s">
        <v>38</v>
      </c>
      <c r="B462" s="40">
        <f t="shared" ref="B462:AA462" si="240">SUM(B458:B461)</f>
        <v>2113125249.2900004</v>
      </c>
      <c r="C462" s="40">
        <f t="shared" si="240"/>
        <v>-231792991</v>
      </c>
      <c r="D462" s="40">
        <f t="shared" si="240"/>
        <v>1881332258.2900004</v>
      </c>
      <c r="E462" s="40">
        <f t="shared" si="240"/>
        <v>1450113675.9300001</v>
      </c>
      <c r="F462" s="40">
        <f t="shared" si="240"/>
        <v>176415441.72</v>
      </c>
      <c r="G462" s="40">
        <f t="shared" si="240"/>
        <v>101916586.25999999</v>
      </c>
      <c r="H462" s="40">
        <f t="shared" si="240"/>
        <v>34626098.57</v>
      </c>
      <c r="I462" s="40">
        <f t="shared" si="240"/>
        <v>271640091.33000004</v>
      </c>
      <c r="J462" s="40">
        <f t="shared" si="240"/>
        <v>159349369.52000001</v>
      </c>
      <c r="K462" s="40">
        <f t="shared" si="240"/>
        <v>84223276.689999983</v>
      </c>
      <c r="L462" s="40">
        <f t="shared" si="240"/>
        <v>0</v>
      </c>
      <c r="M462" s="40">
        <f t="shared" si="240"/>
        <v>515212737.54000002</v>
      </c>
      <c r="N462" s="40">
        <f t="shared" si="240"/>
        <v>8268648.7800000003</v>
      </c>
      <c r="O462" s="40">
        <f t="shared" si="240"/>
        <v>1005271707.7800001</v>
      </c>
      <c r="P462" s="40">
        <f t="shared" si="240"/>
        <v>164933228.04000005</v>
      </c>
      <c r="Q462" s="40">
        <f t="shared" si="240"/>
        <v>9169621.0500000007</v>
      </c>
      <c r="R462" s="40">
        <f t="shared" si="240"/>
        <v>2569784.94</v>
      </c>
      <c r="S462" s="40">
        <f t="shared" si="240"/>
        <v>5326666.209999999</v>
      </c>
      <c r="T462" s="40">
        <f t="shared" si="240"/>
        <v>3244048.72</v>
      </c>
      <c r="U462" s="40">
        <f t="shared" si="240"/>
        <v>34646109.359999999</v>
      </c>
      <c r="V462" s="40">
        <f t="shared" si="240"/>
        <v>-20196848.509999998</v>
      </c>
      <c r="W462" s="40">
        <f t="shared" si="240"/>
        <v>34452987.119999997</v>
      </c>
      <c r="X462" s="40">
        <f t="shared" si="240"/>
        <v>173111.45</v>
      </c>
      <c r="Y462" s="40">
        <f t="shared" si="240"/>
        <v>0</v>
      </c>
      <c r="Z462" s="40">
        <f t="shared" si="240"/>
        <v>1763071802.48</v>
      </c>
      <c r="AA462" s="40">
        <f t="shared" si="240"/>
        <v>118260455.81000066</v>
      </c>
      <c r="AB462" s="41">
        <f>Z462/D462</f>
        <v>0.93714004780979465</v>
      </c>
      <c r="AC462" s="32"/>
      <c r="AD462" s="165"/>
      <c r="AE462" s="165"/>
      <c r="AF462" s="165"/>
      <c r="AG462" s="165"/>
      <c r="AH462" s="165"/>
      <c r="AI462" s="140"/>
      <c r="AJ462" s="140"/>
      <c r="AK462" s="78"/>
      <c r="AL462" s="78"/>
    </row>
    <row r="463" spans="1:38" s="33" customFormat="1" ht="18" hidden="1" customHeight="1" x14ac:dyDescent="0.25">
      <c r="A463" s="42" t="s">
        <v>39</v>
      </c>
      <c r="B463" s="31">
        <f t="shared" si="238"/>
        <v>0</v>
      </c>
      <c r="C463" s="31">
        <f t="shared" si="237"/>
        <v>0</v>
      </c>
      <c r="D463" s="31">
        <f t="shared" si="237"/>
        <v>0</v>
      </c>
      <c r="E463" s="31">
        <f t="shared" si="237"/>
        <v>0</v>
      </c>
      <c r="F463" s="31">
        <f t="shared" si="237"/>
        <v>0</v>
      </c>
      <c r="G463" s="31">
        <f t="shared" si="237"/>
        <v>0</v>
      </c>
      <c r="H463" s="31">
        <f t="shared" si="237"/>
        <v>0</v>
      </c>
      <c r="I463" s="31">
        <f t="shared" si="237"/>
        <v>0</v>
      </c>
      <c r="J463" s="31">
        <f t="shared" si="237"/>
        <v>0</v>
      </c>
      <c r="K463" s="31">
        <f t="shared" si="237"/>
        <v>0</v>
      </c>
      <c r="L463" s="31">
        <f t="shared" si="237"/>
        <v>0</v>
      </c>
      <c r="M463" s="31">
        <f t="shared" si="237"/>
        <v>0</v>
      </c>
      <c r="N463" s="31">
        <f t="shared" si="237"/>
        <v>0</v>
      </c>
      <c r="O463" s="31">
        <f t="shared" si="237"/>
        <v>0</v>
      </c>
      <c r="P463" s="31">
        <f t="shared" si="237"/>
        <v>0</v>
      </c>
      <c r="Q463" s="31">
        <f t="shared" si="237"/>
        <v>0</v>
      </c>
      <c r="R463" s="31">
        <f t="shared" si="237"/>
        <v>0</v>
      </c>
      <c r="S463" s="31">
        <f t="shared" si="237"/>
        <v>0</v>
      </c>
      <c r="T463" s="31">
        <f t="shared" si="237"/>
        <v>0</v>
      </c>
      <c r="U463" s="31">
        <f t="shared" si="237"/>
        <v>0</v>
      </c>
      <c r="V463" s="31">
        <f t="shared" si="237"/>
        <v>0</v>
      </c>
      <c r="W463" s="31">
        <f t="shared" si="237"/>
        <v>0</v>
      </c>
      <c r="X463" s="31">
        <f t="shared" si="237"/>
        <v>0</v>
      </c>
      <c r="Y463" s="31">
        <f t="shared" si="237"/>
        <v>0</v>
      </c>
      <c r="Z463" s="31">
        <f t="shared" ref="Z463" si="241">SUM(M463:Y463)</f>
        <v>0</v>
      </c>
      <c r="AA463" s="31">
        <f>D463-Z463</f>
        <v>0</v>
      </c>
      <c r="AB463" s="37"/>
      <c r="AC463" s="32"/>
      <c r="AD463" s="165"/>
      <c r="AE463" s="165"/>
      <c r="AF463" s="165"/>
      <c r="AG463" s="165"/>
      <c r="AH463" s="165"/>
      <c r="AI463" s="140"/>
      <c r="AJ463" s="140"/>
      <c r="AK463" s="78"/>
      <c r="AL463" s="78"/>
    </row>
    <row r="464" spans="1:38" s="33" customFormat="1" ht="18" customHeight="1" x14ac:dyDescent="0.25">
      <c r="A464" s="39" t="s">
        <v>40</v>
      </c>
      <c r="B464" s="40">
        <f t="shared" ref="B464:AA464" si="242">B463+B462</f>
        <v>2113125249.2900004</v>
      </c>
      <c r="C464" s="40">
        <f t="shared" si="242"/>
        <v>-231792991</v>
      </c>
      <c r="D464" s="40">
        <f t="shared" si="242"/>
        <v>1881332258.2900004</v>
      </c>
      <c r="E464" s="40">
        <f t="shared" si="242"/>
        <v>1450113675.9300001</v>
      </c>
      <c r="F464" s="40">
        <f t="shared" si="242"/>
        <v>176415441.72</v>
      </c>
      <c r="G464" s="40">
        <f t="shared" si="242"/>
        <v>101916586.25999999</v>
      </c>
      <c r="H464" s="40">
        <f t="shared" si="242"/>
        <v>34626098.57</v>
      </c>
      <c r="I464" s="40">
        <f t="shared" si="242"/>
        <v>271640091.33000004</v>
      </c>
      <c r="J464" s="40">
        <f t="shared" si="242"/>
        <v>159349369.52000001</v>
      </c>
      <c r="K464" s="40">
        <f t="shared" si="242"/>
        <v>84223276.689999983</v>
      </c>
      <c r="L464" s="40">
        <f t="shared" si="242"/>
        <v>0</v>
      </c>
      <c r="M464" s="40">
        <f t="shared" si="242"/>
        <v>515212737.54000002</v>
      </c>
      <c r="N464" s="40">
        <f t="shared" si="242"/>
        <v>8268648.7800000003</v>
      </c>
      <c r="O464" s="40">
        <f t="shared" si="242"/>
        <v>1005271707.7800001</v>
      </c>
      <c r="P464" s="40">
        <f t="shared" si="242"/>
        <v>164933228.04000005</v>
      </c>
      <c r="Q464" s="40">
        <f t="shared" si="242"/>
        <v>9169621.0500000007</v>
      </c>
      <c r="R464" s="40">
        <f t="shared" si="242"/>
        <v>2569784.94</v>
      </c>
      <c r="S464" s="40">
        <f t="shared" si="242"/>
        <v>5326666.209999999</v>
      </c>
      <c r="T464" s="40">
        <f t="shared" si="242"/>
        <v>3244048.72</v>
      </c>
      <c r="U464" s="40">
        <f t="shared" si="242"/>
        <v>34646109.359999999</v>
      </c>
      <c r="V464" s="40">
        <f t="shared" si="242"/>
        <v>-20196848.509999998</v>
      </c>
      <c r="W464" s="40">
        <f t="shared" si="242"/>
        <v>34452987.119999997</v>
      </c>
      <c r="X464" s="40">
        <f t="shared" si="242"/>
        <v>173111.45</v>
      </c>
      <c r="Y464" s="40">
        <f t="shared" si="242"/>
        <v>0</v>
      </c>
      <c r="Z464" s="40">
        <f t="shared" si="242"/>
        <v>1763071802.48</v>
      </c>
      <c r="AA464" s="40">
        <f t="shared" si="242"/>
        <v>118260455.81000066</v>
      </c>
      <c r="AB464" s="41">
        <f>Z464/D464</f>
        <v>0.93714004780979465</v>
      </c>
      <c r="AC464" s="43"/>
      <c r="AD464" s="165"/>
      <c r="AE464" s="165"/>
      <c r="AF464" s="165"/>
      <c r="AG464" s="165"/>
      <c r="AH464" s="165"/>
      <c r="AI464" s="140"/>
      <c r="AJ464" s="140"/>
      <c r="AK464" s="78"/>
      <c r="AL464" s="78"/>
    </row>
    <row r="465" spans="1:38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65"/>
      <c r="AE465" s="165"/>
      <c r="AF465" s="165"/>
      <c r="AG465" s="165"/>
      <c r="AH465" s="165"/>
      <c r="AI465" s="140"/>
      <c r="AJ465" s="140"/>
      <c r="AK465" s="78"/>
      <c r="AL465" s="78"/>
    </row>
    <row r="466" spans="1:38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65"/>
      <c r="AE466" s="165"/>
      <c r="AF466" s="165"/>
      <c r="AG466" s="165"/>
      <c r="AH466" s="165"/>
      <c r="AI466" s="140"/>
      <c r="AJ466" s="140"/>
      <c r="AK466" s="78"/>
      <c r="AL466" s="78"/>
    </row>
    <row r="467" spans="1:38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65"/>
      <c r="AE467" s="165"/>
      <c r="AF467" s="165"/>
      <c r="AG467" s="165"/>
      <c r="AH467" s="165"/>
      <c r="AI467" s="140"/>
      <c r="AJ467" s="140"/>
      <c r="AK467" s="78"/>
      <c r="AL467" s="78"/>
    </row>
    <row r="468" spans="1:38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93295776.280000001</v>
      </c>
      <c r="F468" s="31">
        <f>[1]consoCURRENT!I9666</f>
        <v>76322.730000000447</v>
      </c>
      <c r="G468" s="31">
        <f>[1]consoCURRENT!J9666</f>
        <v>67606.080000000075</v>
      </c>
      <c r="H468" s="31">
        <f>[1]consoCURRENT!K9666</f>
        <v>0</v>
      </c>
      <c r="I468" s="31">
        <f>[1]consoCURRENT!L9666</f>
        <v>93294833.5</v>
      </c>
      <c r="J468" s="31">
        <f>[1]consoCURRENT!M9666</f>
        <v>76322.730000000447</v>
      </c>
      <c r="K468" s="31">
        <f>[1]consoCURRENT!N9666</f>
        <v>67606.080000000075</v>
      </c>
      <c r="L468" s="31">
        <f>[1]consoCURRENT!O9666</f>
        <v>0</v>
      </c>
      <c r="M468" s="31">
        <f>[1]consoCURRENT!P9666</f>
        <v>93438762.310000002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93439705.090000004</v>
      </c>
      <c r="AA468" s="31">
        <f>D468-Z468</f>
        <v>296485.31999999285</v>
      </c>
      <c r="AB468" s="37">
        <f>Z468/D468</f>
        <v>0.99683702400638241</v>
      </c>
      <c r="AC468" s="32"/>
      <c r="AD468" s="165"/>
      <c r="AE468" s="165"/>
      <c r="AF468" s="165"/>
      <c r="AG468" s="165"/>
      <c r="AH468" s="165"/>
      <c r="AI468" s="140"/>
      <c r="AJ468" s="140"/>
      <c r="AK468" s="78"/>
      <c r="AL468" s="78"/>
    </row>
    <row r="469" spans="1:38" s="33" customFormat="1" ht="18" customHeight="1" x14ac:dyDescent="0.2">
      <c r="A469" s="36" t="s">
        <v>35</v>
      </c>
      <c r="B469" s="31">
        <f>[1]consoCURRENT!E9779</f>
        <v>1673260101.6700006</v>
      </c>
      <c r="C469" s="31">
        <f>[1]consoCURRENT!F9779</f>
        <v>-104732243</v>
      </c>
      <c r="D469" s="31">
        <f>[1]consoCURRENT!G9779</f>
        <v>1568527858.6700006</v>
      </c>
      <c r="E469" s="31">
        <f>[1]consoCURRENT!H9779</f>
        <v>1331452514.8399999</v>
      </c>
      <c r="F469" s="31">
        <f>[1]consoCURRENT!I9779</f>
        <v>147409522.99000001</v>
      </c>
      <c r="G469" s="31">
        <f>[1]consoCURRENT!J9779</f>
        <v>49060997.710000001</v>
      </c>
      <c r="H469" s="31">
        <f>[1]consoCURRENT!K9779</f>
        <v>0</v>
      </c>
      <c r="I469" s="31">
        <f>[1]consoCURRENT!L9779</f>
        <v>153937182.97999999</v>
      </c>
      <c r="J469" s="31">
        <f>[1]consoCURRENT!M9779</f>
        <v>137076469.29000002</v>
      </c>
      <c r="K469" s="31">
        <f>[1]consoCURRENT!N9779</f>
        <v>45563880.269999996</v>
      </c>
      <c r="L469" s="31">
        <f>[1]consoCURRENT!O9779</f>
        <v>0</v>
      </c>
      <c r="M469" s="31">
        <f>[1]consoCURRENT!P9779</f>
        <v>336577532.54000002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164362047.19000003</v>
      </c>
      <c r="Q469" s="31">
        <f>[1]consoCURRENT!T9779</f>
        <v>7417888.3499999996</v>
      </c>
      <c r="R469" s="31">
        <f>[1]consoCURRENT!U9779</f>
        <v>1123085.81</v>
      </c>
      <c r="S469" s="31">
        <f>[1]consoCURRENT!V9779</f>
        <v>1792079.54</v>
      </c>
      <c r="T469" s="31">
        <f>[1]consoCURRENT!W9779</f>
        <v>3155376.49</v>
      </c>
      <c r="U469" s="31">
        <f>[1]consoCURRENT!X9779</f>
        <v>86744.01</v>
      </c>
      <c r="V469" s="31">
        <f>[1]consoCURRENT!Y9779</f>
        <v>254996.94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3">SUM(M469:Y469)</f>
        <v>1527923035.54</v>
      </c>
      <c r="AA469" s="31">
        <f>D469-Z469</f>
        <v>40604823.130000591</v>
      </c>
      <c r="AB469" s="37">
        <f>Z469/D469</f>
        <v>0.97411278167259929</v>
      </c>
      <c r="AC469" s="32"/>
      <c r="AD469" s="165"/>
      <c r="AE469" s="165"/>
      <c r="AF469" s="165"/>
      <c r="AG469" s="165"/>
      <c r="AH469" s="165"/>
      <c r="AI469" s="140"/>
      <c r="AJ469" s="140"/>
      <c r="AK469" s="78"/>
      <c r="AL469" s="78"/>
    </row>
    <row r="470" spans="1:38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-127060748</v>
      </c>
      <c r="D470" s="31">
        <f>[1]consoCURRENT!G9785</f>
        <v>84494592.399999976</v>
      </c>
      <c r="E470" s="31">
        <f>[1]consoCURRENT!H9785</f>
        <v>0</v>
      </c>
      <c r="F470" s="31">
        <f>[1]consoCURRENT!I9785</f>
        <v>1655960</v>
      </c>
      <c r="G470" s="31">
        <f>[1]consoCURRENT!J9785</f>
        <v>13234740.99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1655960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13234740.99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3"/>
        <v>14890700.99</v>
      </c>
      <c r="AA470" s="31">
        <f>D470-Z470</f>
        <v>69603891.409999982</v>
      </c>
      <c r="AB470" s="37">
        <f>Z470/D470</f>
        <v>0.17623259154274593</v>
      </c>
      <c r="AC470" s="32"/>
      <c r="AD470" s="165"/>
      <c r="AE470" s="165"/>
      <c r="AF470" s="165"/>
      <c r="AG470" s="165"/>
      <c r="AH470" s="165"/>
      <c r="AI470" s="140"/>
      <c r="AJ470" s="140"/>
      <c r="AK470" s="78"/>
      <c r="AL470" s="78"/>
    </row>
    <row r="471" spans="1:38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3"/>
        <v>0</v>
      </c>
      <c r="AA471" s="31">
        <f>D471-Z471</f>
        <v>0</v>
      </c>
      <c r="AB471" s="37"/>
      <c r="AC471" s="32"/>
      <c r="AD471" s="165"/>
      <c r="AE471" s="165"/>
      <c r="AF471" s="165"/>
      <c r="AG471" s="165"/>
      <c r="AH471" s="165"/>
      <c r="AI471" s="140"/>
      <c r="AJ471" s="140"/>
      <c r="AK471" s="78"/>
      <c r="AL471" s="78"/>
    </row>
    <row r="472" spans="1:38" s="33" customFormat="1" ht="18" hidden="1" customHeight="1" x14ac:dyDescent="0.25">
      <c r="A472" s="39" t="s">
        <v>38</v>
      </c>
      <c r="B472" s="40">
        <f t="shared" ref="B472:AA472" si="244">SUM(B468:B471)</f>
        <v>1978551632.4800005</v>
      </c>
      <c r="C472" s="40">
        <f t="shared" si="244"/>
        <v>-231792991</v>
      </c>
      <c r="D472" s="40">
        <f t="shared" si="244"/>
        <v>1746758641.4800005</v>
      </c>
      <c r="E472" s="40">
        <f t="shared" si="244"/>
        <v>1424748291.1199999</v>
      </c>
      <c r="F472" s="40">
        <f t="shared" si="244"/>
        <v>149141805.72</v>
      </c>
      <c r="G472" s="40">
        <f t="shared" si="244"/>
        <v>62363344.780000001</v>
      </c>
      <c r="H472" s="40">
        <f t="shared" si="244"/>
        <v>0</v>
      </c>
      <c r="I472" s="40">
        <f t="shared" si="244"/>
        <v>247232016.47999999</v>
      </c>
      <c r="J472" s="40">
        <f t="shared" si="244"/>
        <v>137152792.02000001</v>
      </c>
      <c r="K472" s="40">
        <f t="shared" si="244"/>
        <v>45631486.349999994</v>
      </c>
      <c r="L472" s="40">
        <f t="shared" si="244"/>
        <v>0</v>
      </c>
      <c r="M472" s="40">
        <f t="shared" si="244"/>
        <v>430016294.85000002</v>
      </c>
      <c r="N472" s="40">
        <f t="shared" si="244"/>
        <v>8268648.7800000003</v>
      </c>
      <c r="O472" s="40">
        <f t="shared" si="244"/>
        <v>1004885578.6700001</v>
      </c>
      <c r="P472" s="40">
        <f t="shared" si="244"/>
        <v>164362047.19000003</v>
      </c>
      <c r="Q472" s="40">
        <f t="shared" si="244"/>
        <v>9073848.3499999996</v>
      </c>
      <c r="R472" s="40">
        <f t="shared" si="244"/>
        <v>1123085.81</v>
      </c>
      <c r="S472" s="40">
        <f t="shared" si="244"/>
        <v>1792079.54</v>
      </c>
      <c r="T472" s="40">
        <f t="shared" si="244"/>
        <v>3155376.49</v>
      </c>
      <c r="U472" s="40">
        <f t="shared" si="244"/>
        <v>86744.01</v>
      </c>
      <c r="V472" s="40">
        <f t="shared" si="244"/>
        <v>13489737.93</v>
      </c>
      <c r="W472" s="40">
        <f t="shared" si="244"/>
        <v>0</v>
      </c>
      <c r="X472" s="40">
        <f t="shared" si="244"/>
        <v>0</v>
      </c>
      <c r="Y472" s="40">
        <f t="shared" si="244"/>
        <v>0</v>
      </c>
      <c r="Z472" s="40">
        <f t="shared" si="244"/>
        <v>1636253441.6199999</v>
      </c>
      <c r="AA472" s="40">
        <f t="shared" si="244"/>
        <v>110505199.86000057</v>
      </c>
      <c r="AB472" s="41">
        <f>Z472/D472</f>
        <v>0.93673699546356826</v>
      </c>
      <c r="AC472" s="32"/>
      <c r="AD472" s="165"/>
      <c r="AE472" s="165"/>
      <c r="AF472" s="165"/>
      <c r="AG472" s="165"/>
      <c r="AH472" s="165"/>
      <c r="AI472" s="140"/>
      <c r="AJ472" s="140"/>
      <c r="AK472" s="78"/>
      <c r="AL472" s="78"/>
    </row>
    <row r="473" spans="1:38" s="33" customFormat="1" ht="18" hidden="1" customHeight="1" x14ac:dyDescent="0.25">
      <c r="A473" s="42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5">SUM(M473:Y473)</f>
        <v>0</v>
      </c>
      <c r="AA473" s="31">
        <f>D473-Z473</f>
        <v>0</v>
      </c>
      <c r="AB473" s="37"/>
      <c r="AC473" s="32"/>
      <c r="AD473" s="165"/>
      <c r="AE473" s="165"/>
      <c r="AF473" s="165"/>
      <c r="AG473" s="165"/>
      <c r="AH473" s="165"/>
      <c r="AI473" s="140"/>
      <c r="AJ473" s="140"/>
      <c r="AK473" s="78"/>
      <c r="AL473" s="78"/>
    </row>
    <row r="474" spans="1:38" s="33" customFormat="1" ht="18" customHeight="1" x14ac:dyDescent="0.25">
      <c r="A474" s="39" t="s">
        <v>40</v>
      </c>
      <c r="B474" s="40">
        <f t="shared" ref="B474:AA474" si="246">B473+B472</f>
        <v>1978551632.4800005</v>
      </c>
      <c r="C474" s="40">
        <f t="shared" si="246"/>
        <v>-231792991</v>
      </c>
      <c r="D474" s="40">
        <f t="shared" si="246"/>
        <v>1746758641.4800005</v>
      </c>
      <c r="E474" s="40">
        <f t="shared" si="246"/>
        <v>1424748291.1199999</v>
      </c>
      <c r="F474" s="40">
        <f t="shared" si="246"/>
        <v>149141805.72</v>
      </c>
      <c r="G474" s="40">
        <f t="shared" si="246"/>
        <v>62363344.780000001</v>
      </c>
      <c r="H474" s="40">
        <f t="shared" si="246"/>
        <v>0</v>
      </c>
      <c r="I474" s="40">
        <f t="shared" si="246"/>
        <v>247232016.47999999</v>
      </c>
      <c r="J474" s="40">
        <f t="shared" si="246"/>
        <v>137152792.02000001</v>
      </c>
      <c r="K474" s="40">
        <f t="shared" si="246"/>
        <v>45631486.349999994</v>
      </c>
      <c r="L474" s="40">
        <f t="shared" si="246"/>
        <v>0</v>
      </c>
      <c r="M474" s="40">
        <f t="shared" si="246"/>
        <v>430016294.85000002</v>
      </c>
      <c r="N474" s="40">
        <f t="shared" si="246"/>
        <v>8268648.7800000003</v>
      </c>
      <c r="O474" s="40">
        <f t="shared" si="246"/>
        <v>1004885578.6700001</v>
      </c>
      <c r="P474" s="40">
        <f t="shared" si="246"/>
        <v>164362047.19000003</v>
      </c>
      <c r="Q474" s="40">
        <f t="shared" si="246"/>
        <v>9073848.3499999996</v>
      </c>
      <c r="R474" s="40">
        <f t="shared" si="246"/>
        <v>1123085.81</v>
      </c>
      <c r="S474" s="40">
        <f t="shared" si="246"/>
        <v>1792079.54</v>
      </c>
      <c r="T474" s="40">
        <f t="shared" si="246"/>
        <v>3155376.49</v>
      </c>
      <c r="U474" s="40">
        <f t="shared" si="246"/>
        <v>86744.01</v>
      </c>
      <c r="V474" s="40">
        <f t="shared" si="246"/>
        <v>13489737.93</v>
      </c>
      <c r="W474" s="40">
        <f t="shared" si="246"/>
        <v>0</v>
      </c>
      <c r="X474" s="40">
        <f t="shared" si="246"/>
        <v>0</v>
      </c>
      <c r="Y474" s="40">
        <f t="shared" si="246"/>
        <v>0</v>
      </c>
      <c r="Z474" s="40">
        <f t="shared" si="246"/>
        <v>1636253441.6199999</v>
      </c>
      <c r="AA474" s="40">
        <f t="shared" si="246"/>
        <v>110505199.86000057</v>
      </c>
      <c r="AB474" s="41">
        <f>Z474/D474</f>
        <v>0.93673699546356826</v>
      </c>
      <c r="AC474" s="43"/>
      <c r="AD474" s="165"/>
      <c r="AE474" s="165"/>
      <c r="AF474" s="165"/>
      <c r="AG474" s="168">
        <f>+'[2]CMF + DR'!$K$409</f>
        <v>1636253441.6199999</v>
      </c>
      <c r="AH474" s="165"/>
      <c r="AI474" s="140"/>
      <c r="AJ474" s="140"/>
      <c r="AK474" s="78"/>
      <c r="AL474" s="78"/>
    </row>
    <row r="475" spans="1:38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65"/>
      <c r="AE475" s="165"/>
      <c r="AF475" s="165"/>
      <c r="AG475" s="168">
        <f>+Z474-AG474</f>
        <v>0</v>
      </c>
      <c r="AH475" s="165"/>
      <c r="AI475" s="140"/>
      <c r="AJ475" s="140"/>
      <c r="AK475" s="78"/>
      <c r="AL475" s="78"/>
    </row>
    <row r="476" spans="1:38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65"/>
      <c r="AE476" s="165"/>
      <c r="AF476" s="165"/>
      <c r="AG476" s="165"/>
      <c r="AH476" s="165"/>
      <c r="AI476" s="140"/>
      <c r="AJ476" s="140"/>
      <c r="AK476" s="78"/>
      <c r="AL476" s="78"/>
    </row>
    <row r="477" spans="1:38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65"/>
      <c r="AE477" s="165"/>
      <c r="AF477" s="165"/>
      <c r="AG477" s="165"/>
      <c r="AH477" s="165"/>
      <c r="AI477" s="140"/>
      <c r="AJ477" s="140"/>
      <c r="AK477" s="78"/>
      <c r="AL477" s="78"/>
    </row>
    <row r="478" spans="1:38" s="33" customFormat="1" ht="18" customHeight="1" x14ac:dyDescent="0.2">
      <c r="A478" s="36" t="s">
        <v>34</v>
      </c>
      <c r="B478" s="31">
        <f t="shared" ref="B478:Q481" si="247">B488+B498+B508+B518+B528+B538+B548+B558+B568+B578+B588+B598+B608+B618+B628+B638+B648</f>
        <v>2726782.6400000011</v>
      </c>
      <c r="C478" s="31">
        <f t="shared" si="247"/>
        <v>0</v>
      </c>
      <c r="D478" s="31">
        <f>D488+D498+D508+D518+D528+D538+D548+D558+D568+D578+D588+D598+D608+D618+D628+D638+D648</f>
        <v>2726782.6400000011</v>
      </c>
      <c r="E478" s="31">
        <f t="shared" ref="E478:Y481" si="248">E488+E498+E508+E518+E528+E538+E548+E558+E568+E578+E588+E598+E608+E618+E628+E638+E648</f>
        <v>735103.88</v>
      </c>
      <c r="F478" s="31">
        <f t="shared" si="248"/>
        <v>1792066.72</v>
      </c>
      <c r="G478" s="31">
        <f t="shared" si="248"/>
        <v>64094.5</v>
      </c>
      <c r="H478" s="31">
        <f t="shared" si="248"/>
        <v>0</v>
      </c>
      <c r="I478" s="31">
        <f t="shared" si="248"/>
        <v>0</v>
      </c>
      <c r="J478" s="31">
        <f t="shared" si="248"/>
        <v>0</v>
      </c>
      <c r="K478" s="31">
        <f t="shared" si="248"/>
        <v>62094.5</v>
      </c>
      <c r="L478" s="31">
        <f t="shared" si="248"/>
        <v>0</v>
      </c>
      <c r="M478" s="31">
        <f t="shared" si="248"/>
        <v>62094.5</v>
      </c>
      <c r="N478" s="31">
        <f t="shared" si="248"/>
        <v>0</v>
      </c>
      <c r="O478" s="31">
        <f t="shared" si="248"/>
        <v>275329.11</v>
      </c>
      <c r="P478" s="31">
        <f t="shared" si="248"/>
        <v>459774.77</v>
      </c>
      <c r="Q478" s="31">
        <f t="shared" si="248"/>
        <v>7900</v>
      </c>
      <c r="R478" s="31">
        <f t="shared" si="248"/>
        <v>701931.91999999993</v>
      </c>
      <c r="S478" s="31">
        <f t="shared" si="248"/>
        <v>1082234.8</v>
      </c>
      <c r="T478" s="31">
        <f t="shared" si="248"/>
        <v>2000</v>
      </c>
      <c r="U478" s="31">
        <f t="shared" si="248"/>
        <v>0</v>
      </c>
      <c r="V478" s="31">
        <f t="shared" si="248"/>
        <v>0</v>
      </c>
      <c r="W478" s="31">
        <f t="shared" si="248"/>
        <v>0</v>
      </c>
      <c r="X478" s="31">
        <f t="shared" si="248"/>
        <v>0</v>
      </c>
      <c r="Y478" s="31">
        <f t="shared" si="248"/>
        <v>0</v>
      </c>
      <c r="Z478" s="31">
        <f>SUM(M478:Y478)</f>
        <v>2591265.0999999996</v>
      </c>
      <c r="AA478" s="31">
        <f>D478-Z478</f>
        <v>135517.54000000143</v>
      </c>
      <c r="AB478" s="37">
        <f>Z478/D478</f>
        <v>0.95030130454402428</v>
      </c>
      <c r="AC478" s="32"/>
      <c r="AD478" s="165"/>
      <c r="AE478" s="165"/>
      <c r="AF478" s="165"/>
      <c r="AG478" s="165"/>
      <c r="AH478" s="165"/>
      <c r="AI478" s="140"/>
      <c r="AJ478" s="140"/>
      <c r="AK478" s="78"/>
      <c r="AL478" s="78"/>
    </row>
    <row r="479" spans="1:38" s="33" customFormat="1" ht="18" customHeight="1" x14ac:dyDescent="0.2">
      <c r="A479" s="36" t="s">
        <v>35</v>
      </c>
      <c r="B479" s="31">
        <f t="shared" si="247"/>
        <v>82106247.020000011</v>
      </c>
      <c r="C479" s="31">
        <f t="shared" si="247"/>
        <v>-2.2737367544323206E-12</v>
      </c>
      <c r="D479" s="31">
        <f t="shared" si="247"/>
        <v>82106247.020000011</v>
      </c>
      <c r="E479" s="31">
        <f t="shared" si="247"/>
        <v>24567532.630000003</v>
      </c>
      <c r="F479" s="31">
        <f t="shared" si="247"/>
        <v>23599001.580000009</v>
      </c>
      <c r="G479" s="31">
        <f t="shared" si="247"/>
        <v>32146082.979999993</v>
      </c>
      <c r="H479" s="31">
        <f t="shared" si="247"/>
        <v>426098.57</v>
      </c>
      <c r="I479" s="31">
        <f t="shared" si="247"/>
        <v>24345326.550000001</v>
      </c>
      <c r="J479" s="31">
        <f t="shared" si="247"/>
        <v>20314009.799999997</v>
      </c>
      <c r="K479" s="31">
        <f t="shared" si="247"/>
        <v>31186631.839999996</v>
      </c>
      <c r="L479" s="31">
        <f t="shared" si="247"/>
        <v>0</v>
      </c>
      <c r="M479" s="31">
        <f t="shared" si="247"/>
        <v>75845968.189999998</v>
      </c>
      <c r="N479" s="31">
        <f t="shared" si="247"/>
        <v>0</v>
      </c>
      <c r="O479" s="31">
        <f t="shared" si="247"/>
        <v>110800</v>
      </c>
      <c r="P479" s="31">
        <f t="shared" si="247"/>
        <v>111406.08</v>
      </c>
      <c r="Q479" s="31">
        <f t="shared" si="247"/>
        <v>87872.7</v>
      </c>
      <c r="R479" s="31">
        <f t="shared" si="248"/>
        <v>744767.21</v>
      </c>
      <c r="S479" s="31">
        <f t="shared" si="248"/>
        <v>2452351.8699999992</v>
      </c>
      <c r="T479" s="31">
        <f t="shared" si="248"/>
        <v>86672.23</v>
      </c>
      <c r="U479" s="31">
        <f t="shared" si="248"/>
        <v>359365.35</v>
      </c>
      <c r="V479" s="31">
        <f t="shared" si="248"/>
        <v>513413.56</v>
      </c>
      <c r="W479" s="31">
        <f t="shared" si="248"/>
        <v>252987.12</v>
      </c>
      <c r="X479" s="31">
        <f t="shared" si="248"/>
        <v>173111.45</v>
      </c>
      <c r="Y479" s="31">
        <f t="shared" si="248"/>
        <v>0</v>
      </c>
      <c r="Z479" s="31">
        <f t="shared" ref="Z479:Z481" si="249">SUM(M479:Y479)</f>
        <v>80738715.760000005</v>
      </c>
      <c r="AA479" s="31">
        <f>D479-Z479</f>
        <v>1367531.2600000054</v>
      </c>
      <c r="AB479" s="37">
        <f>Z479/D479</f>
        <v>0.98334437013462694</v>
      </c>
      <c r="AC479" s="32"/>
      <c r="AD479" s="165"/>
      <c r="AE479" s="165"/>
      <c r="AF479" s="165"/>
      <c r="AG479" s="165"/>
      <c r="AH479" s="165"/>
      <c r="AI479" s="140"/>
      <c r="AJ479" s="140"/>
      <c r="AK479" s="78"/>
      <c r="AL479" s="78"/>
    </row>
    <row r="480" spans="1:38" s="33" customFormat="1" ht="18" customHeight="1" x14ac:dyDescent="0.2">
      <c r="A480" s="36" t="s">
        <v>36</v>
      </c>
      <c r="B480" s="31">
        <f t="shared" si="247"/>
        <v>0</v>
      </c>
      <c r="C480" s="31">
        <f t="shared" si="247"/>
        <v>0</v>
      </c>
      <c r="D480" s="31">
        <f t="shared" si="247"/>
        <v>0</v>
      </c>
      <c r="E480" s="31">
        <f t="shared" si="247"/>
        <v>0</v>
      </c>
      <c r="F480" s="31">
        <f t="shared" si="247"/>
        <v>0</v>
      </c>
      <c r="G480" s="31">
        <f t="shared" si="247"/>
        <v>0</v>
      </c>
      <c r="H480" s="31">
        <f t="shared" si="247"/>
        <v>0</v>
      </c>
      <c r="I480" s="31">
        <f t="shared" si="247"/>
        <v>0</v>
      </c>
      <c r="J480" s="31">
        <f t="shared" si="247"/>
        <v>0</v>
      </c>
      <c r="K480" s="31">
        <f t="shared" si="247"/>
        <v>0</v>
      </c>
      <c r="L480" s="31">
        <f t="shared" si="247"/>
        <v>0</v>
      </c>
      <c r="M480" s="31">
        <f t="shared" si="247"/>
        <v>0</v>
      </c>
      <c r="N480" s="31">
        <f t="shared" si="247"/>
        <v>0</v>
      </c>
      <c r="O480" s="31">
        <f t="shared" si="247"/>
        <v>0</v>
      </c>
      <c r="P480" s="31">
        <f t="shared" si="247"/>
        <v>0</v>
      </c>
      <c r="Q480" s="31">
        <f t="shared" si="247"/>
        <v>0</v>
      </c>
      <c r="R480" s="31">
        <f t="shared" si="248"/>
        <v>0</v>
      </c>
      <c r="S480" s="31">
        <f t="shared" si="248"/>
        <v>0</v>
      </c>
      <c r="T480" s="31">
        <f t="shared" si="248"/>
        <v>0</v>
      </c>
      <c r="U480" s="31">
        <f t="shared" si="248"/>
        <v>0</v>
      </c>
      <c r="V480" s="31">
        <f t="shared" si="248"/>
        <v>0</v>
      </c>
      <c r="W480" s="31">
        <f t="shared" si="248"/>
        <v>0</v>
      </c>
      <c r="X480" s="31">
        <f t="shared" si="248"/>
        <v>0</v>
      </c>
      <c r="Y480" s="31">
        <f t="shared" si="248"/>
        <v>0</v>
      </c>
      <c r="Z480" s="31">
        <f t="shared" si="249"/>
        <v>0</v>
      </c>
      <c r="AA480" s="31">
        <f>D480-Z480</f>
        <v>0</v>
      </c>
      <c r="AB480" s="37"/>
      <c r="AC480" s="32"/>
      <c r="AD480" s="165"/>
      <c r="AE480" s="165"/>
      <c r="AF480" s="165"/>
      <c r="AG480" s="165"/>
      <c r="AH480" s="165"/>
      <c r="AI480" s="140"/>
      <c r="AJ480" s="140"/>
      <c r="AK480" s="78"/>
      <c r="AL480" s="78"/>
    </row>
    <row r="481" spans="1:38" s="33" customFormat="1" ht="18" customHeight="1" x14ac:dyDescent="0.2">
      <c r="A481" s="36" t="s">
        <v>37</v>
      </c>
      <c r="B481" s="31">
        <f t="shared" si="247"/>
        <v>0</v>
      </c>
      <c r="C481" s="31">
        <f t="shared" si="247"/>
        <v>0</v>
      </c>
      <c r="D481" s="31">
        <f t="shared" si="247"/>
        <v>0</v>
      </c>
      <c r="E481" s="31">
        <f t="shared" si="247"/>
        <v>0</v>
      </c>
      <c r="F481" s="31">
        <f t="shared" si="247"/>
        <v>0</v>
      </c>
      <c r="G481" s="31">
        <f t="shared" si="247"/>
        <v>0</v>
      </c>
      <c r="H481" s="31">
        <f t="shared" si="247"/>
        <v>0</v>
      </c>
      <c r="I481" s="31">
        <f t="shared" si="247"/>
        <v>0</v>
      </c>
      <c r="J481" s="31">
        <f t="shared" si="247"/>
        <v>0</v>
      </c>
      <c r="K481" s="31">
        <f t="shared" si="247"/>
        <v>0</v>
      </c>
      <c r="L481" s="31">
        <f t="shared" si="247"/>
        <v>0</v>
      </c>
      <c r="M481" s="31">
        <f t="shared" si="247"/>
        <v>0</v>
      </c>
      <c r="N481" s="31">
        <f t="shared" si="247"/>
        <v>0</v>
      </c>
      <c r="O481" s="31">
        <f t="shared" si="247"/>
        <v>0</v>
      </c>
      <c r="P481" s="31">
        <f t="shared" si="247"/>
        <v>0</v>
      </c>
      <c r="Q481" s="31">
        <f t="shared" si="247"/>
        <v>0</v>
      </c>
      <c r="R481" s="31">
        <f t="shared" si="248"/>
        <v>0</v>
      </c>
      <c r="S481" s="31">
        <f t="shared" si="248"/>
        <v>0</v>
      </c>
      <c r="T481" s="31">
        <f t="shared" si="248"/>
        <v>0</v>
      </c>
      <c r="U481" s="31">
        <f t="shared" si="248"/>
        <v>0</v>
      </c>
      <c r="V481" s="31">
        <f t="shared" si="248"/>
        <v>0</v>
      </c>
      <c r="W481" s="31">
        <f t="shared" si="248"/>
        <v>0</v>
      </c>
      <c r="X481" s="31">
        <f t="shared" si="248"/>
        <v>0</v>
      </c>
      <c r="Y481" s="31">
        <f t="shared" si="248"/>
        <v>0</v>
      </c>
      <c r="Z481" s="31">
        <f t="shared" si="249"/>
        <v>0</v>
      </c>
      <c r="AA481" s="31">
        <f>D481-Z481</f>
        <v>0</v>
      </c>
      <c r="AB481" s="37"/>
      <c r="AC481" s="32"/>
      <c r="AD481" s="165"/>
      <c r="AE481" s="165"/>
      <c r="AF481" s="165"/>
      <c r="AG481" s="165"/>
      <c r="AH481" s="165"/>
      <c r="AI481" s="140"/>
      <c r="AJ481" s="140"/>
      <c r="AK481" s="78"/>
      <c r="AL481" s="78"/>
    </row>
    <row r="482" spans="1:38" s="33" customFormat="1" ht="18" hidden="1" customHeight="1" x14ac:dyDescent="0.25">
      <c r="A482" s="39" t="s">
        <v>38</v>
      </c>
      <c r="B482" s="40">
        <f t="shared" ref="B482" si="250">SUM(B478:B481)</f>
        <v>84833029.660000011</v>
      </c>
      <c r="C482" s="40">
        <f t="shared" ref="C482" si="251">SUM(C478:C481)</f>
        <v>-2.2737367544323206E-12</v>
      </c>
      <c r="D482" s="40">
        <f>SUM(D478:D481)</f>
        <v>84833029.660000011</v>
      </c>
      <c r="E482" s="40">
        <f t="shared" ref="E482:AA482" si="252">SUM(E478:E481)</f>
        <v>25302636.510000002</v>
      </c>
      <c r="F482" s="40">
        <f t="shared" si="252"/>
        <v>25391068.300000008</v>
      </c>
      <c r="G482" s="40">
        <f t="shared" si="252"/>
        <v>32210177.479999993</v>
      </c>
      <c r="H482" s="40">
        <f t="shared" si="252"/>
        <v>426098.57</v>
      </c>
      <c r="I482" s="40">
        <f t="shared" si="252"/>
        <v>24345326.550000001</v>
      </c>
      <c r="J482" s="40">
        <f t="shared" si="252"/>
        <v>20314009.799999997</v>
      </c>
      <c r="K482" s="40">
        <f t="shared" si="252"/>
        <v>31248726.339999996</v>
      </c>
      <c r="L482" s="40">
        <f t="shared" si="252"/>
        <v>0</v>
      </c>
      <c r="M482" s="40">
        <f t="shared" si="252"/>
        <v>75908062.689999998</v>
      </c>
      <c r="N482" s="40">
        <f t="shared" si="252"/>
        <v>0</v>
      </c>
      <c r="O482" s="40">
        <f t="shared" si="252"/>
        <v>386129.11</v>
      </c>
      <c r="P482" s="40">
        <f t="shared" si="252"/>
        <v>571180.85</v>
      </c>
      <c r="Q482" s="40">
        <f t="shared" si="252"/>
        <v>95772.7</v>
      </c>
      <c r="R482" s="40">
        <f t="shared" si="252"/>
        <v>1446699.13</v>
      </c>
      <c r="S482" s="40">
        <f t="shared" si="252"/>
        <v>3534586.669999999</v>
      </c>
      <c r="T482" s="40">
        <f t="shared" si="252"/>
        <v>88672.23</v>
      </c>
      <c r="U482" s="40">
        <f t="shared" si="252"/>
        <v>359365.35</v>
      </c>
      <c r="V482" s="40">
        <f t="shared" si="252"/>
        <v>513413.56</v>
      </c>
      <c r="W482" s="40">
        <f t="shared" si="252"/>
        <v>252987.12</v>
      </c>
      <c r="X482" s="40">
        <f t="shared" si="252"/>
        <v>173111.45</v>
      </c>
      <c r="Y482" s="40">
        <f t="shared" si="252"/>
        <v>0</v>
      </c>
      <c r="Z482" s="40">
        <f t="shared" si="252"/>
        <v>83329980.859999999</v>
      </c>
      <c r="AA482" s="40">
        <f t="shared" si="252"/>
        <v>1503048.8000000068</v>
      </c>
      <c r="AB482" s="41">
        <f>Z482/D482</f>
        <v>0.98228226899329141</v>
      </c>
      <c r="AC482" s="32"/>
      <c r="AD482" s="165"/>
      <c r="AE482" s="165"/>
      <c r="AF482" s="165"/>
      <c r="AG482" s="165"/>
      <c r="AH482" s="165"/>
      <c r="AI482" s="140"/>
      <c r="AJ482" s="140"/>
      <c r="AK482" s="78"/>
      <c r="AL482" s="78"/>
    </row>
    <row r="483" spans="1:38" s="33" customFormat="1" ht="18" hidden="1" customHeight="1" x14ac:dyDescent="0.25">
      <c r="A483" s="42" t="s">
        <v>39</v>
      </c>
      <c r="B483" s="31">
        <f t="shared" ref="B483:Y483" si="253">B493+B503+B513+B523+B533+B543+B553+B563+B573+B583+B593+B603+B613+B623+B633+B643+B653</f>
        <v>0</v>
      </c>
      <c r="C483" s="31">
        <f t="shared" si="253"/>
        <v>0</v>
      </c>
      <c r="D483" s="31">
        <f t="shared" si="253"/>
        <v>0</v>
      </c>
      <c r="E483" s="31">
        <f t="shared" si="253"/>
        <v>0</v>
      </c>
      <c r="F483" s="31">
        <f t="shared" si="253"/>
        <v>0</v>
      </c>
      <c r="G483" s="31">
        <f t="shared" si="253"/>
        <v>0</v>
      </c>
      <c r="H483" s="31">
        <f t="shared" si="253"/>
        <v>0</v>
      </c>
      <c r="I483" s="31">
        <f t="shared" si="253"/>
        <v>0</v>
      </c>
      <c r="J483" s="31">
        <f t="shared" si="253"/>
        <v>0</v>
      </c>
      <c r="K483" s="31">
        <f t="shared" si="253"/>
        <v>0</v>
      </c>
      <c r="L483" s="31">
        <f t="shared" si="253"/>
        <v>0</v>
      </c>
      <c r="M483" s="31">
        <f t="shared" si="253"/>
        <v>0</v>
      </c>
      <c r="N483" s="31">
        <f t="shared" si="253"/>
        <v>0</v>
      </c>
      <c r="O483" s="31">
        <f t="shared" si="253"/>
        <v>0</v>
      </c>
      <c r="P483" s="31">
        <f t="shared" si="253"/>
        <v>0</v>
      </c>
      <c r="Q483" s="31">
        <f t="shared" si="253"/>
        <v>0</v>
      </c>
      <c r="R483" s="31">
        <f t="shared" si="253"/>
        <v>0</v>
      </c>
      <c r="S483" s="31">
        <f t="shared" si="253"/>
        <v>0</v>
      </c>
      <c r="T483" s="31">
        <f t="shared" si="253"/>
        <v>0</v>
      </c>
      <c r="U483" s="31">
        <f t="shared" si="253"/>
        <v>0</v>
      </c>
      <c r="V483" s="31">
        <f t="shared" si="253"/>
        <v>0</v>
      </c>
      <c r="W483" s="31">
        <f t="shared" si="253"/>
        <v>0</v>
      </c>
      <c r="X483" s="31">
        <f t="shared" si="253"/>
        <v>0</v>
      </c>
      <c r="Y483" s="31">
        <f t="shared" si="253"/>
        <v>0</v>
      </c>
      <c r="Z483" s="31">
        <f t="shared" ref="Z483" si="254">SUM(M483:Y483)</f>
        <v>0</v>
      </c>
      <c r="AA483" s="31">
        <f>D483-Z483</f>
        <v>0</v>
      </c>
      <c r="AB483" s="37"/>
      <c r="AC483" s="32"/>
      <c r="AD483" s="165"/>
      <c r="AE483" s="165"/>
      <c r="AF483" s="165"/>
      <c r="AG483" s="165"/>
      <c r="AH483" s="165"/>
      <c r="AI483" s="140"/>
      <c r="AJ483" s="140"/>
      <c r="AK483" s="78"/>
      <c r="AL483" s="78"/>
    </row>
    <row r="484" spans="1:38" s="33" customFormat="1" ht="18" customHeight="1" x14ac:dyDescent="0.25">
      <c r="A484" s="39" t="s">
        <v>40</v>
      </c>
      <c r="B484" s="40">
        <f t="shared" ref="B484:C484" si="255">B483+B482</f>
        <v>84833029.660000011</v>
      </c>
      <c r="C484" s="40">
        <f t="shared" si="255"/>
        <v>-2.2737367544323206E-12</v>
      </c>
      <c r="D484" s="40">
        <f>D483+D482</f>
        <v>84833029.660000011</v>
      </c>
      <c r="E484" s="40">
        <f t="shared" ref="E484:AA484" si="256">E483+E482</f>
        <v>25302636.510000002</v>
      </c>
      <c r="F484" s="40">
        <f t="shared" si="256"/>
        <v>25391068.300000008</v>
      </c>
      <c r="G484" s="40">
        <f t="shared" si="256"/>
        <v>32210177.479999993</v>
      </c>
      <c r="H484" s="40">
        <f t="shared" si="256"/>
        <v>426098.57</v>
      </c>
      <c r="I484" s="40">
        <f t="shared" si="256"/>
        <v>24345326.550000001</v>
      </c>
      <c r="J484" s="40">
        <f t="shared" si="256"/>
        <v>20314009.799999997</v>
      </c>
      <c r="K484" s="40">
        <f t="shared" si="256"/>
        <v>31248726.339999996</v>
      </c>
      <c r="L484" s="40">
        <f t="shared" si="256"/>
        <v>0</v>
      </c>
      <c r="M484" s="40">
        <f t="shared" si="256"/>
        <v>75908062.689999998</v>
      </c>
      <c r="N484" s="40">
        <f t="shared" si="256"/>
        <v>0</v>
      </c>
      <c r="O484" s="40">
        <f t="shared" si="256"/>
        <v>386129.11</v>
      </c>
      <c r="P484" s="40">
        <f t="shared" si="256"/>
        <v>571180.85</v>
      </c>
      <c r="Q484" s="40">
        <f t="shared" si="256"/>
        <v>95772.7</v>
      </c>
      <c r="R484" s="40">
        <f t="shared" si="256"/>
        <v>1446699.13</v>
      </c>
      <c r="S484" s="40">
        <f t="shared" si="256"/>
        <v>3534586.669999999</v>
      </c>
      <c r="T484" s="40">
        <f t="shared" si="256"/>
        <v>88672.23</v>
      </c>
      <c r="U484" s="40">
        <f t="shared" si="256"/>
        <v>359365.35</v>
      </c>
      <c r="V484" s="40">
        <f t="shared" si="256"/>
        <v>513413.56</v>
      </c>
      <c r="W484" s="40">
        <f t="shared" si="256"/>
        <v>252987.12</v>
      </c>
      <c r="X484" s="40">
        <f t="shared" si="256"/>
        <v>173111.45</v>
      </c>
      <c r="Y484" s="40">
        <f t="shared" si="256"/>
        <v>0</v>
      </c>
      <c r="Z484" s="40">
        <f t="shared" si="256"/>
        <v>83329980.859999999</v>
      </c>
      <c r="AA484" s="40">
        <f t="shared" si="256"/>
        <v>1503048.8000000068</v>
      </c>
      <c r="AB484" s="41">
        <f>Z484/D484</f>
        <v>0.98228226899329141</v>
      </c>
      <c r="AC484" s="43"/>
      <c r="AD484" s="165"/>
      <c r="AE484" s="165"/>
      <c r="AF484" s="165"/>
      <c r="AG484" s="165"/>
      <c r="AH484" s="165"/>
      <c r="AI484" s="140"/>
      <c r="AJ484" s="140"/>
      <c r="AK484" s="78"/>
      <c r="AL484" s="78"/>
    </row>
    <row r="485" spans="1:38" s="46" customFormat="1" ht="15" hidden="1" customHeight="1" x14ac:dyDescent="0.25">
      <c r="A485" s="44"/>
      <c r="B485" s="45"/>
      <c r="C485" s="45"/>
      <c r="D485" s="45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40"/>
      <c r="AE485" s="140"/>
      <c r="AF485" s="140"/>
      <c r="AG485" s="140"/>
      <c r="AH485" s="140"/>
      <c r="AI485" s="140"/>
      <c r="AJ485" s="140"/>
      <c r="AK485" s="78"/>
      <c r="AL485" s="78"/>
    </row>
    <row r="486" spans="1:38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65"/>
      <c r="AE486" s="165"/>
      <c r="AF486" s="165"/>
      <c r="AG486" s="165"/>
      <c r="AH486" s="165"/>
      <c r="AI486" s="140"/>
      <c r="AJ486" s="140"/>
      <c r="AK486" s="78"/>
      <c r="AL486" s="78"/>
    </row>
    <row r="487" spans="1:38" s="33" customFormat="1" ht="15" hidden="1" customHeight="1" x14ac:dyDescent="0.25">
      <c r="A487" s="47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65"/>
      <c r="AE487" s="165"/>
      <c r="AF487" s="165"/>
      <c r="AG487" s="165"/>
      <c r="AH487" s="165"/>
      <c r="AI487" s="140"/>
      <c r="AJ487" s="140"/>
      <c r="AK487" s="78"/>
      <c r="AL487" s="78"/>
    </row>
    <row r="488" spans="1:38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62094.5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62094.5</v>
      </c>
      <c r="L488" s="31">
        <f>[1]consoCURRENT!O10092</f>
        <v>0</v>
      </c>
      <c r="M488" s="31">
        <f>[1]consoCURRENT!P10092</f>
        <v>62094.5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62094.5</v>
      </c>
      <c r="AA488" s="31">
        <f>D488-Z488</f>
        <v>36036.86</v>
      </c>
      <c r="AB488" s="37">
        <f>Z488/D488</f>
        <v>0.63276917796716559</v>
      </c>
      <c r="AC488" s="32"/>
      <c r="AD488" s="165"/>
      <c r="AE488" s="165"/>
      <c r="AF488" s="165"/>
      <c r="AG488" s="165"/>
      <c r="AH488" s="165"/>
      <c r="AI488" s="140"/>
      <c r="AJ488" s="140"/>
      <c r="AK488" s="78"/>
      <c r="AL488" s="78"/>
    </row>
    <row r="489" spans="1:38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77988791.180000007</v>
      </c>
      <c r="E489" s="31">
        <f>[1]consoCURRENT!H10205</f>
        <v>24471502.550000001</v>
      </c>
      <c r="F489" s="31">
        <f>[1]consoCURRENT!I10205</f>
        <v>20433793.850000001</v>
      </c>
      <c r="G489" s="31">
        <f>[1]consoCURRENT!J10205</f>
        <v>31645026.389999993</v>
      </c>
      <c r="H489" s="31">
        <f>[1]consoCURRENT!K10205</f>
        <v>248990.8</v>
      </c>
      <c r="I489" s="31">
        <f>[1]consoCURRENT!L10205</f>
        <v>24345326.550000001</v>
      </c>
      <c r="J489" s="31">
        <f>[1]consoCURRENT!M10205</f>
        <v>20314009.799999997</v>
      </c>
      <c r="K489" s="31">
        <f>[1]consoCURRENT!N10205</f>
        <v>31186631.839999996</v>
      </c>
      <c r="L489" s="31">
        <f>[1]consoCURRENT!O10205</f>
        <v>0</v>
      </c>
      <c r="M489" s="31">
        <f>[1]consoCURRENT!P10205</f>
        <v>75845968.189999998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15376</v>
      </c>
      <c r="Q489" s="31">
        <f>[1]consoCURRENT!T10205</f>
        <v>0</v>
      </c>
      <c r="R489" s="31">
        <f>[1]consoCURRENT!U10205</f>
        <v>101500</v>
      </c>
      <c r="S489" s="31">
        <f>[1]consoCURRENT!V10205</f>
        <v>18284.050000000003</v>
      </c>
      <c r="T489" s="31">
        <f>[1]consoCURRENT!W10205</f>
        <v>0</v>
      </c>
      <c r="U489" s="31">
        <f>[1]consoCURRENT!X10205</f>
        <v>41276.06</v>
      </c>
      <c r="V489" s="31">
        <f>[1]consoCURRENT!Y10205</f>
        <v>417118.49</v>
      </c>
      <c r="W489" s="31">
        <f>[1]consoCURRENT!Z10205</f>
        <v>248367.12</v>
      </c>
      <c r="X489" s="31">
        <f>[1]consoCURRENT!AA10205</f>
        <v>623.67999999999995</v>
      </c>
      <c r="Y489" s="31">
        <f>[1]consoCURRENT!AB10205</f>
        <v>0</v>
      </c>
      <c r="Z489" s="31">
        <f t="shared" ref="Z489:Z491" si="257">SUM(M489:Y489)</f>
        <v>76799313.590000004</v>
      </c>
      <c r="AA489" s="31">
        <f>D489-Z489</f>
        <v>1189477.5900000036</v>
      </c>
      <c r="AB489" s="37">
        <f>Z489/D489</f>
        <v>0.98474809556600695</v>
      </c>
      <c r="AC489" s="32"/>
      <c r="AD489" s="165"/>
      <c r="AE489" s="165"/>
      <c r="AF489" s="165"/>
      <c r="AG489" s="165"/>
      <c r="AH489" s="165"/>
      <c r="AI489" s="140"/>
      <c r="AJ489" s="140"/>
      <c r="AK489" s="78"/>
      <c r="AL489" s="78"/>
    </row>
    <row r="490" spans="1:38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7"/>
        <v>0</v>
      </c>
      <c r="AA490" s="31">
        <f>D490-Z490</f>
        <v>0</v>
      </c>
      <c r="AB490" s="37"/>
      <c r="AC490" s="32"/>
      <c r="AD490" s="165"/>
      <c r="AE490" s="165"/>
      <c r="AF490" s="165"/>
      <c r="AG490" s="165"/>
      <c r="AH490" s="165"/>
      <c r="AI490" s="140"/>
      <c r="AJ490" s="140"/>
      <c r="AK490" s="78"/>
      <c r="AL490" s="78"/>
    </row>
    <row r="491" spans="1:38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7"/>
        <v>0</v>
      </c>
      <c r="AA491" s="31">
        <f>D491-Z491</f>
        <v>0</v>
      </c>
      <c r="AB491" s="37"/>
      <c r="AC491" s="32"/>
      <c r="AD491" s="165"/>
      <c r="AE491" s="165"/>
      <c r="AF491" s="165"/>
      <c r="AG491" s="165"/>
      <c r="AH491" s="165"/>
      <c r="AI491" s="140"/>
      <c r="AJ491" s="140"/>
      <c r="AK491" s="78"/>
      <c r="AL491" s="78"/>
    </row>
    <row r="492" spans="1:38" s="33" customFormat="1" ht="18" hidden="1" customHeight="1" x14ac:dyDescent="0.25">
      <c r="A492" s="39" t="s">
        <v>38</v>
      </c>
      <c r="B492" s="40">
        <f t="shared" ref="B492:AA492" si="258">SUM(B488:B491)</f>
        <v>78086922.540000007</v>
      </c>
      <c r="C492" s="40">
        <f t="shared" si="258"/>
        <v>0</v>
      </c>
      <c r="D492" s="40">
        <f t="shared" si="258"/>
        <v>78086922.540000007</v>
      </c>
      <c r="E492" s="40">
        <f t="shared" si="258"/>
        <v>24471502.550000001</v>
      </c>
      <c r="F492" s="40">
        <f t="shared" si="258"/>
        <v>20433793.850000001</v>
      </c>
      <c r="G492" s="40">
        <f t="shared" si="258"/>
        <v>31707120.889999993</v>
      </c>
      <c r="H492" s="40">
        <f t="shared" si="258"/>
        <v>248990.8</v>
      </c>
      <c r="I492" s="40">
        <f t="shared" si="258"/>
        <v>24345326.550000001</v>
      </c>
      <c r="J492" s="40">
        <f t="shared" si="258"/>
        <v>20314009.799999997</v>
      </c>
      <c r="K492" s="40">
        <f t="shared" si="258"/>
        <v>31248726.339999996</v>
      </c>
      <c r="L492" s="40">
        <f t="shared" si="258"/>
        <v>0</v>
      </c>
      <c r="M492" s="40">
        <f t="shared" si="258"/>
        <v>75908062.689999998</v>
      </c>
      <c r="N492" s="40">
        <f t="shared" si="258"/>
        <v>0</v>
      </c>
      <c r="O492" s="40">
        <f t="shared" si="258"/>
        <v>110800</v>
      </c>
      <c r="P492" s="40">
        <f t="shared" si="258"/>
        <v>15376</v>
      </c>
      <c r="Q492" s="40">
        <f t="shared" si="258"/>
        <v>0</v>
      </c>
      <c r="R492" s="40">
        <f t="shared" si="258"/>
        <v>101500</v>
      </c>
      <c r="S492" s="40">
        <f t="shared" si="258"/>
        <v>18284.050000000003</v>
      </c>
      <c r="T492" s="40">
        <f t="shared" si="258"/>
        <v>0</v>
      </c>
      <c r="U492" s="40">
        <f t="shared" si="258"/>
        <v>41276.06</v>
      </c>
      <c r="V492" s="40">
        <f t="shared" si="258"/>
        <v>417118.49</v>
      </c>
      <c r="W492" s="40">
        <f t="shared" si="258"/>
        <v>248367.12</v>
      </c>
      <c r="X492" s="40">
        <f t="shared" si="258"/>
        <v>623.67999999999995</v>
      </c>
      <c r="Y492" s="40">
        <f t="shared" si="258"/>
        <v>0</v>
      </c>
      <c r="Z492" s="40">
        <f t="shared" si="258"/>
        <v>76861408.090000004</v>
      </c>
      <c r="AA492" s="40">
        <f t="shared" si="258"/>
        <v>1225514.4500000037</v>
      </c>
      <c r="AB492" s="41">
        <f>Z492/D492</f>
        <v>0.9843057658038421</v>
      </c>
      <c r="AC492" s="32"/>
      <c r="AD492" s="165"/>
      <c r="AE492" s="165"/>
      <c r="AF492" s="165"/>
      <c r="AG492" s="165"/>
      <c r="AH492" s="165"/>
      <c r="AI492" s="140"/>
      <c r="AJ492" s="140"/>
      <c r="AK492" s="78"/>
      <c r="AL492" s="78"/>
    </row>
    <row r="493" spans="1:38" s="33" customFormat="1" ht="18" hidden="1" customHeight="1" x14ac:dyDescent="0.25">
      <c r="A493" s="42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9">SUM(M493:Y493)</f>
        <v>0</v>
      </c>
      <c r="AA493" s="31">
        <f>D493-Z493</f>
        <v>0</v>
      </c>
      <c r="AB493" s="37"/>
      <c r="AC493" s="32"/>
      <c r="AD493" s="165"/>
      <c r="AE493" s="165"/>
      <c r="AF493" s="165"/>
      <c r="AG493" s="165"/>
      <c r="AH493" s="165"/>
      <c r="AI493" s="140"/>
      <c r="AJ493" s="140"/>
      <c r="AK493" s="78"/>
      <c r="AL493" s="78"/>
    </row>
    <row r="494" spans="1:38" s="33" customFormat="1" ht="18" hidden="1" customHeight="1" x14ac:dyDescent="0.25">
      <c r="A494" s="39" t="s">
        <v>40</v>
      </c>
      <c r="B494" s="40">
        <f t="shared" ref="B494:AA494" si="260">B493+B492</f>
        <v>78086922.540000007</v>
      </c>
      <c r="C494" s="40">
        <f t="shared" si="260"/>
        <v>0</v>
      </c>
      <c r="D494" s="40">
        <f t="shared" si="260"/>
        <v>78086922.540000007</v>
      </c>
      <c r="E494" s="40">
        <f t="shared" si="260"/>
        <v>24471502.550000001</v>
      </c>
      <c r="F494" s="40">
        <f t="shared" si="260"/>
        <v>20433793.850000001</v>
      </c>
      <c r="G494" s="40">
        <f t="shared" si="260"/>
        <v>31707120.889999993</v>
      </c>
      <c r="H494" s="40">
        <f t="shared" si="260"/>
        <v>248990.8</v>
      </c>
      <c r="I494" s="40">
        <f t="shared" si="260"/>
        <v>24345326.550000001</v>
      </c>
      <c r="J494" s="40">
        <f t="shared" si="260"/>
        <v>20314009.799999997</v>
      </c>
      <c r="K494" s="40">
        <f t="shared" si="260"/>
        <v>31248726.339999996</v>
      </c>
      <c r="L494" s="40">
        <f t="shared" si="260"/>
        <v>0</v>
      </c>
      <c r="M494" s="40">
        <f t="shared" si="260"/>
        <v>75908062.689999998</v>
      </c>
      <c r="N494" s="40">
        <f t="shared" si="260"/>
        <v>0</v>
      </c>
      <c r="O494" s="40">
        <f t="shared" si="260"/>
        <v>110800</v>
      </c>
      <c r="P494" s="40">
        <f t="shared" si="260"/>
        <v>15376</v>
      </c>
      <c r="Q494" s="40">
        <f t="shared" si="260"/>
        <v>0</v>
      </c>
      <c r="R494" s="40">
        <f t="shared" si="260"/>
        <v>101500</v>
      </c>
      <c r="S494" s="40">
        <f t="shared" si="260"/>
        <v>18284.050000000003</v>
      </c>
      <c r="T494" s="40">
        <f t="shared" si="260"/>
        <v>0</v>
      </c>
      <c r="U494" s="40">
        <f t="shared" si="260"/>
        <v>41276.06</v>
      </c>
      <c r="V494" s="40">
        <f t="shared" si="260"/>
        <v>417118.49</v>
      </c>
      <c r="W494" s="40">
        <f t="shared" si="260"/>
        <v>248367.12</v>
      </c>
      <c r="X494" s="40">
        <f t="shared" si="260"/>
        <v>623.67999999999995</v>
      </c>
      <c r="Y494" s="40">
        <f t="shared" si="260"/>
        <v>0</v>
      </c>
      <c r="Z494" s="40">
        <f t="shared" si="260"/>
        <v>76861408.090000004</v>
      </c>
      <c r="AA494" s="40">
        <f t="shared" si="260"/>
        <v>1225514.4500000037</v>
      </c>
      <c r="AB494" s="41">
        <f>Z494/D494</f>
        <v>0.9843057658038421</v>
      </c>
      <c r="AC494" s="43"/>
      <c r="AD494" s="165"/>
      <c r="AE494" s="165"/>
      <c r="AF494" s="165"/>
      <c r="AG494" s="165"/>
      <c r="AH494" s="165"/>
      <c r="AI494" s="140"/>
      <c r="AJ494" s="140"/>
      <c r="AK494" s="78"/>
      <c r="AL494" s="78"/>
    </row>
    <row r="495" spans="1:38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65"/>
      <c r="AE495" s="165"/>
      <c r="AF495" s="165"/>
      <c r="AG495" s="165"/>
      <c r="AH495" s="165"/>
      <c r="AI495" s="140"/>
      <c r="AJ495" s="140"/>
      <c r="AK495" s="78"/>
      <c r="AL495" s="78"/>
    </row>
    <row r="496" spans="1:38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65"/>
      <c r="AE496" s="165"/>
      <c r="AF496" s="165"/>
      <c r="AG496" s="165"/>
      <c r="AH496" s="165"/>
      <c r="AI496" s="140"/>
      <c r="AJ496" s="140"/>
      <c r="AK496" s="78"/>
      <c r="AL496" s="78"/>
    </row>
    <row r="497" spans="1:38" s="33" customFormat="1" ht="15" hidden="1" customHeight="1" x14ac:dyDescent="0.25">
      <c r="A497" s="47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65"/>
      <c r="AE497" s="165"/>
      <c r="AF497" s="165"/>
      <c r="AG497" s="165"/>
      <c r="AH497" s="165"/>
      <c r="AI497" s="140"/>
      <c r="AJ497" s="140"/>
      <c r="AK497" s="78"/>
      <c r="AL497" s="78"/>
    </row>
    <row r="498" spans="1:38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317818.09999999998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317818.09999999998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317818.09999999998</v>
      </c>
      <c r="AA498" s="31">
        <f>D498-Z498</f>
        <v>0</v>
      </c>
      <c r="AB498" s="37">
        <f>Z498/D498</f>
        <v>1</v>
      </c>
      <c r="AC498" s="32"/>
      <c r="AD498" s="165"/>
      <c r="AE498" s="165"/>
      <c r="AF498" s="165"/>
      <c r="AG498" s="165"/>
      <c r="AH498" s="165"/>
      <c r="AI498" s="140"/>
      <c r="AJ498" s="140"/>
      <c r="AK498" s="78"/>
      <c r="AL498" s="78"/>
    </row>
    <row r="499" spans="1:38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1129825.42</v>
      </c>
      <c r="G499" s="31">
        <f>[1]consoCURRENT!J10418</f>
        <v>273210.16000000003</v>
      </c>
      <c r="H499" s="31">
        <f>[1]consoCURRENT!K10418</f>
        <v>177107.77000000002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1129825.42</v>
      </c>
      <c r="T499" s="31">
        <f>[1]consoCURRENT!W10418</f>
        <v>42445</v>
      </c>
      <c r="U499" s="31">
        <f>[1]consoCURRENT!X10418</f>
        <v>134470.09</v>
      </c>
      <c r="V499" s="31">
        <f>[1]consoCURRENT!Y10418</f>
        <v>96295.07</v>
      </c>
      <c r="W499" s="31">
        <f>[1]consoCURRENT!Z10418</f>
        <v>4620</v>
      </c>
      <c r="X499" s="31">
        <f>[1]consoCURRENT!AA10418</f>
        <v>172487.77000000002</v>
      </c>
      <c r="Y499" s="31">
        <f>[1]consoCURRENT!AB10418</f>
        <v>0</v>
      </c>
      <c r="Z499" s="31">
        <f t="shared" ref="Z499:Z501" si="261">SUM(M499:Y499)</f>
        <v>1580143.35</v>
      </c>
      <c r="AA499" s="31">
        <f>D499-Z499</f>
        <v>66626.369999999879</v>
      </c>
      <c r="AB499" s="37">
        <f>Z499/D499</f>
        <v>0.95954117373496528</v>
      </c>
      <c r="AC499" s="32"/>
      <c r="AD499" s="165"/>
      <c r="AE499" s="165"/>
      <c r="AF499" s="165"/>
      <c r="AG499" s="165"/>
      <c r="AH499" s="165"/>
      <c r="AI499" s="140"/>
      <c r="AJ499" s="140"/>
      <c r="AK499" s="78"/>
      <c r="AL499" s="78"/>
    </row>
    <row r="500" spans="1:38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1"/>
        <v>0</v>
      </c>
      <c r="AA500" s="31">
        <f>D500-Z500</f>
        <v>0</v>
      </c>
      <c r="AB500" s="37"/>
      <c r="AC500" s="32"/>
      <c r="AD500" s="165"/>
      <c r="AE500" s="165"/>
      <c r="AF500" s="165"/>
      <c r="AG500" s="165"/>
      <c r="AH500" s="165"/>
      <c r="AI500" s="140"/>
      <c r="AJ500" s="140"/>
      <c r="AK500" s="78"/>
      <c r="AL500" s="78"/>
    </row>
    <row r="501" spans="1:38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1"/>
        <v>0</v>
      </c>
      <c r="AA501" s="31">
        <f>D501-Z501</f>
        <v>0</v>
      </c>
      <c r="AB501" s="37"/>
      <c r="AC501" s="32"/>
      <c r="AD501" s="165"/>
      <c r="AE501" s="165"/>
      <c r="AF501" s="165"/>
      <c r="AG501" s="165"/>
      <c r="AH501" s="165"/>
      <c r="AI501" s="140"/>
      <c r="AJ501" s="140"/>
      <c r="AK501" s="78"/>
      <c r="AL501" s="78"/>
    </row>
    <row r="502" spans="1:38" s="33" customFormat="1" ht="18" hidden="1" customHeight="1" x14ac:dyDescent="0.25">
      <c r="A502" s="39" t="s">
        <v>38</v>
      </c>
      <c r="B502" s="40">
        <f t="shared" ref="B502:AA502" si="262">SUM(B498:B501)</f>
        <v>1964587.8199999998</v>
      </c>
      <c r="C502" s="40">
        <f t="shared" si="262"/>
        <v>0</v>
      </c>
      <c r="D502" s="40">
        <f t="shared" si="262"/>
        <v>1964587.8199999998</v>
      </c>
      <c r="E502" s="40">
        <f t="shared" si="262"/>
        <v>317818.09999999998</v>
      </c>
      <c r="F502" s="40">
        <f t="shared" si="262"/>
        <v>1129825.42</v>
      </c>
      <c r="G502" s="40">
        <f t="shared" si="262"/>
        <v>273210.16000000003</v>
      </c>
      <c r="H502" s="40">
        <f t="shared" si="262"/>
        <v>177107.77000000002</v>
      </c>
      <c r="I502" s="40">
        <f t="shared" si="262"/>
        <v>0</v>
      </c>
      <c r="J502" s="40">
        <f t="shared" si="262"/>
        <v>0</v>
      </c>
      <c r="K502" s="40">
        <f t="shared" si="262"/>
        <v>0</v>
      </c>
      <c r="L502" s="40">
        <f t="shared" si="262"/>
        <v>0</v>
      </c>
      <c r="M502" s="40">
        <f t="shared" si="262"/>
        <v>0</v>
      </c>
      <c r="N502" s="40">
        <f t="shared" si="262"/>
        <v>0</v>
      </c>
      <c r="O502" s="40">
        <f t="shared" si="262"/>
        <v>0</v>
      </c>
      <c r="P502" s="40">
        <f t="shared" si="262"/>
        <v>317818.09999999998</v>
      </c>
      <c r="Q502" s="40">
        <f t="shared" si="262"/>
        <v>0</v>
      </c>
      <c r="R502" s="40">
        <f t="shared" si="262"/>
        <v>0</v>
      </c>
      <c r="S502" s="40">
        <f t="shared" si="262"/>
        <v>1129825.42</v>
      </c>
      <c r="T502" s="40">
        <f t="shared" si="262"/>
        <v>42445</v>
      </c>
      <c r="U502" s="40">
        <f t="shared" si="262"/>
        <v>134470.09</v>
      </c>
      <c r="V502" s="40">
        <f t="shared" si="262"/>
        <v>96295.07</v>
      </c>
      <c r="W502" s="40">
        <f t="shared" si="262"/>
        <v>4620</v>
      </c>
      <c r="X502" s="40">
        <f t="shared" si="262"/>
        <v>172487.77000000002</v>
      </c>
      <c r="Y502" s="40">
        <f t="shared" si="262"/>
        <v>0</v>
      </c>
      <c r="Z502" s="40">
        <f t="shared" si="262"/>
        <v>1897961.4500000002</v>
      </c>
      <c r="AA502" s="40">
        <f t="shared" si="262"/>
        <v>66626.369999999879</v>
      </c>
      <c r="AB502" s="41">
        <f>Z502/D502</f>
        <v>0.96608633662403565</v>
      </c>
      <c r="AC502" s="32"/>
      <c r="AD502" s="165"/>
      <c r="AE502" s="165"/>
      <c r="AF502" s="165"/>
      <c r="AG502" s="165"/>
      <c r="AH502" s="165"/>
      <c r="AI502" s="140"/>
      <c r="AJ502" s="140"/>
      <c r="AK502" s="78"/>
      <c r="AL502" s="78"/>
    </row>
    <row r="503" spans="1:38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3">SUM(M503:Y503)</f>
        <v>0</v>
      </c>
      <c r="AA503" s="31">
        <f>D503-Z503</f>
        <v>0</v>
      </c>
      <c r="AB503" s="37"/>
      <c r="AC503" s="32"/>
      <c r="AD503" s="165"/>
      <c r="AE503" s="165"/>
      <c r="AF503" s="165"/>
      <c r="AG503" s="165"/>
      <c r="AH503" s="165"/>
      <c r="AI503" s="140"/>
      <c r="AJ503" s="140"/>
      <c r="AK503" s="78"/>
      <c r="AL503" s="78"/>
    </row>
    <row r="504" spans="1:38" s="33" customFormat="1" ht="18" hidden="1" customHeight="1" x14ac:dyDescent="0.25">
      <c r="A504" s="39" t="s">
        <v>40</v>
      </c>
      <c r="B504" s="40">
        <f t="shared" ref="B504:AA504" si="264">B503+B502</f>
        <v>1964587.8199999998</v>
      </c>
      <c r="C504" s="40">
        <f t="shared" si="264"/>
        <v>0</v>
      </c>
      <c r="D504" s="40">
        <f t="shared" si="264"/>
        <v>1964587.8199999998</v>
      </c>
      <c r="E504" s="40">
        <f t="shared" si="264"/>
        <v>317818.09999999998</v>
      </c>
      <c r="F504" s="40">
        <f t="shared" si="264"/>
        <v>1129825.42</v>
      </c>
      <c r="G504" s="40">
        <f t="shared" si="264"/>
        <v>273210.16000000003</v>
      </c>
      <c r="H504" s="40">
        <f t="shared" si="264"/>
        <v>177107.77000000002</v>
      </c>
      <c r="I504" s="40">
        <f t="shared" si="264"/>
        <v>0</v>
      </c>
      <c r="J504" s="40">
        <f t="shared" si="264"/>
        <v>0</v>
      </c>
      <c r="K504" s="40">
        <f t="shared" si="264"/>
        <v>0</v>
      </c>
      <c r="L504" s="40">
        <f t="shared" si="264"/>
        <v>0</v>
      </c>
      <c r="M504" s="40">
        <f t="shared" si="264"/>
        <v>0</v>
      </c>
      <c r="N504" s="40">
        <f t="shared" si="264"/>
        <v>0</v>
      </c>
      <c r="O504" s="40">
        <f t="shared" si="264"/>
        <v>0</v>
      </c>
      <c r="P504" s="40">
        <f t="shared" si="264"/>
        <v>317818.09999999998</v>
      </c>
      <c r="Q504" s="40">
        <f t="shared" si="264"/>
        <v>0</v>
      </c>
      <c r="R504" s="40">
        <f t="shared" si="264"/>
        <v>0</v>
      </c>
      <c r="S504" s="40">
        <f t="shared" si="264"/>
        <v>1129825.42</v>
      </c>
      <c r="T504" s="40">
        <f t="shared" si="264"/>
        <v>42445</v>
      </c>
      <c r="U504" s="40">
        <f t="shared" si="264"/>
        <v>134470.09</v>
      </c>
      <c r="V504" s="40">
        <f t="shared" si="264"/>
        <v>96295.07</v>
      </c>
      <c r="W504" s="40">
        <f t="shared" si="264"/>
        <v>4620</v>
      </c>
      <c r="X504" s="40">
        <f t="shared" si="264"/>
        <v>172487.77000000002</v>
      </c>
      <c r="Y504" s="40">
        <f t="shared" si="264"/>
        <v>0</v>
      </c>
      <c r="Z504" s="40">
        <f t="shared" si="264"/>
        <v>1897961.4500000002</v>
      </c>
      <c r="AA504" s="40">
        <f t="shared" si="264"/>
        <v>66626.369999999879</v>
      </c>
      <c r="AB504" s="41">
        <f>Z504/D504</f>
        <v>0.96608633662403565</v>
      </c>
      <c r="AC504" s="43"/>
      <c r="AD504" s="165"/>
      <c r="AE504" s="165"/>
      <c r="AF504" s="165"/>
      <c r="AG504" s="165"/>
      <c r="AH504" s="165"/>
      <c r="AI504" s="140"/>
      <c r="AJ504" s="140"/>
      <c r="AK504" s="78"/>
      <c r="AL504" s="78"/>
    </row>
    <row r="505" spans="1:38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65"/>
      <c r="AE505" s="165"/>
      <c r="AF505" s="165"/>
      <c r="AG505" s="165"/>
      <c r="AH505" s="165"/>
      <c r="AI505" s="140"/>
      <c r="AJ505" s="140"/>
      <c r="AK505" s="78"/>
      <c r="AL505" s="78"/>
    </row>
    <row r="506" spans="1:38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65"/>
      <c r="AE506" s="165"/>
      <c r="AF506" s="165"/>
      <c r="AG506" s="165"/>
      <c r="AH506" s="165"/>
      <c r="AI506" s="140"/>
      <c r="AJ506" s="140"/>
      <c r="AK506" s="78"/>
      <c r="AL506" s="78"/>
    </row>
    <row r="507" spans="1:38" s="33" customFormat="1" ht="15" hidden="1" customHeight="1" x14ac:dyDescent="0.25">
      <c r="A507" s="47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65"/>
      <c r="AE507" s="165"/>
      <c r="AF507" s="165"/>
      <c r="AG507" s="165"/>
      <c r="AH507" s="165"/>
      <c r="AI507" s="140"/>
      <c r="AJ507" s="140"/>
      <c r="AK507" s="78"/>
      <c r="AL507" s="78"/>
    </row>
    <row r="508" spans="1:38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  <c r="AD508" s="165"/>
      <c r="AE508" s="165"/>
      <c r="AF508" s="165"/>
      <c r="AG508" s="165"/>
      <c r="AH508" s="165"/>
      <c r="AI508" s="140"/>
      <c r="AJ508" s="140"/>
      <c r="AK508" s="78"/>
      <c r="AL508" s="78"/>
    </row>
    <row r="509" spans="1:38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29277.5</v>
      </c>
      <c r="F509" s="31">
        <f>[1]consoCURRENT!I10631</f>
        <v>12256.419999999998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29277.5</v>
      </c>
      <c r="Q509" s="31">
        <f>[1]consoCURRENT!T10631</f>
        <v>0</v>
      </c>
      <c r="R509" s="31">
        <f>[1]consoCURRENT!U10631</f>
        <v>0</v>
      </c>
      <c r="S509" s="31">
        <f>[1]consoCURRENT!V10631</f>
        <v>12256.419999999998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5">SUM(M509:Y509)</f>
        <v>41533.919999999998</v>
      </c>
      <c r="AA509" s="31">
        <f>D509-Z509</f>
        <v>0</v>
      </c>
      <c r="AB509" s="37">
        <f>Z509/D509</f>
        <v>0.99999999999999967</v>
      </c>
      <c r="AC509" s="32"/>
      <c r="AD509" s="165"/>
      <c r="AE509" s="165"/>
      <c r="AF509" s="165"/>
      <c r="AG509" s="165"/>
      <c r="AH509" s="165"/>
      <c r="AI509" s="140"/>
      <c r="AJ509" s="140"/>
      <c r="AK509" s="78"/>
      <c r="AL509" s="78"/>
    </row>
    <row r="510" spans="1:38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5"/>
        <v>0</v>
      </c>
      <c r="AA510" s="31">
        <f>D510-Z510</f>
        <v>0</v>
      </c>
      <c r="AB510" s="37"/>
      <c r="AC510" s="32"/>
      <c r="AD510" s="165"/>
      <c r="AE510" s="165"/>
      <c r="AF510" s="165"/>
      <c r="AG510" s="165"/>
      <c r="AH510" s="165"/>
      <c r="AI510" s="140"/>
      <c r="AJ510" s="140"/>
      <c r="AK510" s="78"/>
      <c r="AL510" s="78"/>
    </row>
    <row r="511" spans="1:38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5"/>
        <v>0</v>
      </c>
      <c r="AA511" s="31">
        <f>D511-Z511</f>
        <v>0</v>
      </c>
      <c r="AB511" s="37"/>
      <c r="AC511" s="32"/>
      <c r="AD511" s="165"/>
      <c r="AE511" s="165"/>
      <c r="AF511" s="165"/>
      <c r="AG511" s="165"/>
      <c r="AH511" s="165"/>
      <c r="AI511" s="140"/>
      <c r="AJ511" s="140"/>
      <c r="AK511" s="78"/>
      <c r="AL511" s="78"/>
    </row>
    <row r="512" spans="1:38" s="33" customFormat="1" ht="18" hidden="1" customHeight="1" x14ac:dyDescent="0.25">
      <c r="A512" s="39" t="s">
        <v>38</v>
      </c>
      <c r="B512" s="40">
        <f t="shared" ref="B512:AA512" si="266">SUM(B508:B511)</f>
        <v>41533.920000000013</v>
      </c>
      <c r="C512" s="40">
        <f t="shared" si="266"/>
        <v>0</v>
      </c>
      <c r="D512" s="40">
        <f t="shared" si="266"/>
        <v>41533.920000000013</v>
      </c>
      <c r="E512" s="40">
        <f t="shared" si="266"/>
        <v>29277.5</v>
      </c>
      <c r="F512" s="40">
        <f t="shared" si="266"/>
        <v>12256.419999999998</v>
      </c>
      <c r="G512" s="40">
        <f t="shared" si="266"/>
        <v>0</v>
      </c>
      <c r="H512" s="40">
        <f t="shared" si="266"/>
        <v>0</v>
      </c>
      <c r="I512" s="40">
        <f t="shared" si="266"/>
        <v>0</v>
      </c>
      <c r="J512" s="40">
        <f t="shared" si="266"/>
        <v>0</v>
      </c>
      <c r="K512" s="40">
        <f t="shared" si="266"/>
        <v>0</v>
      </c>
      <c r="L512" s="40">
        <f t="shared" si="266"/>
        <v>0</v>
      </c>
      <c r="M512" s="40">
        <f t="shared" si="266"/>
        <v>0</v>
      </c>
      <c r="N512" s="40">
        <f t="shared" si="266"/>
        <v>0</v>
      </c>
      <c r="O512" s="40">
        <f t="shared" si="266"/>
        <v>0</v>
      </c>
      <c r="P512" s="40">
        <f t="shared" si="266"/>
        <v>29277.5</v>
      </c>
      <c r="Q512" s="40">
        <f t="shared" si="266"/>
        <v>0</v>
      </c>
      <c r="R512" s="40">
        <f t="shared" si="266"/>
        <v>0</v>
      </c>
      <c r="S512" s="40">
        <f t="shared" si="266"/>
        <v>12256.419999999998</v>
      </c>
      <c r="T512" s="40">
        <f t="shared" si="266"/>
        <v>0</v>
      </c>
      <c r="U512" s="40">
        <f t="shared" si="266"/>
        <v>0</v>
      </c>
      <c r="V512" s="40">
        <f t="shared" si="266"/>
        <v>0</v>
      </c>
      <c r="W512" s="40">
        <f t="shared" si="266"/>
        <v>0</v>
      </c>
      <c r="X512" s="40">
        <f t="shared" si="266"/>
        <v>0</v>
      </c>
      <c r="Y512" s="40">
        <f t="shared" si="266"/>
        <v>0</v>
      </c>
      <c r="Z512" s="40">
        <f t="shared" si="266"/>
        <v>41533.919999999998</v>
      </c>
      <c r="AA512" s="40">
        <f t="shared" si="266"/>
        <v>0</v>
      </c>
      <c r="AB512" s="41">
        <f>Z512/D512</f>
        <v>0.99999999999999967</v>
      </c>
      <c r="AC512" s="32"/>
      <c r="AD512" s="165"/>
      <c r="AE512" s="165"/>
      <c r="AF512" s="165"/>
      <c r="AG512" s="165"/>
      <c r="AH512" s="165"/>
      <c r="AI512" s="140"/>
      <c r="AJ512" s="140"/>
      <c r="AK512" s="78"/>
      <c r="AL512" s="78"/>
    </row>
    <row r="513" spans="1:38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7">SUM(M513:Y513)</f>
        <v>0</v>
      </c>
      <c r="AA513" s="31">
        <f>D513-Z513</f>
        <v>0</v>
      </c>
      <c r="AB513" s="37"/>
      <c r="AC513" s="32"/>
      <c r="AD513" s="165"/>
      <c r="AE513" s="165"/>
      <c r="AF513" s="165"/>
      <c r="AG513" s="165"/>
      <c r="AH513" s="165"/>
      <c r="AI513" s="140"/>
      <c r="AJ513" s="140"/>
      <c r="AK513" s="78"/>
      <c r="AL513" s="78"/>
    </row>
    <row r="514" spans="1:38" s="33" customFormat="1" ht="18" hidden="1" customHeight="1" x14ac:dyDescent="0.25">
      <c r="A514" s="39" t="s">
        <v>40</v>
      </c>
      <c r="B514" s="40">
        <f t="shared" ref="B514:AA514" si="268">B513+B512</f>
        <v>41533.920000000013</v>
      </c>
      <c r="C514" s="40">
        <f t="shared" si="268"/>
        <v>0</v>
      </c>
      <c r="D514" s="40">
        <f t="shared" si="268"/>
        <v>41533.920000000013</v>
      </c>
      <c r="E514" s="40">
        <f t="shared" si="268"/>
        <v>29277.5</v>
      </c>
      <c r="F514" s="40">
        <f t="shared" si="268"/>
        <v>12256.419999999998</v>
      </c>
      <c r="G514" s="40">
        <f t="shared" si="268"/>
        <v>0</v>
      </c>
      <c r="H514" s="40">
        <f t="shared" si="268"/>
        <v>0</v>
      </c>
      <c r="I514" s="40">
        <f t="shared" si="268"/>
        <v>0</v>
      </c>
      <c r="J514" s="40">
        <f t="shared" si="268"/>
        <v>0</v>
      </c>
      <c r="K514" s="40">
        <f t="shared" si="268"/>
        <v>0</v>
      </c>
      <c r="L514" s="40">
        <f t="shared" si="268"/>
        <v>0</v>
      </c>
      <c r="M514" s="40">
        <f t="shared" si="268"/>
        <v>0</v>
      </c>
      <c r="N514" s="40">
        <f t="shared" si="268"/>
        <v>0</v>
      </c>
      <c r="O514" s="40">
        <f t="shared" si="268"/>
        <v>0</v>
      </c>
      <c r="P514" s="40">
        <f t="shared" si="268"/>
        <v>29277.5</v>
      </c>
      <c r="Q514" s="40">
        <f t="shared" si="268"/>
        <v>0</v>
      </c>
      <c r="R514" s="40">
        <f t="shared" si="268"/>
        <v>0</v>
      </c>
      <c r="S514" s="40">
        <f t="shared" si="268"/>
        <v>12256.419999999998</v>
      </c>
      <c r="T514" s="40">
        <f t="shared" si="268"/>
        <v>0</v>
      </c>
      <c r="U514" s="40">
        <f t="shared" si="268"/>
        <v>0</v>
      </c>
      <c r="V514" s="40">
        <f t="shared" si="268"/>
        <v>0</v>
      </c>
      <c r="W514" s="40">
        <f t="shared" si="268"/>
        <v>0</v>
      </c>
      <c r="X514" s="40">
        <f t="shared" si="268"/>
        <v>0</v>
      </c>
      <c r="Y514" s="40">
        <f t="shared" si="268"/>
        <v>0</v>
      </c>
      <c r="Z514" s="40">
        <f t="shared" si="268"/>
        <v>41533.919999999998</v>
      </c>
      <c r="AA514" s="40">
        <f t="shared" si="268"/>
        <v>0</v>
      </c>
      <c r="AB514" s="41">
        <f>Z514/D514</f>
        <v>0.99999999999999967</v>
      </c>
      <c r="AC514" s="43"/>
      <c r="AD514" s="165"/>
      <c r="AE514" s="165"/>
      <c r="AF514" s="165"/>
      <c r="AG514" s="165"/>
      <c r="AH514" s="165"/>
      <c r="AI514" s="140"/>
      <c r="AJ514" s="140"/>
      <c r="AK514" s="78"/>
      <c r="AL514" s="78"/>
    </row>
    <row r="515" spans="1:38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65"/>
      <c r="AE515" s="165"/>
      <c r="AF515" s="165"/>
      <c r="AG515" s="165"/>
      <c r="AH515" s="165"/>
      <c r="AI515" s="140"/>
      <c r="AJ515" s="140"/>
      <c r="AK515" s="78"/>
      <c r="AL515" s="78"/>
    </row>
    <row r="516" spans="1:38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65"/>
      <c r="AE516" s="165"/>
      <c r="AF516" s="165"/>
      <c r="AG516" s="165"/>
      <c r="AH516" s="165"/>
      <c r="AI516" s="140"/>
      <c r="AJ516" s="140"/>
      <c r="AK516" s="78"/>
      <c r="AL516" s="78"/>
    </row>
    <row r="517" spans="1:38" s="33" customFormat="1" ht="15" hidden="1" customHeight="1" x14ac:dyDescent="0.25">
      <c r="A517" s="47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65"/>
      <c r="AE517" s="165"/>
      <c r="AF517" s="165"/>
      <c r="AG517" s="165"/>
      <c r="AH517" s="165"/>
      <c r="AI517" s="140"/>
      <c r="AJ517" s="140"/>
      <c r="AK517" s="78"/>
      <c r="AL517" s="78"/>
    </row>
    <row r="518" spans="1:38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431228.98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7900</v>
      </c>
      <c r="R518" s="31">
        <f>[1]consoCURRENT!U10731</f>
        <v>423328.98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431228.98</v>
      </c>
      <c r="AA518" s="31">
        <f>D518-Z518</f>
        <v>4.6566128730773926E-10</v>
      </c>
      <c r="AB518" s="37">
        <f>Z518/D518</f>
        <v>0.99999999999999889</v>
      </c>
      <c r="AC518" s="32"/>
      <c r="AD518" s="165"/>
      <c r="AE518" s="165"/>
      <c r="AF518" s="165"/>
      <c r="AG518" s="165"/>
      <c r="AH518" s="165"/>
      <c r="AI518" s="140"/>
      <c r="AJ518" s="140"/>
      <c r="AK518" s="78"/>
      <c r="AL518" s="78"/>
    </row>
    <row r="519" spans="1:38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2000</v>
      </c>
      <c r="F519" s="31">
        <f>[1]consoCURRENT!I10844</f>
        <v>344686.88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2000</v>
      </c>
      <c r="Q519" s="31">
        <f>[1]consoCURRENT!T10844</f>
        <v>5080</v>
      </c>
      <c r="R519" s="31">
        <f>[1]consoCURRENT!U10844</f>
        <v>318529.88</v>
      </c>
      <c r="S519" s="31">
        <f>[1]consoCURRENT!V10844</f>
        <v>21077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9">SUM(M519:Y519)</f>
        <v>346686.88</v>
      </c>
      <c r="AA519" s="31">
        <f>D519-Z519</f>
        <v>0</v>
      </c>
      <c r="AB519" s="37">
        <f>Z519/D519</f>
        <v>1.0000000000000007</v>
      </c>
      <c r="AC519" s="32"/>
      <c r="AD519" s="165"/>
      <c r="AE519" s="165"/>
      <c r="AF519" s="165"/>
      <c r="AG519" s="165"/>
      <c r="AH519" s="165"/>
      <c r="AI519" s="140"/>
      <c r="AJ519" s="140"/>
      <c r="AK519" s="78"/>
      <c r="AL519" s="78"/>
    </row>
    <row r="520" spans="1:38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9"/>
        <v>0</v>
      </c>
      <c r="AA520" s="31">
        <f>D520-Z520</f>
        <v>0</v>
      </c>
      <c r="AB520" s="37"/>
      <c r="AC520" s="32"/>
      <c r="AD520" s="165"/>
      <c r="AE520" s="165"/>
      <c r="AF520" s="165"/>
      <c r="AG520" s="165"/>
      <c r="AH520" s="165"/>
      <c r="AI520" s="140"/>
      <c r="AJ520" s="140"/>
      <c r="AK520" s="78"/>
      <c r="AL520" s="78"/>
    </row>
    <row r="521" spans="1:38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9"/>
        <v>0</v>
      </c>
      <c r="AA521" s="31">
        <f>D521-Z521</f>
        <v>0</v>
      </c>
      <c r="AB521" s="37"/>
      <c r="AC521" s="32"/>
      <c r="AD521" s="165"/>
      <c r="AE521" s="165"/>
      <c r="AF521" s="165"/>
      <c r="AG521" s="165"/>
      <c r="AH521" s="165"/>
      <c r="AI521" s="140"/>
      <c r="AJ521" s="140"/>
      <c r="AK521" s="78"/>
      <c r="AL521" s="78"/>
    </row>
    <row r="522" spans="1:38" s="33" customFormat="1" ht="18" hidden="1" customHeight="1" x14ac:dyDescent="0.25">
      <c r="A522" s="39" t="s">
        <v>38</v>
      </c>
      <c r="B522" s="40">
        <f t="shared" ref="B522:AA522" si="270">SUM(B518:B521)</f>
        <v>777915.86000000022</v>
      </c>
      <c r="C522" s="40">
        <f t="shared" si="270"/>
        <v>0</v>
      </c>
      <c r="D522" s="40">
        <f t="shared" si="270"/>
        <v>777915.86000000022</v>
      </c>
      <c r="E522" s="40">
        <f t="shared" si="270"/>
        <v>2000</v>
      </c>
      <c r="F522" s="40">
        <f t="shared" si="270"/>
        <v>775915.86</v>
      </c>
      <c r="G522" s="40">
        <f t="shared" si="270"/>
        <v>0</v>
      </c>
      <c r="H522" s="40">
        <f t="shared" si="270"/>
        <v>0</v>
      </c>
      <c r="I522" s="40">
        <f t="shared" si="270"/>
        <v>0</v>
      </c>
      <c r="J522" s="40">
        <f t="shared" si="270"/>
        <v>0</v>
      </c>
      <c r="K522" s="40">
        <f t="shared" si="270"/>
        <v>0</v>
      </c>
      <c r="L522" s="40">
        <f t="shared" si="270"/>
        <v>0</v>
      </c>
      <c r="M522" s="40">
        <f t="shared" si="270"/>
        <v>0</v>
      </c>
      <c r="N522" s="40">
        <f t="shared" si="270"/>
        <v>0</v>
      </c>
      <c r="O522" s="40">
        <f t="shared" si="270"/>
        <v>0</v>
      </c>
      <c r="P522" s="40">
        <f t="shared" si="270"/>
        <v>2000</v>
      </c>
      <c r="Q522" s="40">
        <f t="shared" si="270"/>
        <v>12980</v>
      </c>
      <c r="R522" s="40">
        <f t="shared" si="270"/>
        <v>741858.86</v>
      </c>
      <c r="S522" s="40">
        <f t="shared" si="270"/>
        <v>21077</v>
      </c>
      <c r="T522" s="40">
        <f t="shared" si="270"/>
        <v>0</v>
      </c>
      <c r="U522" s="40">
        <f t="shared" si="270"/>
        <v>0</v>
      </c>
      <c r="V522" s="40">
        <f t="shared" si="270"/>
        <v>0</v>
      </c>
      <c r="W522" s="40">
        <f t="shared" si="270"/>
        <v>0</v>
      </c>
      <c r="X522" s="40">
        <f t="shared" si="270"/>
        <v>0</v>
      </c>
      <c r="Y522" s="40">
        <f t="shared" si="270"/>
        <v>0</v>
      </c>
      <c r="Z522" s="40">
        <f t="shared" si="270"/>
        <v>777915.86</v>
      </c>
      <c r="AA522" s="40">
        <f t="shared" si="270"/>
        <v>4.6566128730773926E-10</v>
      </c>
      <c r="AB522" s="41">
        <f>Z522/D522</f>
        <v>0.99999999999999967</v>
      </c>
      <c r="AC522" s="32"/>
      <c r="AD522" s="165"/>
      <c r="AE522" s="165"/>
      <c r="AF522" s="165"/>
      <c r="AG522" s="165"/>
      <c r="AH522" s="165"/>
      <c r="AI522" s="140"/>
      <c r="AJ522" s="140"/>
      <c r="AK522" s="78"/>
      <c r="AL522" s="78"/>
    </row>
    <row r="523" spans="1:38" s="33" customFormat="1" ht="18" hidden="1" customHeight="1" x14ac:dyDescent="0.25">
      <c r="A523" s="42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1">SUM(M523:Y523)</f>
        <v>0</v>
      </c>
      <c r="AA523" s="31">
        <f>D523-Z523</f>
        <v>0</v>
      </c>
      <c r="AB523" s="37"/>
      <c r="AC523" s="32"/>
      <c r="AD523" s="165"/>
      <c r="AE523" s="165"/>
      <c r="AF523" s="165"/>
      <c r="AG523" s="165"/>
      <c r="AH523" s="165"/>
      <c r="AI523" s="140"/>
      <c r="AJ523" s="140"/>
      <c r="AK523" s="78"/>
      <c r="AL523" s="78"/>
    </row>
    <row r="524" spans="1:38" s="33" customFormat="1" ht="18" hidden="1" customHeight="1" x14ac:dyDescent="0.25">
      <c r="A524" s="39" t="s">
        <v>40</v>
      </c>
      <c r="B524" s="40">
        <f t="shared" ref="B524:AA524" si="272">B523+B522</f>
        <v>777915.86000000022</v>
      </c>
      <c r="C524" s="40">
        <f t="shared" si="272"/>
        <v>0</v>
      </c>
      <c r="D524" s="40">
        <f t="shared" si="272"/>
        <v>777915.86000000022</v>
      </c>
      <c r="E524" s="40">
        <f t="shared" si="272"/>
        <v>2000</v>
      </c>
      <c r="F524" s="40">
        <f t="shared" si="272"/>
        <v>775915.86</v>
      </c>
      <c r="G524" s="40">
        <f t="shared" si="272"/>
        <v>0</v>
      </c>
      <c r="H524" s="40">
        <f t="shared" si="272"/>
        <v>0</v>
      </c>
      <c r="I524" s="40">
        <f t="shared" si="272"/>
        <v>0</v>
      </c>
      <c r="J524" s="40">
        <f t="shared" si="272"/>
        <v>0</v>
      </c>
      <c r="K524" s="40">
        <f t="shared" si="272"/>
        <v>0</v>
      </c>
      <c r="L524" s="40">
        <f t="shared" si="272"/>
        <v>0</v>
      </c>
      <c r="M524" s="40">
        <f t="shared" si="272"/>
        <v>0</v>
      </c>
      <c r="N524" s="40">
        <f t="shared" si="272"/>
        <v>0</v>
      </c>
      <c r="O524" s="40">
        <f t="shared" si="272"/>
        <v>0</v>
      </c>
      <c r="P524" s="40">
        <f t="shared" si="272"/>
        <v>2000</v>
      </c>
      <c r="Q524" s="40">
        <f t="shared" si="272"/>
        <v>12980</v>
      </c>
      <c r="R524" s="40">
        <f t="shared" si="272"/>
        <v>741858.86</v>
      </c>
      <c r="S524" s="40">
        <f t="shared" si="272"/>
        <v>21077</v>
      </c>
      <c r="T524" s="40">
        <f t="shared" si="272"/>
        <v>0</v>
      </c>
      <c r="U524" s="40">
        <f t="shared" si="272"/>
        <v>0</v>
      </c>
      <c r="V524" s="40">
        <f t="shared" si="272"/>
        <v>0</v>
      </c>
      <c r="W524" s="40">
        <f t="shared" si="272"/>
        <v>0</v>
      </c>
      <c r="X524" s="40">
        <f t="shared" si="272"/>
        <v>0</v>
      </c>
      <c r="Y524" s="40">
        <f t="shared" si="272"/>
        <v>0</v>
      </c>
      <c r="Z524" s="40">
        <f t="shared" si="272"/>
        <v>777915.86</v>
      </c>
      <c r="AA524" s="40">
        <f t="shared" si="272"/>
        <v>4.6566128730773926E-10</v>
      </c>
      <c r="AB524" s="41">
        <f>Z524/D524</f>
        <v>0.99999999999999967</v>
      </c>
      <c r="AC524" s="43"/>
      <c r="AD524" s="165"/>
      <c r="AE524" s="165"/>
      <c r="AF524" s="165"/>
      <c r="AG524" s="165"/>
      <c r="AH524" s="165"/>
      <c r="AI524" s="140"/>
      <c r="AJ524" s="140"/>
      <c r="AK524" s="78"/>
      <c r="AL524" s="78"/>
    </row>
    <row r="525" spans="1:38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65"/>
      <c r="AE525" s="165"/>
      <c r="AF525" s="165"/>
      <c r="AG525" s="165"/>
      <c r="AH525" s="165"/>
      <c r="AI525" s="140"/>
      <c r="AJ525" s="140"/>
      <c r="AK525" s="78"/>
      <c r="AL525" s="78"/>
    </row>
    <row r="526" spans="1:38" s="33" customFormat="1" ht="10.7" hidden="1" customHeight="1" x14ac:dyDescent="0.25">
      <c r="A526" s="4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65"/>
      <c r="AE526" s="165"/>
      <c r="AF526" s="165"/>
      <c r="AG526" s="165"/>
      <c r="AH526" s="165"/>
      <c r="AI526" s="140"/>
      <c r="AJ526" s="140"/>
      <c r="AK526" s="78"/>
      <c r="AL526" s="78"/>
    </row>
    <row r="527" spans="1:38" s="33" customFormat="1" ht="15" hidden="1" customHeight="1" x14ac:dyDescent="0.25">
      <c r="A527" s="47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65"/>
      <c r="AE527" s="165"/>
      <c r="AF527" s="165"/>
      <c r="AG527" s="165"/>
      <c r="AH527" s="165"/>
      <c r="AI527" s="140"/>
      <c r="AJ527" s="140"/>
      <c r="AK527" s="78"/>
      <c r="AL527" s="78"/>
    </row>
    <row r="528" spans="1:38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  <c r="AD528" s="165"/>
      <c r="AE528" s="165"/>
      <c r="AF528" s="165"/>
      <c r="AG528" s="165"/>
      <c r="AH528" s="165"/>
      <c r="AI528" s="140"/>
      <c r="AJ528" s="140"/>
      <c r="AK528" s="78"/>
      <c r="AL528" s="78"/>
    </row>
    <row r="529" spans="1:38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1250999.9000000006</v>
      </c>
      <c r="E529" s="31">
        <f>[1]consoCURRENT!H11057</f>
        <v>30681.599999999999</v>
      </c>
      <c r="F529" s="31">
        <f>[1]consoCURRENT!I11057</f>
        <v>1220318.2999999998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30681.599999999999</v>
      </c>
      <c r="Q529" s="31">
        <f>[1]consoCURRENT!T11057</f>
        <v>0</v>
      </c>
      <c r="R529" s="31">
        <f>[1]consoCURRENT!U11057</f>
        <v>12660.75</v>
      </c>
      <c r="S529" s="31">
        <f>[1]consoCURRENT!V11057</f>
        <v>1207657.5499999998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3">SUM(M529:Y529)</f>
        <v>1250999.8999999999</v>
      </c>
      <c r="AA529" s="31">
        <f>D529-Z529</f>
        <v>0</v>
      </c>
      <c r="AB529" s="37">
        <f>Z529/D529</f>
        <v>0.99999999999999944</v>
      </c>
      <c r="AC529" s="32"/>
      <c r="AD529" s="165"/>
      <c r="AE529" s="165"/>
      <c r="AF529" s="165"/>
      <c r="AG529" s="165"/>
      <c r="AH529" s="165"/>
      <c r="AI529" s="140"/>
      <c r="AJ529" s="140"/>
      <c r="AK529" s="78"/>
      <c r="AL529" s="78"/>
    </row>
    <row r="530" spans="1:38" s="33" customFormat="1" ht="18" hidden="1" customHeight="1" x14ac:dyDescent="0.2">
      <c r="A530" s="57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3"/>
        <v>0</v>
      </c>
      <c r="AA530" s="50">
        <f>D530-Z530</f>
        <v>0</v>
      </c>
      <c r="AB530" s="58"/>
      <c r="AC530" s="50"/>
      <c r="AD530" s="165"/>
      <c r="AE530" s="165"/>
      <c r="AF530" s="165"/>
      <c r="AG530" s="165"/>
      <c r="AH530" s="165"/>
      <c r="AI530" s="140"/>
      <c r="AJ530" s="140"/>
      <c r="AK530" s="78"/>
      <c r="AL530" s="78"/>
    </row>
    <row r="531" spans="1:38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3"/>
        <v>0</v>
      </c>
      <c r="AA531" s="31">
        <f>D531-Z531</f>
        <v>0</v>
      </c>
      <c r="AB531" s="37"/>
      <c r="AC531" s="32"/>
      <c r="AD531" s="165"/>
      <c r="AE531" s="165"/>
      <c r="AF531" s="165"/>
      <c r="AG531" s="165"/>
      <c r="AH531" s="165"/>
      <c r="AI531" s="140"/>
      <c r="AJ531" s="140"/>
      <c r="AK531" s="78"/>
      <c r="AL531" s="78"/>
    </row>
    <row r="532" spans="1:38" s="33" customFormat="1" ht="18" hidden="1" customHeight="1" x14ac:dyDescent="0.25">
      <c r="A532" s="39" t="s">
        <v>38</v>
      </c>
      <c r="B532" s="40">
        <f t="shared" ref="B532:AA532" si="274">SUM(B528:B531)</f>
        <v>1250999.9000000008</v>
      </c>
      <c r="C532" s="40">
        <f t="shared" si="274"/>
        <v>0</v>
      </c>
      <c r="D532" s="40">
        <f t="shared" si="274"/>
        <v>1250999.9000000006</v>
      </c>
      <c r="E532" s="40">
        <f t="shared" si="274"/>
        <v>30681.599999999999</v>
      </c>
      <c r="F532" s="40">
        <f t="shared" si="274"/>
        <v>1220318.2999999998</v>
      </c>
      <c r="G532" s="40">
        <f t="shared" si="274"/>
        <v>0</v>
      </c>
      <c r="H532" s="40">
        <f t="shared" si="274"/>
        <v>0</v>
      </c>
      <c r="I532" s="40">
        <f t="shared" si="274"/>
        <v>0</v>
      </c>
      <c r="J532" s="40">
        <f t="shared" si="274"/>
        <v>0</v>
      </c>
      <c r="K532" s="40">
        <f t="shared" si="274"/>
        <v>0</v>
      </c>
      <c r="L532" s="40">
        <f t="shared" si="274"/>
        <v>0</v>
      </c>
      <c r="M532" s="40">
        <f t="shared" si="274"/>
        <v>0</v>
      </c>
      <c r="N532" s="40">
        <f t="shared" si="274"/>
        <v>0</v>
      </c>
      <c r="O532" s="40">
        <f t="shared" si="274"/>
        <v>0</v>
      </c>
      <c r="P532" s="40">
        <f t="shared" si="274"/>
        <v>30681.599999999999</v>
      </c>
      <c r="Q532" s="40">
        <f t="shared" si="274"/>
        <v>0</v>
      </c>
      <c r="R532" s="40">
        <f t="shared" si="274"/>
        <v>12660.75</v>
      </c>
      <c r="S532" s="40">
        <f t="shared" si="274"/>
        <v>1207657.5499999998</v>
      </c>
      <c r="T532" s="40">
        <f t="shared" si="274"/>
        <v>0</v>
      </c>
      <c r="U532" s="40">
        <f t="shared" si="274"/>
        <v>0</v>
      </c>
      <c r="V532" s="40">
        <f t="shared" si="274"/>
        <v>0</v>
      </c>
      <c r="W532" s="40">
        <f t="shared" si="274"/>
        <v>0</v>
      </c>
      <c r="X532" s="40">
        <f t="shared" si="274"/>
        <v>0</v>
      </c>
      <c r="Y532" s="40">
        <f t="shared" si="274"/>
        <v>0</v>
      </c>
      <c r="Z532" s="40">
        <f t="shared" si="274"/>
        <v>1250999.8999999999</v>
      </c>
      <c r="AA532" s="40">
        <f t="shared" si="274"/>
        <v>0</v>
      </c>
      <c r="AB532" s="41">
        <f>Z532/D532</f>
        <v>0.99999999999999944</v>
      </c>
      <c r="AC532" s="32"/>
      <c r="AD532" s="165"/>
      <c r="AE532" s="165"/>
      <c r="AF532" s="165"/>
      <c r="AG532" s="165"/>
      <c r="AH532" s="165"/>
      <c r="AI532" s="140"/>
      <c r="AJ532" s="140"/>
      <c r="AK532" s="78"/>
      <c r="AL532" s="78"/>
    </row>
    <row r="533" spans="1:38" s="33" customFormat="1" ht="14.45" hidden="1" customHeight="1" x14ac:dyDescent="0.25">
      <c r="A533" s="42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5">SUM(M533:Y533)</f>
        <v>0</v>
      </c>
      <c r="AA533" s="31">
        <f>D533-Z533</f>
        <v>0</v>
      </c>
      <c r="AB533" s="37"/>
      <c r="AC533" s="32"/>
      <c r="AD533" s="165"/>
      <c r="AE533" s="165"/>
      <c r="AF533" s="165"/>
      <c r="AG533" s="165"/>
      <c r="AH533" s="165"/>
      <c r="AI533" s="140"/>
      <c r="AJ533" s="140"/>
      <c r="AK533" s="78"/>
      <c r="AL533" s="78"/>
    </row>
    <row r="534" spans="1:38" s="33" customFormat="1" ht="18" hidden="1" customHeight="1" x14ac:dyDescent="0.25">
      <c r="A534" s="39" t="s">
        <v>40</v>
      </c>
      <c r="B534" s="40">
        <f t="shared" ref="B534:AA534" si="276">B533+B532</f>
        <v>1250999.9000000008</v>
      </c>
      <c r="C534" s="40">
        <f t="shared" si="276"/>
        <v>0</v>
      </c>
      <c r="D534" s="40">
        <f t="shared" si="276"/>
        <v>1250999.9000000006</v>
      </c>
      <c r="E534" s="40">
        <f t="shared" si="276"/>
        <v>30681.599999999999</v>
      </c>
      <c r="F534" s="40">
        <f t="shared" si="276"/>
        <v>1220318.2999999998</v>
      </c>
      <c r="G534" s="40">
        <f t="shared" si="276"/>
        <v>0</v>
      </c>
      <c r="H534" s="40">
        <f t="shared" si="276"/>
        <v>0</v>
      </c>
      <c r="I534" s="40">
        <f t="shared" si="276"/>
        <v>0</v>
      </c>
      <c r="J534" s="40">
        <f t="shared" si="276"/>
        <v>0</v>
      </c>
      <c r="K534" s="40">
        <f t="shared" si="276"/>
        <v>0</v>
      </c>
      <c r="L534" s="40">
        <f t="shared" si="276"/>
        <v>0</v>
      </c>
      <c r="M534" s="40">
        <f t="shared" si="276"/>
        <v>0</v>
      </c>
      <c r="N534" s="40">
        <f t="shared" si="276"/>
        <v>0</v>
      </c>
      <c r="O534" s="40">
        <f t="shared" si="276"/>
        <v>0</v>
      </c>
      <c r="P534" s="40">
        <f t="shared" si="276"/>
        <v>30681.599999999999</v>
      </c>
      <c r="Q534" s="40">
        <f t="shared" si="276"/>
        <v>0</v>
      </c>
      <c r="R534" s="40">
        <f t="shared" si="276"/>
        <v>12660.75</v>
      </c>
      <c r="S534" s="40">
        <f t="shared" si="276"/>
        <v>1207657.5499999998</v>
      </c>
      <c r="T534" s="40">
        <f t="shared" si="276"/>
        <v>0</v>
      </c>
      <c r="U534" s="40">
        <f t="shared" si="276"/>
        <v>0</v>
      </c>
      <c r="V534" s="40">
        <f t="shared" si="276"/>
        <v>0</v>
      </c>
      <c r="W534" s="40">
        <f t="shared" si="276"/>
        <v>0</v>
      </c>
      <c r="X534" s="40">
        <f t="shared" si="276"/>
        <v>0</v>
      </c>
      <c r="Y534" s="40">
        <f t="shared" si="276"/>
        <v>0</v>
      </c>
      <c r="Z534" s="40">
        <f t="shared" si="276"/>
        <v>1250999.8999999999</v>
      </c>
      <c r="AA534" s="40">
        <f t="shared" si="276"/>
        <v>0</v>
      </c>
      <c r="AB534" s="41">
        <f>Z534/D534</f>
        <v>0.99999999999999944</v>
      </c>
      <c r="AC534" s="43"/>
      <c r="AD534" s="165"/>
      <c r="AE534" s="165"/>
      <c r="AF534" s="165"/>
      <c r="AG534" s="165"/>
      <c r="AH534" s="165"/>
      <c r="AI534" s="140"/>
      <c r="AJ534" s="140"/>
      <c r="AK534" s="78"/>
      <c r="AL534" s="78"/>
    </row>
    <row r="535" spans="1:38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65"/>
      <c r="AE535" s="165"/>
      <c r="AF535" s="165"/>
      <c r="AG535" s="165"/>
      <c r="AH535" s="165"/>
      <c r="AI535" s="140"/>
      <c r="AJ535" s="140"/>
      <c r="AK535" s="78"/>
      <c r="AL535" s="78"/>
    </row>
    <row r="536" spans="1:38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65"/>
      <c r="AE536" s="165"/>
      <c r="AF536" s="165"/>
      <c r="AG536" s="165"/>
      <c r="AH536" s="165"/>
      <c r="AI536" s="140"/>
      <c r="AJ536" s="140"/>
      <c r="AK536" s="78"/>
      <c r="AL536" s="78"/>
    </row>
    <row r="537" spans="1:38" s="33" customFormat="1" ht="15" hidden="1" customHeight="1" x14ac:dyDescent="0.25">
      <c r="A537" s="47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65"/>
      <c r="AE537" s="165"/>
      <c r="AF537" s="165"/>
      <c r="AG537" s="165"/>
      <c r="AH537" s="165"/>
      <c r="AI537" s="140"/>
      <c r="AJ537" s="140"/>
      <c r="AK537" s="78"/>
      <c r="AL537" s="78"/>
    </row>
    <row r="538" spans="1:38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7">
        <f>Z538/D538</f>
        <v>1</v>
      </c>
      <c r="AC538" s="32"/>
      <c r="AD538" s="165"/>
      <c r="AE538" s="165"/>
      <c r="AF538" s="165"/>
      <c r="AG538" s="165"/>
      <c r="AH538" s="165"/>
      <c r="AI538" s="140"/>
      <c r="AJ538" s="140"/>
      <c r="AK538" s="78"/>
      <c r="AL538" s="78"/>
    </row>
    <row r="539" spans="1:38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24041.61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24041.61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7">SUM(M539:Y539)</f>
        <v>24041.61</v>
      </c>
      <c r="AA539" s="31">
        <f>D539-Z539</f>
        <v>0</v>
      </c>
      <c r="AB539" s="37">
        <f>Z539/D539</f>
        <v>1</v>
      </c>
      <c r="AC539" s="32"/>
      <c r="AD539" s="165"/>
      <c r="AE539" s="165"/>
      <c r="AF539" s="165"/>
      <c r="AG539" s="165"/>
      <c r="AH539" s="165"/>
      <c r="AI539" s="140"/>
      <c r="AJ539" s="140"/>
      <c r="AK539" s="78"/>
      <c r="AL539" s="78"/>
    </row>
    <row r="540" spans="1:38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7"/>
        <v>0</v>
      </c>
      <c r="AA540" s="31">
        <f>D540-Z540</f>
        <v>0</v>
      </c>
      <c r="AB540" s="37"/>
      <c r="AC540" s="32"/>
      <c r="AD540" s="165"/>
      <c r="AE540" s="165"/>
      <c r="AF540" s="165"/>
      <c r="AG540" s="165"/>
      <c r="AH540" s="165"/>
      <c r="AI540" s="140"/>
      <c r="AJ540" s="140"/>
      <c r="AK540" s="78"/>
      <c r="AL540" s="78"/>
    </row>
    <row r="541" spans="1:38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7"/>
        <v>0</v>
      </c>
      <c r="AA541" s="31">
        <f>D541-Z541</f>
        <v>0</v>
      </c>
      <c r="AB541" s="37"/>
      <c r="AC541" s="32"/>
      <c r="AD541" s="165"/>
      <c r="AE541" s="165"/>
      <c r="AF541" s="165"/>
      <c r="AG541" s="165"/>
      <c r="AH541" s="165"/>
      <c r="AI541" s="140"/>
      <c r="AJ541" s="140"/>
      <c r="AK541" s="78"/>
      <c r="AL541" s="78"/>
    </row>
    <row r="542" spans="1:38" s="33" customFormat="1" ht="18" hidden="1" customHeight="1" x14ac:dyDescent="0.25">
      <c r="A542" s="39" t="s">
        <v>38</v>
      </c>
      <c r="B542" s="40">
        <f t="shared" ref="B542:AA542" si="278">SUM(B538:B541)</f>
        <v>299370.71999999997</v>
      </c>
      <c r="C542" s="40">
        <f t="shared" si="278"/>
        <v>0</v>
      </c>
      <c r="D542" s="40">
        <f t="shared" si="278"/>
        <v>299370.71999999997</v>
      </c>
      <c r="E542" s="40">
        <f t="shared" si="278"/>
        <v>275329.11</v>
      </c>
      <c r="F542" s="40">
        <f t="shared" si="278"/>
        <v>24041.61</v>
      </c>
      <c r="G542" s="40">
        <f t="shared" si="278"/>
        <v>0</v>
      </c>
      <c r="H542" s="40">
        <f t="shared" si="278"/>
        <v>0</v>
      </c>
      <c r="I542" s="40">
        <f t="shared" si="278"/>
        <v>0</v>
      </c>
      <c r="J542" s="40">
        <f t="shared" si="278"/>
        <v>0</v>
      </c>
      <c r="K542" s="40">
        <f t="shared" si="278"/>
        <v>0</v>
      </c>
      <c r="L542" s="40">
        <f t="shared" si="278"/>
        <v>0</v>
      </c>
      <c r="M542" s="40">
        <f t="shared" si="278"/>
        <v>0</v>
      </c>
      <c r="N542" s="40">
        <f t="shared" si="278"/>
        <v>0</v>
      </c>
      <c r="O542" s="40">
        <f t="shared" si="278"/>
        <v>275329.11</v>
      </c>
      <c r="P542" s="40">
        <f t="shared" si="278"/>
        <v>0</v>
      </c>
      <c r="Q542" s="40">
        <f t="shared" si="278"/>
        <v>0</v>
      </c>
      <c r="R542" s="40">
        <f t="shared" si="278"/>
        <v>24041.61</v>
      </c>
      <c r="S542" s="40">
        <f t="shared" si="278"/>
        <v>0</v>
      </c>
      <c r="T542" s="40">
        <f t="shared" si="278"/>
        <v>0</v>
      </c>
      <c r="U542" s="40">
        <f t="shared" si="278"/>
        <v>0</v>
      </c>
      <c r="V542" s="40">
        <f t="shared" si="278"/>
        <v>0</v>
      </c>
      <c r="W542" s="40">
        <f t="shared" si="278"/>
        <v>0</v>
      </c>
      <c r="X542" s="40">
        <f t="shared" si="278"/>
        <v>0</v>
      </c>
      <c r="Y542" s="40">
        <f t="shared" si="278"/>
        <v>0</v>
      </c>
      <c r="Z542" s="40">
        <f t="shared" si="278"/>
        <v>299370.71999999997</v>
      </c>
      <c r="AA542" s="40">
        <f t="shared" si="278"/>
        <v>0</v>
      </c>
      <c r="AB542" s="41">
        <f>Z542/D542</f>
        <v>1</v>
      </c>
      <c r="AC542" s="32"/>
      <c r="AD542" s="165"/>
      <c r="AE542" s="165"/>
      <c r="AF542" s="165"/>
      <c r="AG542" s="165"/>
      <c r="AH542" s="165"/>
      <c r="AI542" s="140"/>
      <c r="AJ542" s="140"/>
      <c r="AK542" s="78"/>
      <c r="AL542" s="78"/>
    </row>
    <row r="543" spans="1:38" s="33" customFormat="1" ht="18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9">SUM(M543:Y543)</f>
        <v>0</v>
      </c>
      <c r="AA543" s="31">
        <f>D543-Z543</f>
        <v>0</v>
      </c>
      <c r="AB543" s="37"/>
      <c r="AC543" s="32"/>
      <c r="AD543" s="165"/>
      <c r="AE543" s="165"/>
      <c r="AF543" s="165"/>
      <c r="AG543" s="165"/>
      <c r="AH543" s="165"/>
      <c r="AI543" s="140"/>
      <c r="AJ543" s="140"/>
      <c r="AK543" s="78"/>
      <c r="AL543" s="78"/>
    </row>
    <row r="544" spans="1:38" s="33" customFormat="1" ht="18" hidden="1" customHeight="1" x14ac:dyDescent="0.25">
      <c r="A544" s="39" t="s">
        <v>40</v>
      </c>
      <c r="B544" s="40">
        <f t="shared" ref="B544:AA544" si="280">B543+B542</f>
        <v>299370.71999999997</v>
      </c>
      <c r="C544" s="40">
        <f t="shared" si="280"/>
        <v>0</v>
      </c>
      <c r="D544" s="40">
        <f t="shared" si="280"/>
        <v>299370.71999999997</v>
      </c>
      <c r="E544" s="40">
        <f t="shared" si="280"/>
        <v>275329.11</v>
      </c>
      <c r="F544" s="40">
        <f t="shared" si="280"/>
        <v>24041.61</v>
      </c>
      <c r="G544" s="40">
        <f t="shared" si="280"/>
        <v>0</v>
      </c>
      <c r="H544" s="40">
        <f t="shared" si="280"/>
        <v>0</v>
      </c>
      <c r="I544" s="40">
        <f t="shared" si="280"/>
        <v>0</v>
      </c>
      <c r="J544" s="40">
        <f t="shared" si="280"/>
        <v>0</v>
      </c>
      <c r="K544" s="40">
        <f t="shared" si="280"/>
        <v>0</v>
      </c>
      <c r="L544" s="40">
        <f t="shared" si="280"/>
        <v>0</v>
      </c>
      <c r="M544" s="40">
        <f t="shared" si="280"/>
        <v>0</v>
      </c>
      <c r="N544" s="40">
        <f t="shared" si="280"/>
        <v>0</v>
      </c>
      <c r="O544" s="40">
        <f t="shared" si="280"/>
        <v>275329.11</v>
      </c>
      <c r="P544" s="40">
        <f t="shared" si="280"/>
        <v>0</v>
      </c>
      <c r="Q544" s="40">
        <f t="shared" si="280"/>
        <v>0</v>
      </c>
      <c r="R544" s="40">
        <f t="shared" si="280"/>
        <v>24041.61</v>
      </c>
      <c r="S544" s="40">
        <f t="shared" si="280"/>
        <v>0</v>
      </c>
      <c r="T544" s="40">
        <f t="shared" si="280"/>
        <v>0</v>
      </c>
      <c r="U544" s="40">
        <f t="shared" si="280"/>
        <v>0</v>
      </c>
      <c r="V544" s="40">
        <f t="shared" si="280"/>
        <v>0</v>
      </c>
      <c r="W544" s="40">
        <f t="shared" si="280"/>
        <v>0</v>
      </c>
      <c r="X544" s="40">
        <f t="shared" si="280"/>
        <v>0</v>
      </c>
      <c r="Y544" s="40">
        <f t="shared" si="280"/>
        <v>0</v>
      </c>
      <c r="Z544" s="40">
        <f t="shared" si="280"/>
        <v>299370.71999999997</v>
      </c>
      <c r="AA544" s="40">
        <f t="shared" si="280"/>
        <v>0</v>
      </c>
      <c r="AB544" s="41">
        <f>Z544/D544</f>
        <v>1</v>
      </c>
      <c r="AC544" s="43"/>
      <c r="AD544" s="165"/>
      <c r="AE544" s="165"/>
      <c r="AF544" s="165"/>
      <c r="AG544" s="165"/>
      <c r="AH544" s="165"/>
      <c r="AI544" s="140"/>
      <c r="AJ544" s="140"/>
      <c r="AK544" s="78"/>
      <c r="AL544" s="78"/>
    </row>
    <row r="545" spans="1:38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65"/>
      <c r="AE545" s="165"/>
      <c r="AF545" s="165"/>
      <c r="AG545" s="165"/>
      <c r="AH545" s="165"/>
      <c r="AI545" s="140"/>
      <c r="AJ545" s="140"/>
      <c r="AK545" s="78"/>
      <c r="AL545" s="78"/>
    </row>
    <row r="546" spans="1:38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65"/>
      <c r="AE546" s="165"/>
      <c r="AF546" s="165"/>
      <c r="AG546" s="165"/>
      <c r="AH546" s="165"/>
      <c r="AI546" s="140"/>
      <c r="AJ546" s="140"/>
      <c r="AK546" s="78"/>
      <c r="AL546" s="78"/>
    </row>
    <row r="547" spans="1:38" s="33" customFormat="1" ht="15" hidden="1" customHeight="1" x14ac:dyDescent="0.25">
      <c r="A547" s="47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65"/>
      <c r="AE547" s="165"/>
      <c r="AF547" s="165"/>
      <c r="AG547" s="165"/>
      <c r="AH547" s="165"/>
      <c r="AI547" s="140"/>
      <c r="AJ547" s="140"/>
      <c r="AK547" s="78"/>
      <c r="AL547" s="78"/>
    </row>
    <row r="548" spans="1:38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112470.53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112470.53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112470.53</v>
      </c>
      <c r="AA548" s="31">
        <f>D548-Z548</f>
        <v>2.6193447411060333E-10</v>
      </c>
      <c r="AB548" s="37">
        <f>Z548/D548</f>
        <v>0.99999999999999767</v>
      </c>
      <c r="AC548" s="32"/>
      <c r="AD548" s="165"/>
      <c r="AE548" s="165"/>
      <c r="AF548" s="165"/>
      <c r="AG548" s="165"/>
      <c r="AH548" s="165"/>
      <c r="AI548" s="140"/>
      <c r="AJ548" s="140"/>
      <c r="AK548" s="78"/>
      <c r="AL548" s="78"/>
    </row>
    <row r="549" spans="1:38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27843.759999999998</v>
      </c>
      <c r="G549" s="31">
        <f>[1]consoCURRENT!J11483</f>
        <v>47468.03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27843.759999999998</v>
      </c>
      <c r="T549" s="31">
        <f>[1]consoCURRENT!W11483</f>
        <v>0</v>
      </c>
      <c r="U549" s="31">
        <f>[1]consoCURRENT!X11483</f>
        <v>47468.03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1">SUM(M549:Y549)</f>
        <v>75311.789999999994</v>
      </c>
      <c r="AA549" s="31">
        <f>D549-Z549</f>
        <v>0</v>
      </c>
      <c r="AB549" s="37">
        <f>Z549/D549</f>
        <v>1</v>
      </c>
      <c r="AC549" s="32"/>
      <c r="AD549" s="165"/>
      <c r="AE549" s="165"/>
      <c r="AF549" s="165"/>
      <c r="AG549" s="165"/>
      <c r="AH549" s="165"/>
      <c r="AI549" s="140"/>
      <c r="AJ549" s="140"/>
      <c r="AK549" s="78"/>
      <c r="AL549" s="78"/>
    </row>
    <row r="550" spans="1:38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1"/>
        <v>0</v>
      </c>
      <c r="AA550" s="31">
        <f>D550-Z550</f>
        <v>0</v>
      </c>
      <c r="AB550" s="37"/>
      <c r="AC550" s="32"/>
      <c r="AD550" s="165"/>
      <c r="AE550" s="165"/>
      <c r="AF550" s="165"/>
      <c r="AG550" s="165"/>
      <c r="AH550" s="165"/>
      <c r="AI550" s="140"/>
      <c r="AJ550" s="140"/>
      <c r="AK550" s="78"/>
      <c r="AL550" s="78"/>
    </row>
    <row r="551" spans="1:38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1"/>
        <v>0</v>
      </c>
      <c r="AA551" s="31">
        <f>D551-Z551</f>
        <v>0</v>
      </c>
      <c r="AB551" s="37"/>
      <c r="AC551" s="32"/>
      <c r="AD551" s="165"/>
      <c r="AE551" s="165"/>
      <c r="AF551" s="165"/>
      <c r="AG551" s="165"/>
      <c r="AH551" s="165"/>
      <c r="AI551" s="140"/>
      <c r="AJ551" s="140"/>
      <c r="AK551" s="78"/>
      <c r="AL551" s="78"/>
    </row>
    <row r="552" spans="1:38" s="33" customFormat="1" ht="18" hidden="1" customHeight="1" x14ac:dyDescent="0.25">
      <c r="A552" s="39" t="s">
        <v>38</v>
      </c>
      <c r="B552" s="40">
        <f t="shared" ref="B552:AA552" si="282">SUM(B548:B551)</f>
        <v>187782.32000000024</v>
      </c>
      <c r="C552" s="40">
        <f t="shared" si="282"/>
        <v>0</v>
      </c>
      <c r="D552" s="40">
        <f t="shared" si="282"/>
        <v>187782.32000000024</v>
      </c>
      <c r="E552" s="40">
        <f t="shared" si="282"/>
        <v>112470.53</v>
      </c>
      <c r="F552" s="40">
        <f t="shared" si="282"/>
        <v>27843.759999999998</v>
      </c>
      <c r="G552" s="40">
        <f t="shared" si="282"/>
        <v>47468.03</v>
      </c>
      <c r="H552" s="40">
        <f t="shared" si="282"/>
        <v>0</v>
      </c>
      <c r="I552" s="40">
        <f t="shared" si="282"/>
        <v>0</v>
      </c>
      <c r="J552" s="40">
        <f t="shared" si="282"/>
        <v>0</v>
      </c>
      <c r="K552" s="40">
        <f t="shared" si="282"/>
        <v>0</v>
      </c>
      <c r="L552" s="40">
        <f t="shared" si="282"/>
        <v>0</v>
      </c>
      <c r="M552" s="40">
        <f t="shared" si="282"/>
        <v>0</v>
      </c>
      <c r="N552" s="40">
        <f t="shared" si="282"/>
        <v>0</v>
      </c>
      <c r="O552" s="40">
        <f t="shared" si="282"/>
        <v>0</v>
      </c>
      <c r="P552" s="40">
        <f t="shared" si="282"/>
        <v>112470.53</v>
      </c>
      <c r="Q552" s="40">
        <f t="shared" si="282"/>
        <v>0</v>
      </c>
      <c r="R552" s="40">
        <f t="shared" si="282"/>
        <v>0</v>
      </c>
      <c r="S552" s="40">
        <f t="shared" si="282"/>
        <v>27843.759999999998</v>
      </c>
      <c r="T552" s="40">
        <f t="shared" si="282"/>
        <v>0</v>
      </c>
      <c r="U552" s="40">
        <f t="shared" si="282"/>
        <v>47468.03</v>
      </c>
      <c r="V552" s="40">
        <f t="shared" si="282"/>
        <v>0</v>
      </c>
      <c r="W552" s="40">
        <f t="shared" si="282"/>
        <v>0</v>
      </c>
      <c r="X552" s="40">
        <f t="shared" si="282"/>
        <v>0</v>
      </c>
      <c r="Y552" s="40">
        <f t="shared" si="282"/>
        <v>0</v>
      </c>
      <c r="Z552" s="40">
        <f t="shared" si="282"/>
        <v>187782.32</v>
      </c>
      <c r="AA552" s="40">
        <f t="shared" si="282"/>
        <v>2.6193447411060333E-10</v>
      </c>
      <c r="AB552" s="41">
        <f>Z552/D552</f>
        <v>0.99999999999999878</v>
      </c>
      <c r="AC552" s="32"/>
      <c r="AD552" s="165"/>
      <c r="AE552" s="165"/>
      <c r="AF552" s="165"/>
      <c r="AG552" s="165"/>
      <c r="AH552" s="165"/>
      <c r="AI552" s="140"/>
      <c r="AJ552" s="140"/>
      <c r="AK552" s="78"/>
      <c r="AL552" s="78"/>
    </row>
    <row r="553" spans="1:38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3">SUM(M553:Y553)</f>
        <v>0</v>
      </c>
      <c r="AA553" s="31">
        <f>D553-Z553</f>
        <v>0</v>
      </c>
      <c r="AB553" s="37"/>
      <c r="AC553" s="32"/>
      <c r="AD553" s="165"/>
      <c r="AE553" s="165"/>
      <c r="AF553" s="165"/>
      <c r="AG553" s="165"/>
      <c r="AH553" s="165"/>
      <c r="AI553" s="140"/>
      <c r="AJ553" s="140"/>
      <c r="AK553" s="78"/>
      <c r="AL553" s="78"/>
    </row>
    <row r="554" spans="1:38" s="33" customFormat="1" ht="18" hidden="1" customHeight="1" x14ac:dyDescent="0.25">
      <c r="A554" s="39" t="s">
        <v>40</v>
      </c>
      <c r="B554" s="40">
        <f t="shared" ref="B554:AA554" si="284">B553+B552</f>
        <v>187782.32000000024</v>
      </c>
      <c r="C554" s="40">
        <f t="shared" si="284"/>
        <v>0</v>
      </c>
      <c r="D554" s="40">
        <f t="shared" si="284"/>
        <v>187782.32000000024</v>
      </c>
      <c r="E554" s="40">
        <f t="shared" si="284"/>
        <v>112470.53</v>
      </c>
      <c r="F554" s="40">
        <f t="shared" si="284"/>
        <v>27843.759999999998</v>
      </c>
      <c r="G554" s="40">
        <f t="shared" si="284"/>
        <v>47468.03</v>
      </c>
      <c r="H554" s="40">
        <f t="shared" si="284"/>
        <v>0</v>
      </c>
      <c r="I554" s="40">
        <f t="shared" si="284"/>
        <v>0</v>
      </c>
      <c r="J554" s="40">
        <f t="shared" si="284"/>
        <v>0</v>
      </c>
      <c r="K554" s="40">
        <f t="shared" si="284"/>
        <v>0</v>
      </c>
      <c r="L554" s="40">
        <f t="shared" si="284"/>
        <v>0</v>
      </c>
      <c r="M554" s="40">
        <f t="shared" si="284"/>
        <v>0</v>
      </c>
      <c r="N554" s="40">
        <f t="shared" si="284"/>
        <v>0</v>
      </c>
      <c r="O554" s="40">
        <f t="shared" si="284"/>
        <v>0</v>
      </c>
      <c r="P554" s="40">
        <f t="shared" si="284"/>
        <v>112470.53</v>
      </c>
      <c r="Q554" s="40">
        <f t="shared" si="284"/>
        <v>0</v>
      </c>
      <c r="R554" s="40">
        <f t="shared" si="284"/>
        <v>0</v>
      </c>
      <c r="S554" s="40">
        <f t="shared" si="284"/>
        <v>27843.759999999998</v>
      </c>
      <c r="T554" s="40">
        <f t="shared" si="284"/>
        <v>0</v>
      </c>
      <c r="U554" s="40">
        <f t="shared" si="284"/>
        <v>47468.03</v>
      </c>
      <c r="V554" s="40">
        <f t="shared" si="284"/>
        <v>0</v>
      </c>
      <c r="W554" s="40">
        <f t="shared" si="284"/>
        <v>0</v>
      </c>
      <c r="X554" s="40">
        <f t="shared" si="284"/>
        <v>0</v>
      </c>
      <c r="Y554" s="40">
        <f t="shared" si="284"/>
        <v>0</v>
      </c>
      <c r="Z554" s="40">
        <f t="shared" si="284"/>
        <v>187782.32</v>
      </c>
      <c r="AA554" s="40">
        <f t="shared" si="284"/>
        <v>2.6193447411060333E-10</v>
      </c>
      <c r="AB554" s="41">
        <f>Z554/D554</f>
        <v>0.99999999999999878</v>
      </c>
      <c r="AC554" s="43"/>
      <c r="AD554" s="165"/>
      <c r="AE554" s="165"/>
      <c r="AF554" s="165"/>
      <c r="AG554" s="165"/>
      <c r="AH554" s="165"/>
      <c r="AI554" s="140"/>
      <c r="AJ554" s="140"/>
      <c r="AK554" s="78"/>
      <c r="AL554" s="78"/>
    </row>
    <row r="555" spans="1:38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65"/>
      <c r="AE555" s="165"/>
      <c r="AF555" s="165"/>
      <c r="AG555" s="165"/>
      <c r="AH555" s="165"/>
      <c r="AI555" s="140"/>
      <c r="AJ555" s="140"/>
      <c r="AK555" s="78"/>
      <c r="AL555" s="78"/>
    </row>
    <row r="556" spans="1:38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65"/>
      <c r="AE556" s="165"/>
      <c r="AF556" s="165"/>
      <c r="AG556" s="165"/>
      <c r="AH556" s="165"/>
      <c r="AI556" s="140"/>
      <c r="AJ556" s="140"/>
      <c r="AK556" s="78"/>
      <c r="AL556" s="78"/>
    </row>
    <row r="557" spans="1:38" s="33" customFormat="1" ht="15" hidden="1" customHeight="1" x14ac:dyDescent="0.25">
      <c r="A557" s="47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65"/>
      <c r="AE557" s="165"/>
      <c r="AF557" s="165"/>
      <c r="AG557" s="165"/>
      <c r="AH557" s="165"/>
      <c r="AI557" s="140"/>
      <c r="AJ557" s="140"/>
      <c r="AK557" s="78"/>
      <c r="AL557" s="78"/>
    </row>
    <row r="558" spans="1:38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278602.94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278602.94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278602.94</v>
      </c>
      <c r="AA558" s="31">
        <f>D558-Z558</f>
        <v>0</v>
      </c>
      <c r="AB558" s="37">
        <f>Z558/D558</f>
        <v>1</v>
      </c>
      <c r="AC558" s="32"/>
      <c r="AD558" s="165"/>
      <c r="AE558" s="165"/>
      <c r="AF558" s="165"/>
      <c r="AG558" s="165"/>
      <c r="AH558" s="165"/>
      <c r="AI558" s="140"/>
      <c r="AJ558" s="140"/>
      <c r="AK558" s="78"/>
      <c r="AL558" s="78"/>
    </row>
    <row r="559" spans="1:38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0</v>
      </c>
      <c r="D559" s="31">
        <f>[1]consoCURRENT!G11696</f>
        <v>203189.25999999978</v>
      </c>
      <c r="E559" s="31">
        <f>[1]consoCURRENT!H11696</f>
        <v>25991</v>
      </c>
      <c r="F559" s="31">
        <f>[1]consoCURRENT!I11696</f>
        <v>92457.11</v>
      </c>
      <c r="G559" s="31">
        <f>[1]consoCURRENT!J11696</f>
        <v>84741.15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25991</v>
      </c>
      <c r="Q559" s="31">
        <f>[1]consoCURRENT!T11696</f>
        <v>82172.7</v>
      </c>
      <c r="R559" s="31">
        <f>[1]consoCURRENT!U11696</f>
        <v>8834.41</v>
      </c>
      <c r="S559" s="31">
        <f>[1]consoCURRENT!V11696</f>
        <v>1450</v>
      </c>
      <c r="T559" s="31">
        <f>[1]consoCURRENT!W11696</f>
        <v>0</v>
      </c>
      <c r="U559" s="31">
        <f>[1]consoCURRENT!X11696</f>
        <v>84741.15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5">SUM(M559:Y559)</f>
        <v>203189.26</v>
      </c>
      <c r="AA559" s="31">
        <f>D559-Z559</f>
        <v>-2.3283064365386963E-10</v>
      </c>
      <c r="AB559" s="37">
        <f>Z559/D559</f>
        <v>1.0000000000000011</v>
      </c>
      <c r="AC559" s="32"/>
      <c r="AD559" s="165"/>
      <c r="AE559" s="165"/>
      <c r="AF559" s="165"/>
      <c r="AG559" s="165"/>
      <c r="AH559" s="165"/>
      <c r="AI559" s="140"/>
      <c r="AJ559" s="140"/>
      <c r="AK559" s="78"/>
      <c r="AL559" s="78"/>
    </row>
    <row r="560" spans="1:38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5"/>
        <v>0</v>
      </c>
      <c r="AA560" s="31">
        <f>D560-Z560</f>
        <v>0</v>
      </c>
      <c r="AB560" s="37"/>
      <c r="AC560" s="32"/>
      <c r="AD560" s="165"/>
      <c r="AE560" s="165"/>
      <c r="AF560" s="165"/>
      <c r="AG560" s="165"/>
      <c r="AH560" s="165"/>
      <c r="AI560" s="140"/>
      <c r="AJ560" s="140"/>
      <c r="AK560" s="78"/>
      <c r="AL560" s="78"/>
    </row>
    <row r="561" spans="1:38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5"/>
        <v>0</v>
      </c>
      <c r="AA561" s="31">
        <f>D561-Z561</f>
        <v>0</v>
      </c>
      <c r="AB561" s="37"/>
      <c r="AC561" s="32"/>
      <c r="AD561" s="165"/>
      <c r="AE561" s="165"/>
      <c r="AF561" s="165"/>
      <c r="AG561" s="165"/>
      <c r="AH561" s="165"/>
      <c r="AI561" s="140"/>
      <c r="AJ561" s="140"/>
      <c r="AK561" s="78"/>
      <c r="AL561" s="78"/>
    </row>
    <row r="562" spans="1:38" s="33" customFormat="1" ht="18" hidden="1" customHeight="1" x14ac:dyDescent="0.25">
      <c r="A562" s="39" t="s">
        <v>38</v>
      </c>
      <c r="B562" s="40">
        <f t="shared" ref="B562:AA562" si="286">SUM(B558:B561)</f>
        <v>481792.19999999978</v>
      </c>
      <c r="C562" s="40">
        <f t="shared" si="286"/>
        <v>0</v>
      </c>
      <c r="D562" s="40">
        <f t="shared" si="286"/>
        <v>481792.19999999978</v>
      </c>
      <c r="E562" s="40">
        <f t="shared" si="286"/>
        <v>25991</v>
      </c>
      <c r="F562" s="40">
        <f t="shared" si="286"/>
        <v>371060.05</v>
      </c>
      <c r="G562" s="40">
        <f t="shared" si="286"/>
        <v>84741.15</v>
      </c>
      <c r="H562" s="40">
        <f t="shared" si="286"/>
        <v>0</v>
      </c>
      <c r="I562" s="40">
        <f t="shared" si="286"/>
        <v>0</v>
      </c>
      <c r="J562" s="40">
        <f t="shared" si="286"/>
        <v>0</v>
      </c>
      <c r="K562" s="40">
        <f t="shared" si="286"/>
        <v>0</v>
      </c>
      <c r="L562" s="40">
        <f t="shared" si="286"/>
        <v>0</v>
      </c>
      <c r="M562" s="40">
        <f t="shared" si="286"/>
        <v>0</v>
      </c>
      <c r="N562" s="40">
        <f t="shared" si="286"/>
        <v>0</v>
      </c>
      <c r="O562" s="40">
        <f t="shared" si="286"/>
        <v>0</v>
      </c>
      <c r="P562" s="40">
        <f t="shared" si="286"/>
        <v>25991</v>
      </c>
      <c r="Q562" s="40">
        <f t="shared" si="286"/>
        <v>82172.7</v>
      </c>
      <c r="R562" s="40">
        <f t="shared" si="286"/>
        <v>287437.34999999998</v>
      </c>
      <c r="S562" s="40">
        <f t="shared" si="286"/>
        <v>1450</v>
      </c>
      <c r="T562" s="40">
        <f t="shared" si="286"/>
        <v>0</v>
      </c>
      <c r="U562" s="40">
        <f t="shared" si="286"/>
        <v>84741.15</v>
      </c>
      <c r="V562" s="40">
        <f t="shared" si="286"/>
        <v>0</v>
      </c>
      <c r="W562" s="40">
        <f t="shared" si="286"/>
        <v>0</v>
      </c>
      <c r="X562" s="40">
        <f t="shared" si="286"/>
        <v>0</v>
      </c>
      <c r="Y562" s="40">
        <f t="shared" si="286"/>
        <v>0</v>
      </c>
      <c r="Z562" s="40">
        <f t="shared" si="286"/>
        <v>481792.2</v>
      </c>
      <c r="AA562" s="40">
        <f t="shared" si="286"/>
        <v>-2.3283064365386963E-10</v>
      </c>
      <c r="AB562" s="41">
        <f>Z562/D562</f>
        <v>1.0000000000000004</v>
      </c>
      <c r="AC562" s="32"/>
      <c r="AD562" s="165"/>
      <c r="AE562" s="165"/>
      <c r="AF562" s="165"/>
      <c r="AG562" s="165"/>
      <c r="AH562" s="165"/>
      <c r="AI562" s="140"/>
      <c r="AJ562" s="140"/>
      <c r="AK562" s="78"/>
      <c r="AL562" s="78"/>
    </row>
    <row r="563" spans="1:38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7">SUM(M563:Y563)</f>
        <v>0</v>
      </c>
      <c r="AA563" s="31">
        <f>D563-Z563</f>
        <v>0</v>
      </c>
      <c r="AB563" s="37"/>
      <c r="AC563" s="32"/>
      <c r="AD563" s="165"/>
      <c r="AE563" s="165"/>
      <c r="AF563" s="165"/>
      <c r="AG563" s="165"/>
      <c r="AH563" s="165"/>
      <c r="AI563" s="140"/>
      <c r="AJ563" s="140"/>
      <c r="AK563" s="78"/>
      <c r="AL563" s="78"/>
    </row>
    <row r="564" spans="1:38" s="33" customFormat="1" ht="18" hidden="1" customHeight="1" x14ac:dyDescent="0.25">
      <c r="A564" s="39" t="s">
        <v>40</v>
      </c>
      <c r="B564" s="40">
        <f t="shared" ref="B564:AA564" si="288">B563+B562</f>
        <v>481792.19999999978</v>
      </c>
      <c r="C564" s="40">
        <f t="shared" si="288"/>
        <v>0</v>
      </c>
      <c r="D564" s="40">
        <f t="shared" si="288"/>
        <v>481792.19999999978</v>
      </c>
      <c r="E564" s="40">
        <f t="shared" si="288"/>
        <v>25991</v>
      </c>
      <c r="F564" s="40">
        <f t="shared" si="288"/>
        <v>371060.05</v>
      </c>
      <c r="G564" s="40">
        <f t="shared" si="288"/>
        <v>84741.15</v>
      </c>
      <c r="H564" s="40">
        <f t="shared" si="288"/>
        <v>0</v>
      </c>
      <c r="I564" s="40">
        <f t="shared" si="288"/>
        <v>0</v>
      </c>
      <c r="J564" s="40">
        <f t="shared" si="288"/>
        <v>0</v>
      </c>
      <c r="K564" s="40">
        <f t="shared" si="288"/>
        <v>0</v>
      </c>
      <c r="L564" s="40">
        <f t="shared" si="288"/>
        <v>0</v>
      </c>
      <c r="M564" s="40">
        <f t="shared" si="288"/>
        <v>0</v>
      </c>
      <c r="N564" s="40">
        <f t="shared" si="288"/>
        <v>0</v>
      </c>
      <c r="O564" s="40">
        <f t="shared" si="288"/>
        <v>0</v>
      </c>
      <c r="P564" s="40">
        <f t="shared" si="288"/>
        <v>25991</v>
      </c>
      <c r="Q564" s="40">
        <f t="shared" si="288"/>
        <v>82172.7</v>
      </c>
      <c r="R564" s="40">
        <f t="shared" si="288"/>
        <v>287437.34999999998</v>
      </c>
      <c r="S564" s="40">
        <f t="shared" si="288"/>
        <v>1450</v>
      </c>
      <c r="T564" s="40">
        <f t="shared" si="288"/>
        <v>0</v>
      </c>
      <c r="U564" s="40">
        <f t="shared" si="288"/>
        <v>84741.15</v>
      </c>
      <c r="V564" s="40">
        <f t="shared" si="288"/>
        <v>0</v>
      </c>
      <c r="W564" s="40">
        <f t="shared" si="288"/>
        <v>0</v>
      </c>
      <c r="X564" s="40">
        <f t="shared" si="288"/>
        <v>0</v>
      </c>
      <c r="Y564" s="40">
        <f t="shared" si="288"/>
        <v>0</v>
      </c>
      <c r="Z564" s="40">
        <f t="shared" si="288"/>
        <v>481792.2</v>
      </c>
      <c r="AA564" s="40">
        <f t="shared" si="288"/>
        <v>-2.3283064365386963E-10</v>
      </c>
      <c r="AB564" s="41">
        <f>Z564/D564</f>
        <v>1.0000000000000004</v>
      </c>
      <c r="AC564" s="43"/>
      <c r="AD564" s="165"/>
      <c r="AE564" s="165"/>
      <c r="AF564" s="165"/>
      <c r="AG564" s="165"/>
      <c r="AH564" s="165"/>
      <c r="AI564" s="140"/>
      <c r="AJ564" s="140"/>
      <c r="AK564" s="78"/>
      <c r="AL564" s="78"/>
    </row>
    <row r="565" spans="1:38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65"/>
      <c r="AE565" s="165"/>
      <c r="AF565" s="165"/>
      <c r="AG565" s="165"/>
      <c r="AH565" s="165"/>
      <c r="AI565" s="140"/>
      <c r="AJ565" s="140"/>
      <c r="AK565" s="78"/>
      <c r="AL565" s="78"/>
    </row>
    <row r="566" spans="1:38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65"/>
      <c r="AE566" s="165"/>
      <c r="AF566" s="165"/>
      <c r="AG566" s="165"/>
      <c r="AH566" s="165"/>
      <c r="AI566" s="140"/>
      <c r="AJ566" s="140"/>
      <c r="AK566" s="78"/>
      <c r="AL566" s="78"/>
    </row>
    <row r="567" spans="1:38" s="33" customFormat="1" ht="15" hidden="1" customHeight="1" x14ac:dyDescent="0.25">
      <c r="A567" s="47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65"/>
      <c r="AE567" s="165"/>
      <c r="AF567" s="165"/>
      <c r="AG567" s="165"/>
      <c r="AH567" s="165"/>
      <c r="AI567" s="140"/>
      <c r="AJ567" s="140"/>
      <c r="AK567" s="78"/>
      <c r="AL567" s="78"/>
    </row>
    <row r="568" spans="1:38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109000</v>
      </c>
      <c r="G568" s="31">
        <f>[1]consoCURRENT!J11796</f>
        <v>2000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109000</v>
      </c>
      <c r="T568" s="31">
        <f>[1]consoCURRENT!W11796</f>
        <v>2000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111000</v>
      </c>
      <c r="AA568" s="31">
        <f>D568-Z568</f>
        <v>87425.81</v>
      </c>
      <c r="AB568" s="37">
        <f>Z568/D568</f>
        <v>0.55940303330499197</v>
      </c>
      <c r="AC568" s="32"/>
      <c r="AD568" s="165"/>
      <c r="AE568" s="165"/>
      <c r="AF568" s="165"/>
      <c r="AG568" s="165"/>
      <c r="AH568" s="165"/>
      <c r="AI568" s="140"/>
      <c r="AJ568" s="140"/>
      <c r="AK568" s="78"/>
      <c r="AL568" s="78"/>
    </row>
    <row r="569" spans="1:38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336314.19999999978</v>
      </c>
      <c r="E569" s="31">
        <f>[1]consoCURRENT!H11909</f>
        <v>0</v>
      </c>
      <c r="F569" s="31">
        <f>[1]consoCURRENT!I11909</f>
        <v>202084.66999999998</v>
      </c>
      <c r="G569" s="31">
        <f>[1]consoCURRENT!J11909</f>
        <v>22802.23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237722.05</v>
      </c>
      <c r="S569" s="31">
        <f>[1]consoCURRENT!V11909</f>
        <v>-35637.379999999997</v>
      </c>
      <c r="T569" s="31">
        <f>[1]consoCURRENT!W11909</f>
        <v>22802.23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9">SUM(M569:Y569)</f>
        <v>224886.9</v>
      </c>
      <c r="AA569" s="31">
        <f>D569-Z569</f>
        <v>111427.29999999978</v>
      </c>
      <c r="AB569" s="37">
        <f>Z569/D569</f>
        <v>0.6686809537034123</v>
      </c>
      <c r="AC569" s="32"/>
      <c r="AD569" s="165"/>
      <c r="AE569" s="165"/>
      <c r="AF569" s="165"/>
      <c r="AG569" s="165"/>
      <c r="AH569" s="165"/>
      <c r="AI569" s="140"/>
      <c r="AJ569" s="140"/>
      <c r="AK569" s="78"/>
      <c r="AL569" s="78"/>
    </row>
    <row r="570" spans="1:38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9"/>
        <v>0</v>
      </c>
      <c r="AA570" s="31">
        <f>D570-Z570</f>
        <v>0</v>
      </c>
      <c r="AB570" s="37"/>
      <c r="AC570" s="32"/>
      <c r="AD570" s="165"/>
      <c r="AE570" s="165"/>
      <c r="AF570" s="165"/>
      <c r="AG570" s="165"/>
      <c r="AH570" s="165"/>
      <c r="AI570" s="140"/>
      <c r="AJ570" s="140"/>
      <c r="AK570" s="78"/>
      <c r="AL570" s="78"/>
    </row>
    <row r="571" spans="1:38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9"/>
        <v>0</v>
      </c>
      <c r="AA571" s="31">
        <f>D571-Z571</f>
        <v>0</v>
      </c>
      <c r="AB571" s="37"/>
      <c r="AC571" s="32"/>
      <c r="AD571" s="165"/>
      <c r="AE571" s="165"/>
      <c r="AF571" s="165"/>
      <c r="AG571" s="165"/>
      <c r="AH571" s="165"/>
      <c r="AI571" s="140"/>
      <c r="AJ571" s="140"/>
      <c r="AK571" s="78"/>
      <c r="AL571" s="78"/>
    </row>
    <row r="572" spans="1:38" s="33" customFormat="1" ht="18" hidden="1" customHeight="1" x14ac:dyDescent="0.25">
      <c r="A572" s="39" t="s">
        <v>38</v>
      </c>
      <c r="B572" s="40">
        <f t="shared" ref="B572:AA572" si="290">SUM(B568:B571)</f>
        <v>534740.00999999978</v>
      </c>
      <c r="C572" s="40">
        <f t="shared" si="290"/>
        <v>0</v>
      </c>
      <c r="D572" s="40">
        <f t="shared" si="290"/>
        <v>534740.00999999978</v>
      </c>
      <c r="E572" s="40">
        <f t="shared" si="290"/>
        <v>0</v>
      </c>
      <c r="F572" s="40">
        <f t="shared" si="290"/>
        <v>311084.67</v>
      </c>
      <c r="G572" s="40">
        <f t="shared" si="290"/>
        <v>24802.23</v>
      </c>
      <c r="H572" s="40">
        <f t="shared" si="290"/>
        <v>0</v>
      </c>
      <c r="I572" s="40">
        <f t="shared" si="290"/>
        <v>0</v>
      </c>
      <c r="J572" s="40">
        <f t="shared" si="290"/>
        <v>0</v>
      </c>
      <c r="K572" s="40">
        <f t="shared" si="290"/>
        <v>0</v>
      </c>
      <c r="L572" s="40">
        <f t="shared" si="290"/>
        <v>0</v>
      </c>
      <c r="M572" s="40">
        <f t="shared" si="290"/>
        <v>0</v>
      </c>
      <c r="N572" s="40">
        <f t="shared" si="290"/>
        <v>0</v>
      </c>
      <c r="O572" s="40">
        <f t="shared" si="290"/>
        <v>0</v>
      </c>
      <c r="P572" s="40">
        <f t="shared" si="290"/>
        <v>0</v>
      </c>
      <c r="Q572" s="40">
        <f t="shared" si="290"/>
        <v>0</v>
      </c>
      <c r="R572" s="40">
        <f t="shared" si="290"/>
        <v>237722.05</v>
      </c>
      <c r="S572" s="40">
        <f t="shared" si="290"/>
        <v>73362.62</v>
      </c>
      <c r="T572" s="40">
        <f t="shared" si="290"/>
        <v>24802.23</v>
      </c>
      <c r="U572" s="40">
        <f t="shared" si="290"/>
        <v>0</v>
      </c>
      <c r="V572" s="40">
        <f t="shared" si="290"/>
        <v>0</v>
      </c>
      <c r="W572" s="40">
        <f t="shared" si="290"/>
        <v>0</v>
      </c>
      <c r="X572" s="40">
        <f t="shared" si="290"/>
        <v>0</v>
      </c>
      <c r="Y572" s="40">
        <f t="shared" si="290"/>
        <v>0</v>
      </c>
      <c r="Z572" s="40">
        <f t="shared" si="290"/>
        <v>335886.9</v>
      </c>
      <c r="AA572" s="40">
        <f t="shared" si="290"/>
        <v>198853.10999999978</v>
      </c>
      <c r="AB572" s="41">
        <f>Z572/D572</f>
        <v>0.628131229604458</v>
      </c>
      <c r="AC572" s="32"/>
      <c r="AD572" s="165"/>
      <c r="AE572" s="165"/>
      <c r="AF572" s="165"/>
      <c r="AG572" s="165"/>
      <c r="AH572" s="165"/>
      <c r="AI572" s="140"/>
      <c r="AJ572" s="140"/>
      <c r="AK572" s="78"/>
      <c r="AL572" s="78"/>
    </row>
    <row r="573" spans="1:38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1">SUM(M573:Y573)</f>
        <v>0</v>
      </c>
      <c r="AA573" s="31">
        <f>D573-Z573</f>
        <v>0</v>
      </c>
      <c r="AB573" s="37"/>
      <c r="AC573" s="32"/>
      <c r="AD573" s="165"/>
      <c r="AE573" s="165"/>
      <c r="AF573" s="165"/>
      <c r="AG573" s="165"/>
      <c r="AH573" s="165"/>
      <c r="AI573" s="140"/>
      <c r="AJ573" s="140"/>
      <c r="AK573" s="78"/>
      <c r="AL573" s="78"/>
    </row>
    <row r="574" spans="1:38" s="33" customFormat="1" ht="18" hidden="1" customHeight="1" x14ac:dyDescent="0.25">
      <c r="A574" s="39" t="s">
        <v>40</v>
      </c>
      <c r="B574" s="40">
        <f t="shared" ref="B574:AA574" si="292">B573+B572</f>
        <v>534740.00999999978</v>
      </c>
      <c r="C574" s="40">
        <f t="shared" si="292"/>
        <v>0</v>
      </c>
      <c r="D574" s="40">
        <f t="shared" si="292"/>
        <v>534740.00999999978</v>
      </c>
      <c r="E574" s="40">
        <f t="shared" si="292"/>
        <v>0</v>
      </c>
      <c r="F574" s="40">
        <f t="shared" si="292"/>
        <v>311084.67</v>
      </c>
      <c r="G574" s="40">
        <f t="shared" si="292"/>
        <v>24802.23</v>
      </c>
      <c r="H574" s="40">
        <f t="shared" si="292"/>
        <v>0</v>
      </c>
      <c r="I574" s="40">
        <f t="shared" si="292"/>
        <v>0</v>
      </c>
      <c r="J574" s="40">
        <f t="shared" si="292"/>
        <v>0</v>
      </c>
      <c r="K574" s="40">
        <f t="shared" si="292"/>
        <v>0</v>
      </c>
      <c r="L574" s="40">
        <f t="shared" si="292"/>
        <v>0</v>
      </c>
      <c r="M574" s="40">
        <f t="shared" si="292"/>
        <v>0</v>
      </c>
      <c r="N574" s="40">
        <f t="shared" si="292"/>
        <v>0</v>
      </c>
      <c r="O574" s="40">
        <f t="shared" si="292"/>
        <v>0</v>
      </c>
      <c r="P574" s="40">
        <f t="shared" si="292"/>
        <v>0</v>
      </c>
      <c r="Q574" s="40">
        <f t="shared" si="292"/>
        <v>0</v>
      </c>
      <c r="R574" s="40">
        <f t="shared" si="292"/>
        <v>237722.05</v>
      </c>
      <c r="S574" s="40">
        <f t="shared" si="292"/>
        <v>73362.62</v>
      </c>
      <c r="T574" s="40">
        <f t="shared" si="292"/>
        <v>24802.23</v>
      </c>
      <c r="U574" s="40">
        <f t="shared" si="292"/>
        <v>0</v>
      </c>
      <c r="V574" s="40">
        <f t="shared" si="292"/>
        <v>0</v>
      </c>
      <c r="W574" s="40">
        <f t="shared" si="292"/>
        <v>0</v>
      </c>
      <c r="X574" s="40">
        <f t="shared" si="292"/>
        <v>0</v>
      </c>
      <c r="Y574" s="40">
        <f t="shared" si="292"/>
        <v>0</v>
      </c>
      <c r="Z574" s="40">
        <f t="shared" si="292"/>
        <v>335886.9</v>
      </c>
      <c r="AA574" s="40">
        <f t="shared" si="292"/>
        <v>198853.10999999978</v>
      </c>
      <c r="AB574" s="41">
        <f>Z574/D574</f>
        <v>0.628131229604458</v>
      </c>
      <c r="AC574" s="43"/>
      <c r="AD574" s="165"/>
      <c r="AE574" s="165"/>
      <c r="AF574" s="165"/>
      <c r="AG574" s="165"/>
      <c r="AH574" s="165"/>
      <c r="AI574" s="140"/>
      <c r="AJ574" s="140"/>
      <c r="AK574" s="78"/>
      <c r="AL574" s="78"/>
    </row>
    <row r="575" spans="1:38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65"/>
      <c r="AE575" s="165"/>
      <c r="AF575" s="165"/>
      <c r="AG575" s="165"/>
      <c r="AH575" s="165"/>
      <c r="AI575" s="140"/>
      <c r="AJ575" s="140"/>
      <c r="AK575" s="78"/>
      <c r="AL575" s="78"/>
    </row>
    <row r="576" spans="1:38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65"/>
      <c r="AE576" s="165"/>
      <c r="AF576" s="165"/>
      <c r="AG576" s="165"/>
      <c r="AH576" s="165"/>
      <c r="AI576" s="140"/>
      <c r="AJ576" s="140"/>
      <c r="AK576" s="78"/>
      <c r="AL576" s="78"/>
    </row>
    <row r="577" spans="1:38" s="33" customFormat="1" ht="15" hidden="1" customHeight="1" x14ac:dyDescent="0.25">
      <c r="A577" s="47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65"/>
      <c r="AE577" s="165"/>
      <c r="AF577" s="165"/>
      <c r="AG577" s="165"/>
      <c r="AH577" s="165"/>
      <c r="AI577" s="140"/>
      <c r="AJ577" s="140"/>
      <c r="AK577" s="78"/>
      <c r="AL577" s="78"/>
    </row>
    <row r="578" spans="1:38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7" t="e">
        <f>Z578/D578</f>
        <v>#DIV/0!</v>
      </c>
      <c r="AC578" s="32"/>
      <c r="AD578" s="165"/>
      <c r="AE578" s="165"/>
      <c r="AF578" s="165"/>
      <c r="AG578" s="165"/>
      <c r="AH578" s="165"/>
      <c r="AI578" s="140"/>
      <c r="AJ578" s="140"/>
      <c r="AK578" s="78"/>
      <c r="AL578" s="78"/>
    </row>
    <row r="579" spans="1:38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3">SUM(M579:Y579)</f>
        <v>0</v>
      </c>
      <c r="AA579" s="31">
        <f>D579-Z579</f>
        <v>0</v>
      </c>
      <c r="AB579" s="37" t="e">
        <f>Z579/D579</f>
        <v>#DIV/0!</v>
      </c>
      <c r="AC579" s="32"/>
      <c r="AD579" s="165"/>
      <c r="AE579" s="165"/>
      <c r="AF579" s="165"/>
      <c r="AG579" s="165"/>
      <c r="AH579" s="165"/>
      <c r="AI579" s="140"/>
      <c r="AJ579" s="140"/>
      <c r="AK579" s="78"/>
      <c r="AL579" s="78"/>
    </row>
    <row r="580" spans="1:38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3"/>
        <v>0</v>
      </c>
      <c r="AA580" s="31">
        <f>D580-Z580</f>
        <v>0</v>
      </c>
      <c r="AB580" s="37"/>
      <c r="AC580" s="32"/>
      <c r="AD580" s="165"/>
      <c r="AE580" s="165"/>
      <c r="AF580" s="165"/>
      <c r="AG580" s="165"/>
      <c r="AH580" s="165"/>
      <c r="AI580" s="140"/>
      <c r="AJ580" s="140"/>
      <c r="AK580" s="78"/>
      <c r="AL580" s="78"/>
    </row>
    <row r="581" spans="1:38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3"/>
        <v>0</v>
      </c>
      <c r="AA581" s="31">
        <f>D581-Z581</f>
        <v>0</v>
      </c>
      <c r="AB581" s="37"/>
      <c r="AC581" s="32"/>
      <c r="AD581" s="165"/>
      <c r="AE581" s="165"/>
      <c r="AF581" s="165"/>
      <c r="AG581" s="165"/>
      <c r="AH581" s="165"/>
      <c r="AI581" s="140"/>
      <c r="AJ581" s="140"/>
      <c r="AK581" s="78"/>
      <c r="AL581" s="78"/>
    </row>
    <row r="582" spans="1:38" s="33" customFormat="1" ht="18" hidden="1" customHeight="1" x14ac:dyDescent="0.25">
      <c r="A582" s="39" t="s">
        <v>38</v>
      </c>
      <c r="B582" s="40">
        <f t="shared" ref="B582:AA582" si="294">SUM(B578:B581)</f>
        <v>0</v>
      </c>
      <c r="C582" s="40">
        <f t="shared" si="294"/>
        <v>0</v>
      </c>
      <c r="D582" s="40">
        <f t="shared" si="294"/>
        <v>0</v>
      </c>
      <c r="E582" s="40">
        <f t="shared" si="294"/>
        <v>0</v>
      </c>
      <c r="F582" s="40">
        <f t="shared" si="294"/>
        <v>0</v>
      </c>
      <c r="G582" s="40">
        <f t="shared" si="294"/>
        <v>0</v>
      </c>
      <c r="H582" s="40">
        <f t="shared" si="294"/>
        <v>0</v>
      </c>
      <c r="I582" s="40">
        <f t="shared" si="294"/>
        <v>0</v>
      </c>
      <c r="J582" s="40">
        <f t="shared" si="294"/>
        <v>0</v>
      </c>
      <c r="K582" s="40">
        <f t="shared" si="294"/>
        <v>0</v>
      </c>
      <c r="L582" s="40">
        <f t="shared" si="294"/>
        <v>0</v>
      </c>
      <c r="M582" s="40">
        <f t="shared" si="294"/>
        <v>0</v>
      </c>
      <c r="N582" s="40">
        <f t="shared" si="294"/>
        <v>0</v>
      </c>
      <c r="O582" s="40">
        <f t="shared" si="294"/>
        <v>0</v>
      </c>
      <c r="P582" s="40">
        <f t="shared" si="294"/>
        <v>0</v>
      </c>
      <c r="Q582" s="40">
        <f t="shared" si="294"/>
        <v>0</v>
      </c>
      <c r="R582" s="40">
        <f t="shared" si="294"/>
        <v>0</v>
      </c>
      <c r="S582" s="40">
        <f t="shared" si="294"/>
        <v>0</v>
      </c>
      <c r="T582" s="40">
        <f t="shared" si="294"/>
        <v>0</v>
      </c>
      <c r="U582" s="40">
        <f t="shared" si="294"/>
        <v>0</v>
      </c>
      <c r="V582" s="40">
        <f t="shared" si="294"/>
        <v>0</v>
      </c>
      <c r="W582" s="40">
        <f t="shared" si="294"/>
        <v>0</v>
      </c>
      <c r="X582" s="40">
        <f t="shared" si="294"/>
        <v>0</v>
      </c>
      <c r="Y582" s="40">
        <f t="shared" si="294"/>
        <v>0</v>
      </c>
      <c r="Z582" s="40">
        <f t="shared" si="294"/>
        <v>0</v>
      </c>
      <c r="AA582" s="40">
        <f t="shared" si="294"/>
        <v>0</v>
      </c>
      <c r="AB582" s="41" t="e">
        <f>Z582/D582</f>
        <v>#DIV/0!</v>
      </c>
      <c r="AC582" s="32"/>
      <c r="AD582" s="165"/>
      <c r="AE582" s="165"/>
      <c r="AF582" s="165"/>
      <c r="AG582" s="165"/>
      <c r="AH582" s="165"/>
      <c r="AI582" s="140"/>
      <c r="AJ582" s="140"/>
      <c r="AK582" s="78"/>
      <c r="AL582" s="78"/>
    </row>
    <row r="583" spans="1:38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5">SUM(M583:Y583)</f>
        <v>0</v>
      </c>
      <c r="AA583" s="31">
        <f>D583-Z583</f>
        <v>0</v>
      </c>
      <c r="AB583" s="37"/>
      <c r="AC583" s="32"/>
      <c r="AD583" s="165"/>
      <c r="AE583" s="165"/>
      <c r="AF583" s="165"/>
      <c r="AG583" s="165"/>
      <c r="AH583" s="165"/>
      <c r="AI583" s="140"/>
      <c r="AJ583" s="140"/>
      <c r="AK583" s="78"/>
      <c r="AL583" s="78"/>
    </row>
    <row r="584" spans="1:38" s="33" customFormat="1" ht="18" hidden="1" customHeight="1" x14ac:dyDescent="0.25">
      <c r="A584" s="39" t="s">
        <v>40</v>
      </c>
      <c r="B584" s="40">
        <f t="shared" ref="B584:AA584" si="296">B583+B582</f>
        <v>0</v>
      </c>
      <c r="C584" s="40">
        <f t="shared" si="296"/>
        <v>0</v>
      </c>
      <c r="D584" s="40">
        <f t="shared" si="296"/>
        <v>0</v>
      </c>
      <c r="E584" s="40">
        <f t="shared" si="296"/>
        <v>0</v>
      </c>
      <c r="F584" s="40">
        <f t="shared" si="296"/>
        <v>0</v>
      </c>
      <c r="G584" s="40">
        <f t="shared" si="296"/>
        <v>0</v>
      </c>
      <c r="H584" s="40">
        <f t="shared" si="296"/>
        <v>0</v>
      </c>
      <c r="I584" s="40">
        <f t="shared" si="296"/>
        <v>0</v>
      </c>
      <c r="J584" s="40">
        <f t="shared" si="296"/>
        <v>0</v>
      </c>
      <c r="K584" s="40">
        <f t="shared" si="296"/>
        <v>0</v>
      </c>
      <c r="L584" s="40">
        <f t="shared" si="296"/>
        <v>0</v>
      </c>
      <c r="M584" s="40">
        <f t="shared" si="296"/>
        <v>0</v>
      </c>
      <c r="N584" s="40">
        <f t="shared" si="296"/>
        <v>0</v>
      </c>
      <c r="O584" s="40">
        <f t="shared" si="296"/>
        <v>0</v>
      </c>
      <c r="P584" s="40">
        <f t="shared" si="296"/>
        <v>0</v>
      </c>
      <c r="Q584" s="40">
        <f t="shared" si="296"/>
        <v>0</v>
      </c>
      <c r="R584" s="40">
        <f t="shared" si="296"/>
        <v>0</v>
      </c>
      <c r="S584" s="40">
        <f t="shared" si="296"/>
        <v>0</v>
      </c>
      <c r="T584" s="40">
        <f t="shared" si="296"/>
        <v>0</v>
      </c>
      <c r="U584" s="40">
        <f t="shared" si="296"/>
        <v>0</v>
      </c>
      <c r="V584" s="40">
        <f t="shared" si="296"/>
        <v>0</v>
      </c>
      <c r="W584" s="40">
        <f t="shared" si="296"/>
        <v>0</v>
      </c>
      <c r="X584" s="40">
        <f t="shared" si="296"/>
        <v>0</v>
      </c>
      <c r="Y584" s="40">
        <f t="shared" si="296"/>
        <v>0</v>
      </c>
      <c r="Z584" s="40">
        <f t="shared" si="296"/>
        <v>0</v>
      </c>
      <c r="AA584" s="40">
        <f t="shared" si="296"/>
        <v>0</v>
      </c>
      <c r="AB584" s="41" t="e">
        <f>Z584/D584</f>
        <v>#DIV/0!</v>
      </c>
      <c r="AC584" s="43"/>
      <c r="AD584" s="165"/>
      <c r="AE584" s="165"/>
      <c r="AF584" s="165"/>
      <c r="AG584" s="165"/>
      <c r="AH584" s="165"/>
      <c r="AI584" s="140"/>
      <c r="AJ584" s="140"/>
      <c r="AK584" s="78"/>
      <c r="AL584" s="78"/>
    </row>
    <row r="585" spans="1:38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65"/>
      <c r="AE585" s="165"/>
      <c r="AF585" s="165"/>
      <c r="AG585" s="165"/>
      <c r="AH585" s="165"/>
      <c r="AI585" s="140"/>
      <c r="AJ585" s="140"/>
      <c r="AK585" s="78"/>
      <c r="AL585" s="78"/>
    </row>
    <row r="586" spans="1:38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65"/>
      <c r="AE586" s="165"/>
      <c r="AF586" s="165"/>
      <c r="AG586" s="165"/>
      <c r="AH586" s="165"/>
      <c r="AI586" s="140"/>
      <c r="AJ586" s="140"/>
      <c r="AK586" s="78"/>
      <c r="AL586" s="78"/>
    </row>
    <row r="587" spans="1:38" s="33" customFormat="1" ht="15" hidden="1" customHeight="1" x14ac:dyDescent="0.25">
      <c r="A587" s="47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65"/>
      <c r="AE587" s="165"/>
      <c r="AF587" s="165"/>
      <c r="AG587" s="165"/>
      <c r="AH587" s="165"/>
      <c r="AI587" s="140"/>
      <c r="AJ587" s="140"/>
      <c r="AK587" s="78"/>
      <c r="AL587" s="78"/>
    </row>
    <row r="588" spans="1:38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  <c r="AD588" s="165"/>
      <c r="AE588" s="165"/>
      <c r="AF588" s="165"/>
      <c r="AG588" s="165"/>
      <c r="AH588" s="165"/>
      <c r="AI588" s="140"/>
      <c r="AJ588" s="140"/>
      <c r="AK588" s="78"/>
      <c r="AL588" s="78"/>
    </row>
    <row r="589" spans="1:38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8079.98</v>
      </c>
      <c r="F589" s="31">
        <f>[1]consoCURRENT!I12335</f>
        <v>23123.71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8079.98</v>
      </c>
      <c r="Q589" s="31">
        <f>[1]consoCURRENT!T12335</f>
        <v>0</v>
      </c>
      <c r="R589" s="31">
        <f>[1]consoCURRENT!U12335</f>
        <v>23123.71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7">SUM(M589:Y589)</f>
        <v>31203.69</v>
      </c>
      <c r="AA589" s="31">
        <f>D589-Z589</f>
        <v>0</v>
      </c>
      <c r="AB589" s="37">
        <f>Z589/D589</f>
        <v>1</v>
      </c>
      <c r="AC589" s="32"/>
      <c r="AD589" s="165"/>
      <c r="AE589" s="165"/>
      <c r="AF589" s="165"/>
      <c r="AG589" s="165"/>
      <c r="AH589" s="165"/>
      <c r="AI589" s="140"/>
      <c r="AJ589" s="140"/>
      <c r="AK589" s="78"/>
      <c r="AL589" s="78"/>
    </row>
    <row r="590" spans="1:38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7"/>
        <v>0</v>
      </c>
      <c r="AA590" s="31">
        <f>D590-Z590</f>
        <v>0</v>
      </c>
      <c r="AB590" s="37"/>
      <c r="AC590" s="32"/>
      <c r="AD590" s="165"/>
      <c r="AE590" s="165"/>
      <c r="AF590" s="165"/>
      <c r="AG590" s="165"/>
      <c r="AH590" s="165"/>
      <c r="AI590" s="140"/>
      <c r="AJ590" s="140"/>
      <c r="AK590" s="78"/>
      <c r="AL590" s="78"/>
    </row>
    <row r="591" spans="1:38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7"/>
        <v>0</v>
      </c>
      <c r="AA591" s="31">
        <f>D591-Z591</f>
        <v>0</v>
      </c>
      <c r="AB591" s="37"/>
      <c r="AC591" s="32"/>
      <c r="AD591" s="165"/>
      <c r="AE591" s="165"/>
      <c r="AF591" s="165"/>
      <c r="AG591" s="165"/>
      <c r="AH591" s="165"/>
      <c r="AI591" s="140"/>
      <c r="AJ591" s="140"/>
      <c r="AK591" s="78"/>
      <c r="AL591" s="78"/>
    </row>
    <row r="592" spans="1:38" s="33" customFormat="1" ht="18" hidden="1" customHeight="1" x14ac:dyDescent="0.25">
      <c r="A592" s="39" t="s">
        <v>38</v>
      </c>
      <c r="B592" s="40">
        <f t="shared" ref="B592:AA592" si="298">SUM(B588:B591)</f>
        <v>31203.69</v>
      </c>
      <c r="C592" s="40">
        <f t="shared" si="298"/>
        <v>0</v>
      </c>
      <c r="D592" s="40">
        <f t="shared" si="298"/>
        <v>31203.69</v>
      </c>
      <c r="E592" s="40">
        <f t="shared" si="298"/>
        <v>8079.98</v>
      </c>
      <c r="F592" s="40">
        <f t="shared" si="298"/>
        <v>23123.71</v>
      </c>
      <c r="G592" s="40">
        <f t="shared" si="298"/>
        <v>0</v>
      </c>
      <c r="H592" s="40">
        <f t="shared" si="298"/>
        <v>0</v>
      </c>
      <c r="I592" s="40">
        <f t="shared" si="298"/>
        <v>0</v>
      </c>
      <c r="J592" s="40">
        <f t="shared" si="298"/>
        <v>0</v>
      </c>
      <c r="K592" s="40">
        <f t="shared" si="298"/>
        <v>0</v>
      </c>
      <c r="L592" s="40">
        <f t="shared" si="298"/>
        <v>0</v>
      </c>
      <c r="M592" s="40">
        <f t="shared" si="298"/>
        <v>0</v>
      </c>
      <c r="N592" s="40">
        <f t="shared" si="298"/>
        <v>0</v>
      </c>
      <c r="O592" s="40">
        <f t="shared" si="298"/>
        <v>0</v>
      </c>
      <c r="P592" s="40">
        <f t="shared" si="298"/>
        <v>8079.98</v>
      </c>
      <c r="Q592" s="40">
        <f t="shared" si="298"/>
        <v>0</v>
      </c>
      <c r="R592" s="40">
        <f t="shared" si="298"/>
        <v>23123.71</v>
      </c>
      <c r="S592" s="40">
        <f t="shared" si="298"/>
        <v>0</v>
      </c>
      <c r="T592" s="40">
        <f t="shared" si="298"/>
        <v>0</v>
      </c>
      <c r="U592" s="40">
        <f t="shared" si="298"/>
        <v>0</v>
      </c>
      <c r="V592" s="40">
        <f t="shared" si="298"/>
        <v>0</v>
      </c>
      <c r="W592" s="40">
        <f t="shared" si="298"/>
        <v>0</v>
      </c>
      <c r="X592" s="40">
        <f t="shared" si="298"/>
        <v>0</v>
      </c>
      <c r="Y592" s="40">
        <f t="shared" si="298"/>
        <v>0</v>
      </c>
      <c r="Z592" s="40">
        <f t="shared" si="298"/>
        <v>31203.69</v>
      </c>
      <c r="AA592" s="40">
        <f t="shared" si="298"/>
        <v>0</v>
      </c>
      <c r="AB592" s="41">
        <f>Z592/D592</f>
        <v>1</v>
      </c>
      <c r="AC592" s="32"/>
      <c r="AD592" s="165"/>
      <c r="AE592" s="165"/>
      <c r="AF592" s="165"/>
      <c r="AG592" s="165"/>
      <c r="AH592" s="165"/>
      <c r="AI592" s="140"/>
      <c r="AJ592" s="140"/>
      <c r="AK592" s="78"/>
      <c r="AL592" s="78"/>
    </row>
    <row r="593" spans="1:38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9">SUM(M593:Y593)</f>
        <v>0</v>
      </c>
      <c r="AA593" s="31">
        <f>D593-Z593</f>
        <v>0</v>
      </c>
      <c r="AB593" s="37"/>
      <c r="AC593" s="32"/>
      <c r="AD593" s="165"/>
      <c r="AE593" s="165"/>
      <c r="AF593" s="165"/>
      <c r="AG593" s="165"/>
      <c r="AH593" s="165"/>
      <c r="AI593" s="140"/>
      <c r="AJ593" s="140"/>
      <c r="AK593" s="78"/>
      <c r="AL593" s="78"/>
    </row>
    <row r="594" spans="1:38" s="33" customFormat="1" ht="18" hidden="1" customHeight="1" x14ac:dyDescent="0.25">
      <c r="A594" s="39" t="s">
        <v>40</v>
      </c>
      <c r="B594" s="40">
        <f t="shared" ref="B594:AA594" si="300">B593+B592</f>
        <v>31203.69</v>
      </c>
      <c r="C594" s="40">
        <f t="shared" si="300"/>
        <v>0</v>
      </c>
      <c r="D594" s="40">
        <f t="shared" si="300"/>
        <v>31203.69</v>
      </c>
      <c r="E594" s="40">
        <f t="shared" si="300"/>
        <v>8079.98</v>
      </c>
      <c r="F594" s="40">
        <f t="shared" si="300"/>
        <v>23123.71</v>
      </c>
      <c r="G594" s="40">
        <f t="shared" si="300"/>
        <v>0</v>
      </c>
      <c r="H594" s="40">
        <f t="shared" si="300"/>
        <v>0</v>
      </c>
      <c r="I594" s="40">
        <f t="shared" si="300"/>
        <v>0</v>
      </c>
      <c r="J594" s="40">
        <f t="shared" si="300"/>
        <v>0</v>
      </c>
      <c r="K594" s="40">
        <f t="shared" si="300"/>
        <v>0</v>
      </c>
      <c r="L594" s="40">
        <f t="shared" si="300"/>
        <v>0</v>
      </c>
      <c r="M594" s="40">
        <f t="shared" si="300"/>
        <v>0</v>
      </c>
      <c r="N594" s="40">
        <f t="shared" si="300"/>
        <v>0</v>
      </c>
      <c r="O594" s="40">
        <f t="shared" si="300"/>
        <v>0</v>
      </c>
      <c r="P594" s="40">
        <f t="shared" si="300"/>
        <v>8079.98</v>
      </c>
      <c r="Q594" s="40">
        <f t="shared" si="300"/>
        <v>0</v>
      </c>
      <c r="R594" s="40">
        <f t="shared" si="300"/>
        <v>23123.71</v>
      </c>
      <c r="S594" s="40">
        <f t="shared" si="300"/>
        <v>0</v>
      </c>
      <c r="T594" s="40">
        <f t="shared" si="300"/>
        <v>0</v>
      </c>
      <c r="U594" s="40">
        <f t="shared" si="300"/>
        <v>0</v>
      </c>
      <c r="V594" s="40">
        <f t="shared" si="300"/>
        <v>0</v>
      </c>
      <c r="W594" s="40">
        <f t="shared" si="300"/>
        <v>0</v>
      </c>
      <c r="X594" s="40">
        <f t="shared" si="300"/>
        <v>0</v>
      </c>
      <c r="Y594" s="40">
        <f t="shared" si="300"/>
        <v>0</v>
      </c>
      <c r="Z594" s="40">
        <f t="shared" si="300"/>
        <v>31203.69</v>
      </c>
      <c r="AA594" s="40">
        <f t="shared" si="300"/>
        <v>0</v>
      </c>
      <c r="AB594" s="41">
        <f>Z594/D594</f>
        <v>1</v>
      </c>
      <c r="AC594" s="43"/>
      <c r="AD594" s="165"/>
      <c r="AE594" s="165"/>
      <c r="AF594" s="165"/>
      <c r="AG594" s="165"/>
      <c r="AH594" s="165"/>
      <c r="AI594" s="140"/>
      <c r="AJ594" s="140"/>
      <c r="AK594" s="78"/>
      <c r="AL594" s="78"/>
    </row>
    <row r="595" spans="1:38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65"/>
      <c r="AE595" s="165"/>
      <c r="AF595" s="165"/>
      <c r="AG595" s="165"/>
      <c r="AH595" s="165"/>
      <c r="AI595" s="140"/>
      <c r="AJ595" s="140"/>
      <c r="AK595" s="78"/>
      <c r="AL595" s="78"/>
    </row>
    <row r="596" spans="1:38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65"/>
      <c r="AE596" s="165"/>
      <c r="AF596" s="165"/>
      <c r="AG596" s="165"/>
      <c r="AH596" s="165"/>
      <c r="AI596" s="140"/>
      <c r="AJ596" s="140"/>
      <c r="AK596" s="78"/>
      <c r="AL596" s="78"/>
    </row>
    <row r="597" spans="1:38" s="33" customFormat="1" ht="15" hidden="1" customHeight="1" x14ac:dyDescent="0.25">
      <c r="A597" s="47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65"/>
      <c r="AE597" s="165"/>
      <c r="AF597" s="165"/>
      <c r="AG597" s="165"/>
      <c r="AH597" s="165"/>
      <c r="AI597" s="140"/>
      <c r="AJ597" s="140"/>
      <c r="AK597" s="78"/>
      <c r="AL597" s="78"/>
    </row>
    <row r="598" spans="1:38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973234.8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973234.8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973234.8</v>
      </c>
      <c r="AA598" s="31">
        <f>D598-Z598</f>
        <v>0</v>
      </c>
      <c r="AB598" s="37">
        <f>Z598/D598</f>
        <v>1</v>
      </c>
      <c r="AC598" s="32"/>
      <c r="AD598" s="165"/>
      <c r="AE598" s="165"/>
      <c r="AF598" s="165"/>
      <c r="AG598" s="165"/>
      <c r="AH598" s="165"/>
      <c r="AI598" s="140"/>
      <c r="AJ598" s="140"/>
      <c r="AK598" s="78"/>
      <c r="AL598" s="78"/>
    </row>
    <row r="599" spans="1:38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-2.2737367544323206E-12</v>
      </c>
      <c r="D599" s="31">
        <f>[1]consoCURRENT!G12548</f>
        <v>137410.02000000002</v>
      </c>
      <c r="E599" s="31">
        <f>[1]consoCURRENT!H12548</f>
        <v>0</v>
      </c>
      <c r="F599" s="31">
        <f>[1]consoCURRENT!I12548</f>
        <v>64575</v>
      </c>
      <c r="G599" s="31">
        <f>[1]consoCURRENT!J12548</f>
        <v>72835.02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64575</v>
      </c>
      <c r="T599" s="31">
        <f>[1]consoCURRENT!W12548</f>
        <v>21425</v>
      </c>
      <c r="U599" s="31">
        <f>[1]consoCURRENT!X12548</f>
        <v>51410.02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1">SUM(M599:Y599)</f>
        <v>137410.01999999999</v>
      </c>
      <c r="AA599" s="31">
        <f>D599-Z599</f>
        <v>0</v>
      </c>
      <c r="AB599" s="37">
        <f>Z599/D599</f>
        <v>0.99999999999999978</v>
      </c>
      <c r="AC599" s="32"/>
      <c r="AD599" s="165"/>
      <c r="AE599" s="165"/>
      <c r="AF599" s="165"/>
      <c r="AG599" s="165"/>
      <c r="AH599" s="165"/>
      <c r="AI599" s="140"/>
      <c r="AJ599" s="140"/>
      <c r="AK599" s="78"/>
      <c r="AL599" s="78"/>
    </row>
    <row r="600" spans="1:38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1"/>
        <v>0</v>
      </c>
      <c r="AA600" s="31">
        <f>D600-Z600</f>
        <v>0</v>
      </c>
      <c r="AB600" s="37"/>
      <c r="AC600" s="32"/>
      <c r="AD600" s="165"/>
      <c r="AE600" s="165"/>
      <c r="AF600" s="165"/>
      <c r="AG600" s="165"/>
      <c r="AH600" s="165"/>
      <c r="AI600" s="140"/>
      <c r="AJ600" s="140"/>
      <c r="AK600" s="78"/>
      <c r="AL600" s="78"/>
    </row>
    <row r="601" spans="1:38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1"/>
        <v>0</v>
      </c>
      <c r="AA601" s="31">
        <f>D601-Z601</f>
        <v>0</v>
      </c>
      <c r="AB601" s="37"/>
      <c r="AC601" s="32"/>
      <c r="AD601" s="165"/>
      <c r="AE601" s="165"/>
      <c r="AF601" s="165"/>
      <c r="AG601" s="165"/>
      <c r="AH601" s="165"/>
      <c r="AI601" s="140"/>
      <c r="AJ601" s="140"/>
      <c r="AK601" s="78"/>
      <c r="AL601" s="78"/>
    </row>
    <row r="602" spans="1:38" s="33" customFormat="1" ht="18" hidden="1" customHeight="1" x14ac:dyDescent="0.25">
      <c r="A602" s="39" t="s">
        <v>38</v>
      </c>
      <c r="B602" s="40">
        <f t="shared" ref="B602:AA602" si="302">SUM(B598:B601)</f>
        <v>1110644.82</v>
      </c>
      <c r="C602" s="40">
        <f t="shared" si="302"/>
        <v>-2.2737367544323206E-12</v>
      </c>
      <c r="D602" s="40">
        <f t="shared" si="302"/>
        <v>1110644.82</v>
      </c>
      <c r="E602" s="40">
        <f t="shared" si="302"/>
        <v>0</v>
      </c>
      <c r="F602" s="40">
        <f t="shared" si="302"/>
        <v>1037809.8</v>
      </c>
      <c r="G602" s="40">
        <f t="shared" si="302"/>
        <v>72835.02</v>
      </c>
      <c r="H602" s="40">
        <f t="shared" si="302"/>
        <v>0</v>
      </c>
      <c r="I602" s="40">
        <f t="shared" si="302"/>
        <v>0</v>
      </c>
      <c r="J602" s="40">
        <f t="shared" si="302"/>
        <v>0</v>
      </c>
      <c r="K602" s="40">
        <f t="shared" si="302"/>
        <v>0</v>
      </c>
      <c r="L602" s="40">
        <f t="shared" si="302"/>
        <v>0</v>
      </c>
      <c r="M602" s="40">
        <f t="shared" si="302"/>
        <v>0</v>
      </c>
      <c r="N602" s="40">
        <f t="shared" si="302"/>
        <v>0</v>
      </c>
      <c r="O602" s="40">
        <f t="shared" si="302"/>
        <v>0</v>
      </c>
      <c r="P602" s="40">
        <f t="shared" si="302"/>
        <v>0</v>
      </c>
      <c r="Q602" s="40">
        <f t="shared" si="302"/>
        <v>0</v>
      </c>
      <c r="R602" s="40">
        <f t="shared" si="302"/>
        <v>0</v>
      </c>
      <c r="S602" s="40">
        <f t="shared" si="302"/>
        <v>1037809.8</v>
      </c>
      <c r="T602" s="40">
        <f t="shared" si="302"/>
        <v>21425</v>
      </c>
      <c r="U602" s="40">
        <f t="shared" si="302"/>
        <v>51410.02</v>
      </c>
      <c r="V602" s="40">
        <f t="shared" si="302"/>
        <v>0</v>
      </c>
      <c r="W602" s="40">
        <f t="shared" si="302"/>
        <v>0</v>
      </c>
      <c r="X602" s="40">
        <f t="shared" si="302"/>
        <v>0</v>
      </c>
      <c r="Y602" s="40">
        <f t="shared" si="302"/>
        <v>0</v>
      </c>
      <c r="Z602" s="40">
        <f t="shared" si="302"/>
        <v>1110644.82</v>
      </c>
      <c r="AA602" s="40">
        <f t="shared" si="302"/>
        <v>0</v>
      </c>
      <c r="AB602" s="41">
        <f>Z602/D602</f>
        <v>1</v>
      </c>
      <c r="AC602" s="32"/>
      <c r="AD602" s="165"/>
      <c r="AE602" s="165"/>
      <c r="AF602" s="165"/>
      <c r="AG602" s="165"/>
      <c r="AH602" s="165"/>
      <c r="AI602" s="140"/>
      <c r="AJ602" s="140"/>
      <c r="AK602" s="78"/>
      <c r="AL602" s="78"/>
    </row>
    <row r="603" spans="1:38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3">SUM(M603:Y603)</f>
        <v>0</v>
      </c>
      <c r="AA603" s="31">
        <f>D603-Z603</f>
        <v>0</v>
      </c>
      <c r="AB603" s="37"/>
      <c r="AC603" s="32"/>
      <c r="AD603" s="165"/>
      <c r="AE603" s="165"/>
      <c r="AF603" s="165"/>
      <c r="AG603" s="165"/>
      <c r="AH603" s="165"/>
      <c r="AI603" s="140"/>
      <c r="AJ603" s="140"/>
      <c r="AK603" s="78"/>
      <c r="AL603" s="78"/>
    </row>
    <row r="604" spans="1:38" s="33" customFormat="1" ht="18" hidden="1" customHeight="1" x14ac:dyDescent="0.25">
      <c r="A604" s="39" t="s">
        <v>40</v>
      </c>
      <c r="B604" s="40">
        <f t="shared" ref="B604:AA604" si="304">B603+B602</f>
        <v>1110644.82</v>
      </c>
      <c r="C604" s="40">
        <f t="shared" si="304"/>
        <v>-2.2737367544323206E-12</v>
      </c>
      <c r="D604" s="40">
        <f t="shared" si="304"/>
        <v>1110644.82</v>
      </c>
      <c r="E604" s="40">
        <f t="shared" si="304"/>
        <v>0</v>
      </c>
      <c r="F604" s="40">
        <f t="shared" si="304"/>
        <v>1037809.8</v>
      </c>
      <c r="G604" s="40">
        <f t="shared" si="304"/>
        <v>72835.02</v>
      </c>
      <c r="H604" s="40">
        <f t="shared" si="304"/>
        <v>0</v>
      </c>
      <c r="I604" s="40">
        <f t="shared" si="304"/>
        <v>0</v>
      </c>
      <c r="J604" s="40">
        <f t="shared" si="304"/>
        <v>0</v>
      </c>
      <c r="K604" s="40">
        <f t="shared" si="304"/>
        <v>0</v>
      </c>
      <c r="L604" s="40">
        <f t="shared" si="304"/>
        <v>0</v>
      </c>
      <c r="M604" s="40">
        <f t="shared" si="304"/>
        <v>0</v>
      </c>
      <c r="N604" s="40">
        <f t="shared" si="304"/>
        <v>0</v>
      </c>
      <c r="O604" s="40">
        <f t="shared" si="304"/>
        <v>0</v>
      </c>
      <c r="P604" s="40">
        <f t="shared" si="304"/>
        <v>0</v>
      </c>
      <c r="Q604" s="40">
        <f t="shared" si="304"/>
        <v>0</v>
      </c>
      <c r="R604" s="40">
        <f t="shared" si="304"/>
        <v>0</v>
      </c>
      <c r="S604" s="40">
        <f t="shared" si="304"/>
        <v>1037809.8</v>
      </c>
      <c r="T604" s="40">
        <f t="shared" si="304"/>
        <v>21425</v>
      </c>
      <c r="U604" s="40">
        <f t="shared" si="304"/>
        <v>51410.02</v>
      </c>
      <c r="V604" s="40">
        <f t="shared" si="304"/>
        <v>0</v>
      </c>
      <c r="W604" s="40">
        <f t="shared" si="304"/>
        <v>0</v>
      </c>
      <c r="X604" s="40">
        <f t="shared" si="304"/>
        <v>0</v>
      </c>
      <c r="Y604" s="40">
        <f t="shared" si="304"/>
        <v>0</v>
      </c>
      <c r="Z604" s="40">
        <f t="shared" si="304"/>
        <v>1110644.82</v>
      </c>
      <c r="AA604" s="40">
        <f t="shared" si="304"/>
        <v>0</v>
      </c>
      <c r="AB604" s="41">
        <f>Z604/D604</f>
        <v>1</v>
      </c>
      <c r="AC604" s="43"/>
      <c r="AD604" s="165"/>
      <c r="AE604" s="165"/>
      <c r="AF604" s="165"/>
      <c r="AG604" s="165"/>
      <c r="AH604" s="165"/>
      <c r="AI604" s="140"/>
      <c r="AJ604" s="140"/>
      <c r="AK604" s="78"/>
      <c r="AL604" s="78"/>
    </row>
    <row r="605" spans="1:38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65"/>
      <c r="AE605" s="165"/>
      <c r="AF605" s="165"/>
      <c r="AG605" s="165"/>
      <c r="AH605" s="165"/>
      <c r="AI605" s="140"/>
      <c r="AJ605" s="140"/>
      <c r="AK605" s="78"/>
      <c r="AL605" s="78"/>
    </row>
    <row r="606" spans="1:38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65"/>
      <c r="AE606" s="165"/>
      <c r="AF606" s="165"/>
      <c r="AG606" s="165"/>
      <c r="AH606" s="165"/>
      <c r="AI606" s="140"/>
      <c r="AJ606" s="140"/>
      <c r="AK606" s="78"/>
      <c r="AL606" s="78"/>
    </row>
    <row r="607" spans="1:38" s="33" customFormat="1" ht="15" hidden="1" customHeight="1" x14ac:dyDescent="0.25">
      <c r="A607" s="47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65"/>
      <c r="AE607" s="165"/>
      <c r="AF607" s="165"/>
      <c r="AG607" s="165"/>
      <c r="AH607" s="165"/>
      <c r="AI607" s="140"/>
      <c r="AJ607" s="140"/>
      <c r="AK607" s="78"/>
      <c r="AL607" s="78"/>
    </row>
    <row r="608" spans="1:38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7" t="e">
        <f>Z608/D608</f>
        <v>#DIV/0!</v>
      </c>
      <c r="AC608" s="32"/>
      <c r="AD608" s="165"/>
      <c r="AE608" s="165"/>
      <c r="AF608" s="165"/>
      <c r="AG608" s="165"/>
      <c r="AH608" s="165"/>
      <c r="AI608" s="140"/>
      <c r="AJ608" s="140"/>
      <c r="AK608" s="78"/>
      <c r="AL608" s="78"/>
    </row>
    <row r="609" spans="1:38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23824.85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620</v>
      </c>
      <c r="R609" s="31">
        <f>[1]consoCURRENT!U12761</f>
        <v>18354.8</v>
      </c>
      <c r="S609" s="31">
        <f>[1]consoCURRENT!V12761</f>
        <v>4850.05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5">SUM(M609:Y609)</f>
        <v>23824.85</v>
      </c>
      <c r="AA609" s="31">
        <f>D609-Z609</f>
        <v>0</v>
      </c>
      <c r="AB609" s="37">
        <f>Z609/D609</f>
        <v>1.0000000000000002</v>
      </c>
      <c r="AC609" s="32"/>
      <c r="AD609" s="165"/>
      <c r="AE609" s="165"/>
      <c r="AF609" s="165"/>
      <c r="AG609" s="165"/>
      <c r="AH609" s="165"/>
      <c r="AI609" s="140"/>
      <c r="AJ609" s="140"/>
      <c r="AK609" s="78"/>
      <c r="AL609" s="78"/>
    </row>
    <row r="610" spans="1:38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5"/>
        <v>0</v>
      </c>
      <c r="AA610" s="31">
        <f>D610-Z610</f>
        <v>0</v>
      </c>
      <c r="AB610" s="37"/>
      <c r="AC610" s="32"/>
      <c r="AD610" s="165"/>
      <c r="AE610" s="165"/>
      <c r="AF610" s="165"/>
      <c r="AG610" s="165"/>
      <c r="AH610" s="165"/>
      <c r="AI610" s="140"/>
      <c r="AJ610" s="140"/>
      <c r="AK610" s="78"/>
      <c r="AL610" s="78"/>
    </row>
    <row r="611" spans="1:38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5"/>
        <v>0</v>
      </c>
      <c r="AA611" s="31">
        <f>D611-Z611</f>
        <v>0</v>
      </c>
      <c r="AB611" s="37"/>
      <c r="AC611" s="32"/>
      <c r="AD611" s="165"/>
      <c r="AE611" s="165"/>
      <c r="AF611" s="165"/>
      <c r="AG611" s="165"/>
      <c r="AH611" s="165"/>
      <c r="AI611" s="140"/>
      <c r="AJ611" s="140"/>
      <c r="AK611" s="78"/>
      <c r="AL611" s="78"/>
    </row>
    <row r="612" spans="1:38" s="33" customFormat="1" ht="18" hidden="1" customHeight="1" x14ac:dyDescent="0.25">
      <c r="A612" s="39" t="s">
        <v>38</v>
      </c>
      <c r="B612" s="40">
        <f t="shared" ref="B612:AA612" si="306">SUM(B608:B611)</f>
        <v>23824.849999999991</v>
      </c>
      <c r="C612" s="40">
        <f t="shared" si="306"/>
        <v>0</v>
      </c>
      <c r="D612" s="40">
        <f t="shared" si="306"/>
        <v>23824.849999999991</v>
      </c>
      <c r="E612" s="40">
        <f t="shared" si="306"/>
        <v>0</v>
      </c>
      <c r="F612" s="40">
        <f t="shared" si="306"/>
        <v>23824.85</v>
      </c>
      <c r="G612" s="40">
        <f t="shared" si="306"/>
        <v>0</v>
      </c>
      <c r="H612" s="40">
        <f t="shared" si="306"/>
        <v>0</v>
      </c>
      <c r="I612" s="40">
        <f t="shared" si="306"/>
        <v>0</v>
      </c>
      <c r="J612" s="40">
        <f t="shared" si="306"/>
        <v>0</v>
      </c>
      <c r="K612" s="40">
        <f t="shared" si="306"/>
        <v>0</v>
      </c>
      <c r="L612" s="40">
        <f t="shared" si="306"/>
        <v>0</v>
      </c>
      <c r="M612" s="40">
        <f t="shared" si="306"/>
        <v>0</v>
      </c>
      <c r="N612" s="40">
        <f t="shared" si="306"/>
        <v>0</v>
      </c>
      <c r="O612" s="40">
        <f t="shared" si="306"/>
        <v>0</v>
      </c>
      <c r="P612" s="40">
        <f t="shared" si="306"/>
        <v>0</v>
      </c>
      <c r="Q612" s="40">
        <f t="shared" si="306"/>
        <v>620</v>
      </c>
      <c r="R612" s="40">
        <f t="shared" si="306"/>
        <v>18354.8</v>
      </c>
      <c r="S612" s="40">
        <f t="shared" si="306"/>
        <v>4850.05</v>
      </c>
      <c r="T612" s="40">
        <f t="shared" si="306"/>
        <v>0</v>
      </c>
      <c r="U612" s="40">
        <f t="shared" si="306"/>
        <v>0</v>
      </c>
      <c r="V612" s="40">
        <f t="shared" si="306"/>
        <v>0</v>
      </c>
      <c r="W612" s="40">
        <f t="shared" si="306"/>
        <v>0</v>
      </c>
      <c r="X612" s="40">
        <f t="shared" si="306"/>
        <v>0</v>
      </c>
      <c r="Y612" s="40">
        <f t="shared" si="306"/>
        <v>0</v>
      </c>
      <c r="Z612" s="40">
        <f t="shared" si="306"/>
        <v>23824.85</v>
      </c>
      <c r="AA612" s="40">
        <f t="shared" si="306"/>
        <v>0</v>
      </c>
      <c r="AB612" s="41">
        <f>Z612/D612</f>
        <v>1.0000000000000002</v>
      </c>
      <c r="AC612" s="32"/>
      <c r="AD612" s="165"/>
      <c r="AE612" s="165"/>
      <c r="AF612" s="165"/>
      <c r="AG612" s="165"/>
      <c r="AH612" s="165"/>
      <c r="AI612" s="140"/>
      <c r="AJ612" s="140"/>
      <c r="AK612" s="78"/>
      <c r="AL612" s="78"/>
    </row>
    <row r="613" spans="1:38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7">SUM(M613:Y613)</f>
        <v>0</v>
      </c>
      <c r="AA613" s="31">
        <f>D613-Z613</f>
        <v>0</v>
      </c>
      <c r="AB613" s="37"/>
      <c r="AC613" s="32"/>
      <c r="AD613" s="165"/>
      <c r="AE613" s="165"/>
      <c r="AF613" s="165"/>
      <c r="AG613" s="165"/>
      <c r="AH613" s="165"/>
      <c r="AI613" s="140"/>
      <c r="AJ613" s="140"/>
      <c r="AK613" s="78"/>
      <c r="AL613" s="78"/>
    </row>
    <row r="614" spans="1:38" s="33" customFormat="1" ht="18" hidden="1" customHeight="1" x14ac:dyDescent="0.25">
      <c r="A614" s="39" t="s">
        <v>40</v>
      </c>
      <c r="B614" s="40">
        <f t="shared" ref="B614:AA614" si="308">B613+B612</f>
        <v>23824.849999999991</v>
      </c>
      <c r="C614" s="40">
        <f t="shared" si="308"/>
        <v>0</v>
      </c>
      <c r="D614" s="40">
        <f t="shared" si="308"/>
        <v>23824.849999999991</v>
      </c>
      <c r="E614" s="40">
        <f t="shared" si="308"/>
        <v>0</v>
      </c>
      <c r="F614" s="40">
        <f t="shared" si="308"/>
        <v>23824.85</v>
      </c>
      <c r="G614" s="40">
        <f t="shared" si="308"/>
        <v>0</v>
      </c>
      <c r="H614" s="40">
        <f t="shared" si="308"/>
        <v>0</v>
      </c>
      <c r="I614" s="40">
        <f t="shared" si="308"/>
        <v>0</v>
      </c>
      <c r="J614" s="40">
        <f t="shared" si="308"/>
        <v>0</v>
      </c>
      <c r="K614" s="40">
        <f t="shared" si="308"/>
        <v>0</v>
      </c>
      <c r="L614" s="40">
        <f t="shared" si="308"/>
        <v>0</v>
      </c>
      <c r="M614" s="40">
        <f t="shared" si="308"/>
        <v>0</v>
      </c>
      <c r="N614" s="40">
        <f t="shared" si="308"/>
        <v>0</v>
      </c>
      <c r="O614" s="40">
        <f t="shared" si="308"/>
        <v>0</v>
      </c>
      <c r="P614" s="40">
        <f t="shared" si="308"/>
        <v>0</v>
      </c>
      <c r="Q614" s="40">
        <f t="shared" si="308"/>
        <v>620</v>
      </c>
      <c r="R614" s="40">
        <f t="shared" si="308"/>
        <v>18354.8</v>
      </c>
      <c r="S614" s="40">
        <f t="shared" si="308"/>
        <v>4850.05</v>
      </c>
      <c r="T614" s="40">
        <f t="shared" si="308"/>
        <v>0</v>
      </c>
      <c r="U614" s="40">
        <f t="shared" si="308"/>
        <v>0</v>
      </c>
      <c r="V614" s="40">
        <f t="shared" si="308"/>
        <v>0</v>
      </c>
      <c r="W614" s="40">
        <f t="shared" si="308"/>
        <v>0</v>
      </c>
      <c r="X614" s="40">
        <f t="shared" si="308"/>
        <v>0</v>
      </c>
      <c r="Y614" s="40">
        <f t="shared" si="308"/>
        <v>0</v>
      </c>
      <c r="Z614" s="40">
        <f t="shared" si="308"/>
        <v>23824.85</v>
      </c>
      <c r="AA614" s="40">
        <f t="shared" si="308"/>
        <v>0</v>
      </c>
      <c r="AB614" s="41">
        <f>Z614/D614</f>
        <v>1.0000000000000002</v>
      </c>
      <c r="AC614" s="43"/>
      <c r="AD614" s="165"/>
      <c r="AE614" s="165"/>
      <c r="AF614" s="165"/>
      <c r="AG614" s="165"/>
      <c r="AH614" s="165"/>
      <c r="AI614" s="140"/>
      <c r="AJ614" s="140"/>
      <c r="AK614" s="78"/>
      <c r="AL614" s="78"/>
    </row>
    <row r="615" spans="1:38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65"/>
      <c r="AE615" s="165"/>
      <c r="AF615" s="165"/>
      <c r="AG615" s="165"/>
      <c r="AH615" s="165"/>
      <c r="AI615" s="140"/>
      <c r="AJ615" s="140"/>
      <c r="AK615" s="78"/>
      <c r="AL615" s="78"/>
    </row>
    <row r="616" spans="1:38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65"/>
      <c r="AE616" s="165"/>
      <c r="AF616" s="165"/>
      <c r="AG616" s="165"/>
      <c r="AH616" s="165"/>
      <c r="AI616" s="140"/>
      <c r="AJ616" s="140"/>
      <c r="AK616" s="78"/>
      <c r="AL616" s="78"/>
    </row>
    <row r="617" spans="1:38" s="33" customFormat="1" ht="15" hidden="1" customHeight="1" x14ac:dyDescent="0.25">
      <c r="A617" s="47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65"/>
      <c r="AE617" s="165"/>
      <c r="AF617" s="165"/>
      <c r="AG617" s="165"/>
      <c r="AH617" s="165"/>
      <c r="AI617" s="140"/>
      <c r="AJ617" s="140"/>
      <c r="AK617" s="78"/>
      <c r="AL617" s="78"/>
    </row>
    <row r="618" spans="1:38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29486.14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29486.14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29486.14</v>
      </c>
      <c r="AA618" s="31">
        <f>D618-Z618</f>
        <v>0</v>
      </c>
      <c r="AB618" s="37">
        <f>Z618/D618</f>
        <v>1</v>
      </c>
      <c r="AC618" s="32"/>
      <c r="AD618" s="165"/>
      <c r="AE618" s="165"/>
      <c r="AF618" s="165"/>
      <c r="AG618" s="165"/>
      <c r="AH618" s="165"/>
      <c r="AI618" s="140"/>
      <c r="AJ618" s="140"/>
      <c r="AK618" s="78"/>
      <c r="AL618" s="78"/>
    </row>
    <row r="619" spans="1:38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170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170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9">SUM(M619:Y619)</f>
        <v>170</v>
      </c>
      <c r="AA619" s="31">
        <f>D619-Z619</f>
        <v>0</v>
      </c>
      <c r="AB619" s="37">
        <f>Z619/D619</f>
        <v>1</v>
      </c>
      <c r="AC619" s="32"/>
      <c r="AD619" s="165"/>
      <c r="AE619" s="165"/>
      <c r="AF619" s="165"/>
      <c r="AG619" s="165"/>
      <c r="AH619" s="165"/>
      <c r="AI619" s="140"/>
      <c r="AJ619" s="140"/>
      <c r="AK619" s="78"/>
      <c r="AL619" s="78"/>
    </row>
    <row r="620" spans="1:38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9"/>
        <v>0</v>
      </c>
      <c r="AA620" s="31">
        <f>D620-Z620</f>
        <v>0</v>
      </c>
      <c r="AB620" s="37"/>
      <c r="AC620" s="32"/>
      <c r="AD620" s="165"/>
      <c r="AE620" s="165"/>
      <c r="AF620" s="165"/>
      <c r="AG620" s="165"/>
      <c r="AH620" s="165"/>
      <c r="AI620" s="140"/>
      <c r="AJ620" s="140"/>
      <c r="AK620" s="78"/>
      <c r="AL620" s="78"/>
    </row>
    <row r="621" spans="1:38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9"/>
        <v>0</v>
      </c>
      <c r="AA621" s="31">
        <f>D621-Z621</f>
        <v>0</v>
      </c>
      <c r="AB621" s="37"/>
      <c r="AC621" s="32"/>
      <c r="AD621" s="165"/>
      <c r="AE621" s="165"/>
      <c r="AF621" s="165"/>
      <c r="AG621" s="165"/>
      <c r="AH621" s="165"/>
      <c r="AI621" s="140"/>
      <c r="AJ621" s="140"/>
      <c r="AK621" s="78"/>
      <c r="AL621" s="78"/>
    </row>
    <row r="622" spans="1:38" s="33" customFormat="1" ht="18" hidden="1" customHeight="1" x14ac:dyDescent="0.25">
      <c r="A622" s="39" t="s">
        <v>38</v>
      </c>
      <c r="B622" s="40">
        <f t="shared" ref="B622:AA622" si="310">SUM(B618:B621)</f>
        <v>29656.14</v>
      </c>
      <c r="C622" s="40">
        <f t="shared" si="310"/>
        <v>0</v>
      </c>
      <c r="D622" s="40">
        <f t="shared" si="310"/>
        <v>29656.14</v>
      </c>
      <c r="E622" s="40">
        <f t="shared" si="310"/>
        <v>29486.14</v>
      </c>
      <c r="F622" s="40">
        <f t="shared" si="310"/>
        <v>170</v>
      </c>
      <c r="G622" s="40">
        <f t="shared" si="310"/>
        <v>0</v>
      </c>
      <c r="H622" s="40">
        <f t="shared" si="310"/>
        <v>0</v>
      </c>
      <c r="I622" s="40">
        <f t="shared" si="310"/>
        <v>0</v>
      </c>
      <c r="J622" s="40">
        <f t="shared" si="310"/>
        <v>0</v>
      </c>
      <c r="K622" s="40">
        <f t="shared" si="310"/>
        <v>0</v>
      </c>
      <c r="L622" s="40">
        <f t="shared" si="310"/>
        <v>0</v>
      </c>
      <c r="M622" s="40">
        <f t="shared" si="310"/>
        <v>0</v>
      </c>
      <c r="N622" s="40">
        <f t="shared" si="310"/>
        <v>0</v>
      </c>
      <c r="O622" s="40">
        <f t="shared" si="310"/>
        <v>0</v>
      </c>
      <c r="P622" s="40">
        <f t="shared" si="310"/>
        <v>29486.14</v>
      </c>
      <c r="Q622" s="40">
        <f t="shared" si="310"/>
        <v>0</v>
      </c>
      <c r="R622" s="40">
        <f t="shared" si="310"/>
        <v>0</v>
      </c>
      <c r="S622" s="40">
        <f t="shared" si="310"/>
        <v>170</v>
      </c>
      <c r="T622" s="40">
        <f t="shared" si="310"/>
        <v>0</v>
      </c>
      <c r="U622" s="40">
        <f t="shared" si="310"/>
        <v>0</v>
      </c>
      <c r="V622" s="40">
        <f t="shared" si="310"/>
        <v>0</v>
      </c>
      <c r="W622" s="40">
        <f t="shared" si="310"/>
        <v>0</v>
      </c>
      <c r="X622" s="40">
        <f t="shared" si="310"/>
        <v>0</v>
      </c>
      <c r="Y622" s="40">
        <f t="shared" si="310"/>
        <v>0</v>
      </c>
      <c r="Z622" s="40">
        <f t="shared" si="310"/>
        <v>29656.14</v>
      </c>
      <c r="AA622" s="40">
        <f t="shared" si="310"/>
        <v>0</v>
      </c>
      <c r="AB622" s="41">
        <f>Z622/D622</f>
        <v>1</v>
      </c>
      <c r="AC622" s="32"/>
      <c r="AD622" s="165"/>
      <c r="AE622" s="165"/>
      <c r="AF622" s="165"/>
      <c r="AG622" s="165"/>
      <c r="AH622" s="165"/>
      <c r="AI622" s="140"/>
      <c r="AJ622" s="140"/>
      <c r="AK622" s="78"/>
      <c r="AL622" s="78"/>
    </row>
    <row r="623" spans="1:38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1">SUM(M623:Y623)</f>
        <v>0</v>
      </c>
      <c r="AA623" s="31">
        <f>D623-Z623</f>
        <v>0</v>
      </c>
      <c r="AB623" s="37"/>
      <c r="AC623" s="32"/>
      <c r="AD623" s="165"/>
      <c r="AE623" s="165"/>
      <c r="AF623" s="165"/>
      <c r="AG623" s="165"/>
      <c r="AH623" s="165"/>
      <c r="AI623" s="140"/>
      <c r="AJ623" s="140"/>
      <c r="AK623" s="78"/>
      <c r="AL623" s="78"/>
    </row>
    <row r="624" spans="1:38" s="33" customFormat="1" ht="18" hidden="1" customHeight="1" x14ac:dyDescent="0.25">
      <c r="A624" s="39" t="s">
        <v>40</v>
      </c>
      <c r="B624" s="40">
        <f t="shared" ref="B624:AA624" si="312">B623+B622</f>
        <v>29656.14</v>
      </c>
      <c r="C624" s="40">
        <f t="shared" si="312"/>
        <v>0</v>
      </c>
      <c r="D624" s="40">
        <f t="shared" si="312"/>
        <v>29656.14</v>
      </c>
      <c r="E624" s="40">
        <f t="shared" si="312"/>
        <v>29486.14</v>
      </c>
      <c r="F624" s="40">
        <f t="shared" si="312"/>
        <v>170</v>
      </c>
      <c r="G624" s="40">
        <f t="shared" si="312"/>
        <v>0</v>
      </c>
      <c r="H624" s="40">
        <f t="shared" si="312"/>
        <v>0</v>
      </c>
      <c r="I624" s="40">
        <f t="shared" si="312"/>
        <v>0</v>
      </c>
      <c r="J624" s="40">
        <f t="shared" si="312"/>
        <v>0</v>
      </c>
      <c r="K624" s="40">
        <f t="shared" si="312"/>
        <v>0</v>
      </c>
      <c r="L624" s="40">
        <f t="shared" si="312"/>
        <v>0</v>
      </c>
      <c r="M624" s="40">
        <f t="shared" si="312"/>
        <v>0</v>
      </c>
      <c r="N624" s="40">
        <f t="shared" si="312"/>
        <v>0</v>
      </c>
      <c r="O624" s="40">
        <f t="shared" si="312"/>
        <v>0</v>
      </c>
      <c r="P624" s="40">
        <f t="shared" si="312"/>
        <v>29486.14</v>
      </c>
      <c r="Q624" s="40">
        <f t="shared" si="312"/>
        <v>0</v>
      </c>
      <c r="R624" s="40">
        <f t="shared" si="312"/>
        <v>0</v>
      </c>
      <c r="S624" s="40">
        <f t="shared" si="312"/>
        <v>170</v>
      </c>
      <c r="T624" s="40">
        <f t="shared" si="312"/>
        <v>0</v>
      </c>
      <c r="U624" s="40">
        <f t="shared" si="312"/>
        <v>0</v>
      </c>
      <c r="V624" s="40">
        <f t="shared" si="312"/>
        <v>0</v>
      </c>
      <c r="W624" s="40">
        <f t="shared" si="312"/>
        <v>0</v>
      </c>
      <c r="X624" s="40">
        <f t="shared" si="312"/>
        <v>0</v>
      </c>
      <c r="Y624" s="40">
        <f t="shared" si="312"/>
        <v>0</v>
      </c>
      <c r="Z624" s="40">
        <f t="shared" si="312"/>
        <v>29656.14</v>
      </c>
      <c r="AA624" s="40">
        <f t="shared" si="312"/>
        <v>0</v>
      </c>
      <c r="AB624" s="41">
        <f>Z624/D624</f>
        <v>1</v>
      </c>
      <c r="AC624" s="43"/>
      <c r="AD624" s="165"/>
      <c r="AE624" s="165"/>
      <c r="AF624" s="165"/>
      <c r="AG624" s="165"/>
      <c r="AH624" s="165"/>
      <c r="AI624" s="140"/>
      <c r="AJ624" s="140"/>
      <c r="AK624" s="78"/>
      <c r="AL624" s="78"/>
    </row>
    <row r="625" spans="1:38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65"/>
      <c r="AE625" s="165"/>
      <c r="AF625" s="165"/>
      <c r="AG625" s="165"/>
      <c r="AH625" s="165"/>
      <c r="AI625" s="140"/>
      <c r="AJ625" s="140"/>
      <c r="AK625" s="78"/>
      <c r="AL625" s="78"/>
    </row>
    <row r="626" spans="1:38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65"/>
      <c r="AE626" s="165"/>
      <c r="AF626" s="165"/>
      <c r="AG626" s="165"/>
      <c r="AH626" s="165"/>
      <c r="AI626" s="140"/>
      <c r="AJ626" s="140"/>
      <c r="AK626" s="78"/>
      <c r="AL626" s="78"/>
    </row>
    <row r="627" spans="1:38" s="33" customFormat="1" ht="15" hidden="1" customHeight="1" x14ac:dyDescent="0.25">
      <c r="A627" s="47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65"/>
      <c r="AE627" s="165"/>
      <c r="AF627" s="165"/>
      <c r="AG627" s="165"/>
      <c r="AH627" s="165"/>
      <c r="AI627" s="140"/>
      <c r="AJ627" s="140"/>
      <c r="AK627" s="78"/>
      <c r="AL627" s="78"/>
    </row>
    <row r="628" spans="1:38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  <c r="AD628" s="165"/>
      <c r="AE628" s="165"/>
      <c r="AF628" s="165"/>
      <c r="AG628" s="165"/>
      <c r="AH628" s="165"/>
      <c r="AI628" s="140"/>
      <c r="AJ628" s="140"/>
      <c r="AK628" s="78"/>
      <c r="AL628" s="78"/>
    </row>
    <row r="629" spans="1:38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3">SUM(M629:Y629)</f>
        <v>0</v>
      </c>
      <c r="AA629" s="31">
        <f>D629-Z629</f>
        <v>0</v>
      </c>
      <c r="AB629" s="37" t="e">
        <f>Z629/D629</f>
        <v>#DIV/0!</v>
      </c>
      <c r="AC629" s="32"/>
      <c r="AD629" s="165"/>
      <c r="AE629" s="165"/>
      <c r="AF629" s="165"/>
      <c r="AG629" s="165"/>
      <c r="AH629" s="165"/>
      <c r="AI629" s="140"/>
      <c r="AJ629" s="140"/>
      <c r="AK629" s="78"/>
      <c r="AL629" s="78"/>
    </row>
    <row r="630" spans="1:38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3"/>
        <v>0</v>
      </c>
      <c r="AA630" s="31">
        <f>D630-Z630</f>
        <v>0</v>
      </c>
      <c r="AB630" s="37"/>
      <c r="AC630" s="32"/>
      <c r="AD630" s="165"/>
      <c r="AE630" s="165"/>
      <c r="AF630" s="165"/>
      <c r="AG630" s="165"/>
      <c r="AH630" s="165"/>
      <c r="AI630" s="140"/>
      <c r="AJ630" s="140"/>
      <c r="AK630" s="78"/>
      <c r="AL630" s="78"/>
    </row>
    <row r="631" spans="1:38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3"/>
        <v>0</v>
      </c>
      <c r="AA631" s="31">
        <f>D631-Z631</f>
        <v>0</v>
      </c>
      <c r="AB631" s="37"/>
      <c r="AC631" s="32"/>
      <c r="AD631" s="165"/>
      <c r="AE631" s="165"/>
      <c r="AF631" s="165"/>
      <c r="AG631" s="165"/>
      <c r="AH631" s="165"/>
      <c r="AI631" s="140"/>
      <c r="AJ631" s="140"/>
      <c r="AK631" s="78"/>
      <c r="AL631" s="78"/>
    </row>
    <row r="632" spans="1:38" s="33" customFormat="1" ht="18" hidden="1" customHeight="1" x14ac:dyDescent="0.25">
      <c r="A632" s="39" t="s">
        <v>38</v>
      </c>
      <c r="B632" s="40">
        <f t="shared" ref="B632:AA632" si="314">SUM(B628:B631)</f>
        <v>0</v>
      </c>
      <c r="C632" s="40">
        <f t="shared" si="314"/>
        <v>0</v>
      </c>
      <c r="D632" s="40">
        <f t="shared" si="314"/>
        <v>0</v>
      </c>
      <c r="E632" s="40">
        <f t="shared" si="314"/>
        <v>0</v>
      </c>
      <c r="F632" s="40">
        <f t="shared" si="314"/>
        <v>0</v>
      </c>
      <c r="G632" s="40">
        <f t="shared" si="314"/>
        <v>0</v>
      </c>
      <c r="H632" s="40">
        <f t="shared" si="314"/>
        <v>0</v>
      </c>
      <c r="I632" s="40">
        <f t="shared" si="314"/>
        <v>0</v>
      </c>
      <c r="J632" s="40">
        <f t="shared" si="314"/>
        <v>0</v>
      </c>
      <c r="K632" s="40">
        <f t="shared" si="314"/>
        <v>0</v>
      </c>
      <c r="L632" s="40">
        <f t="shared" si="314"/>
        <v>0</v>
      </c>
      <c r="M632" s="40">
        <f t="shared" si="314"/>
        <v>0</v>
      </c>
      <c r="N632" s="40">
        <f t="shared" si="314"/>
        <v>0</v>
      </c>
      <c r="O632" s="40">
        <f t="shared" si="314"/>
        <v>0</v>
      </c>
      <c r="P632" s="40">
        <f t="shared" si="314"/>
        <v>0</v>
      </c>
      <c r="Q632" s="40">
        <f t="shared" si="314"/>
        <v>0</v>
      </c>
      <c r="R632" s="40">
        <f t="shared" si="314"/>
        <v>0</v>
      </c>
      <c r="S632" s="40">
        <f t="shared" si="314"/>
        <v>0</v>
      </c>
      <c r="T632" s="40">
        <f t="shared" si="314"/>
        <v>0</v>
      </c>
      <c r="U632" s="40">
        <f t="shared" si="314"/>
        <v>0</v>
      </c>
      <c r="V632" s="40">
        <f t="shared" si="314"/>
        <v>0</v>
      </c>
      <c r="W632" s="40">
        <f t="shared" si="314"/>
        <v>0</v>
      </c>
      <c r="X632" s="40">
        <f t="shared" si="314"/>
        <v>0</v>
      </c>
      <c r="Y632" s="40">
        <f t="shared" si="314"/>
        <v>0</v>
      </c>
      <c r="Z632" s="40">
        <f t="shared" si="314"/>
        <v>0</v>
      </c>
      <c r="AA632" s="40">
        <f t="shared" si="314"/>
        <v>0</v>
      </c>
      <c r="AB632" s="41" t="e">
        <f>Z632/D632</f>
        <v>#DIV/0!</v>
      </c>
      <c r="AC632" s="32"/>
      <c r="AD632" s="165"/>
      <c r="AE632" s="165"/>
      <c r="AF632" s="165"/>
      <c r="AG632" s="165"/>
      <c r="AH632" s="165"/>
      <c r="AI632" s="140"/>
      <c r="AJ632" s="140"/>
      <c r="AK632" s="78"/>
      <c r="AL632" s="78"/>
    </row>
    <row r="633" spans="1:38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5">SUM(M633:Y633)</f>
        <v>0</v>
      </c>
      <c r="AA633" s="31">
        <f>D633-Z633</f>
        <v>0</v>
      </c>
      <c r="AB633" s="37"/>
      <c r="AC633" s="32"/>
      <c r="AD633" s="165"/>
      <c r="AE633" s="165"/>
      <c r="AF633" s="165"/>
      <c r="AG633" s="165"/>
      <c r="AH633" s="165"/>
      <c r="AI633" s="140"/>
      <c r="AJ633" s="140"/>
      <c r="AK633" s="78"/>
      <c r="AL633" s="78"/>
    </row>
    <row r="634" spans="1:38" s="33" customFormat="1" ht="18" hidden="1" customHeight="1" x14ac:dyDescent="0.25">
      <c r="A634" s="39" t="s">
        <v>40</v>
      </c>
      <c r="B634" s="40">
        <f t="shared" ref="B634:AA634" si="316">B633+B632</f>
        <v>0</v>
      </c>
      <c r="C634" s="40">
        <f t="shared" si="316"/>
        <v>0</v>
      </c>
      <c r="D634" s="40">
        <f t="shared" si="316"/>
        <v>0</v>
      </c>
      <c r="E634" s="40">
        <f t="shared" si="316"/>
        <v>0</v>
      </c>
      <c r="F634" s="40">
        <f t="shared" si="316"/>
        <v>0</v>
      </c>
      <c r="G634" s="40">
        <f t="shared" si="316"/>
        <v>0</v>
      </c>
      <c r="H634" s="40">
        <f t="shared" si="316"/>
        <v>0</v>
      </c>
      <c r="I634" s="40">
        <f t="shared" si="316"/>
        <v>0</v>
      </c>
      <c r="J634" s="40">
        <f t="shared" si="316"/>
        <v>0</v>
      </c>
      <c r="K634" s="40">
        <f t="shared" si="316"/>
        <v>0</v>
      </c>
      <c r="L634" s="40">
        <f t="shared" si="316"/>
        <v>0</v>
      </c>
      <c r="M634" s="40">
        <f t="shared" si="316"/>
        <v>0</v>
      </c>
      <c r="N634" s="40">
        <f t="shared" si="316"/>
        <v>0</v>
      </c>
      <c r="O634" s="40">
        <f t="shared" si="316"/>
        <v>0</v>
      </c>
      <c r="P634" s="40">
        <f t="shared" si="316"/>
        <v>0</v>
      </c>
      <c r="Q634" s="40">
        <f t="shared" si="316"/>
        <v>0</v>
      </c>
      <c r="R634" s="40">
        <f t="shared" si="316"/>
        <v>0</v>
      </c>
      <c r="S634" s="40">
        <f t="shared" si="316"/>
        <v>0</v>
      </c>
      <c r="T634" s="40">
        <f t="shared" si="316"/>
        <v>0</v>
      </c>
      <c r="U634" s="40">
        <f t="shared" si="316"/>
        <v>0</v>
      </c>
      <c r="V634" s="40">
        <f t="shared" si="316"/>
        <v>0</v>
      </c>
      <c r="W634" s="40">
        <f t="shared" si="316"/>
        <v>0</v>
      </c>
      <c r="X634" s="40">
        <f t="shared" si="316"/>
        <v>0</v>
      </c>
      <c r="Y634" s="40">
        <f t="shared" si="316"/>
        <v>0</v>
      </c>
      <c r="Z634" s="40">
        <f t="shared" si="316"/>
        <v>0</v>
      </c>
      <c r="AA634" s="40">
        <f t="shared" si="316"/>
        <v>0</v>
      </c>
      <c r="AB634" s="41" t="e">
        <f>Z634/D634</f>
        <v>#DIV/0!</v>
      </c>
      <c r="AC634" s="43"/>
      <c r="AD634" s="165"/>
      <c r="AE634" s="165"/>
      <c r="AF634" s="165"/>
      <c r="AG634" s="165"/>
      <c r="AH634" s="165"/>
      <c r="AI634" s="140"/>
      <c r="AJ634" s="140"/>
      <c r="AK634" s="78"/>
      <c r="AL634" s="78"/>
    </row>
    <row r="635" spans="1:38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65"/>
      <c r="AE635" s="165"/>
      <c r="AF635" s="165"/>
      <c r="AG635" s="165"/>
      <c r="AH635" s="165"/>
      <c r="AI635" s="140"/>
      <c r="AJ635" s="140"/>
      <c r="AK635" s="78"/>
      <c r="AL635" s="78"/>
    </row>
    <row r="636" spans="1:38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65"/>
      <c r="AE636" s="165"/>
      <c r="AF636" s="165"/>
      <c r="AG636" s="165"/>
      <c r="AH636" s="165"/>
      <c r="AI636" s="140"/>
      <c r="AJ636" s="140"/>
      <c r="AK636" s="78"/>
      <c r="AL636" s="78"/>
    </row>
    <row r="637" spans="1:38" s="33" customFormat="1" ht="15" hidden="1" customHeight="1" x14ac:dyDescent="0.25">
      <c r="A637" s="47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65"/>
      <c r="AE637" s="165"/>
      <c r="AF637" s="165"/>
      <c r="AG637" s="165"/>
      <c r="AH637" s="165"/>
      <c r="AI637" s="140"/>
      <c r="AJ637" s="140"/>
      <c r="AK637" s="78"/>
      <c r="AL637" s="78"/>
    </row>
    <row r="638" spans="1:38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7">
        <f>Z638/D638</f>
        <v>0</v>
      </c>
      <c r="AC638" s="32"/>
      <c r="AD638" s="165"/>
      <c r="AE638" s="165"/>
      <c r="AF638" s="165"/>
      <c r="AG638" s="165"/>
      <c r="AH638" s="165"/>
      <c r="AI638" s="140"/>
      <c r="AJ638" s="140"/>
      <c r="AK638" s="78"/>
      <c r="AL638" s="78"/>
    </row>
    <row r="639" spans="1:38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7">SUM(M639:Y639)</f>
        <v>0</v>
      </c>
      <c r="AA639" s="31">
        <f>D639-Z639</f>
        <v>0</v>
      </c>
      <c r="AB639" s="37" t="e">
        <f>Z639/D639</f>
        <v>#DIV/0!</v>
      </c>
      <c r="AC639" s="32"/>
      <c r="AD639" s="165"/>
      <c r="AE639" s="165"/>
      <c r="AF639" s="165"/>
      <c r="AG639" s="165"/>
      <c r="AH639" s="165"/>
      <c r="AI639" s="140"/>
      <c r="AJ639" s="140"/>
      <c r="AK639" s="78"/>
      <c r="AL639" s="78"/>
    </row>
    <row r="640" spans="1:38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7"/>
        <v>0</v>
      </c>
      <c r="AA640" s="31">
        <f>D640-Z640</f>
        <v>0</v>
      </c>
      <c r="AB640" s="37"/>
      <c r="AC640" s="32"/>
      <c r="AD640" s="165"/>
      <c r="AE640" s="165"/>
      <c r="AF640" s="165"/>
      <c r="AG640" s="165"/>
      <c r="AH640" s="165"/>
      <c r="AI640" s="140"/>
      <c r="AJ640" s="140"/>
      <c r="AK640" s="78"/>
      <c r="AL640" s="78"/>
    </row>
    <row r="641" spans="1:38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7"/>
        <v>0</v>
      </c>
      <c r="AA641" s="31">
        <f>D641-Z641</f>
        <v>0</v>
      </c>
      <c r="AB641" s="37"/>
      <c r="AC641" s="32"/>
      <c r="AD641" s="165"/>
      <c r="AE641" s="165"/>
      <c r="AF641" s="165"/>
      <c r="AG641" s="165"/>
      <c r="AH641" s="165"/>
      <c r="AI641" s="140"/>
      <c r="AJ641" s="140"/>
      <c r="AK641" s="78"/>
      <c r="AL641" s="78"/>
    </row>
    <row r="642" spans="1:38" s="33" customFormat="1" ht="18" hidden="1" customHeight="1" x14ac:dyDescent="0.25">
      <c r="A642" s="39" t="s">
        <v>38</v>
      </c>
      <c r="B642" s="40">
        <f t="shared" ref="B642:AA642" si="318">SUM(B638:B641)</f>
        <v>12054.87</v>
      </c>
      <c r="C642" s="40">
        <f t="shared" si="318"/>
        <v>0</v>
      </c>
      <c r="D642" s="40">
        <f t="shared" si="318"/>
        <v>12054.87</v>
      </c>
      <c r="E642" s="40">
        <f t="shared" si="318"/>
        <v>0</v>
      </c>
      <c r="F642" s="40">
        <f t="shared" si="318"/>
        <v>0</v>
      </c>
      <c r="G642" s="40">
        <f t="shared" si="318"/>
        <v>0</v>
      </c>
      <c r="H642" s="40">
        <f t="shared" si="318"/>
        <v>0</v>
      </c>
      <c r="I642" s="40">
        <f t="shared" si="318"/>
        <v>0</v>
      </c>
      <c r="J642" s="40">
        <f t="shared" si="318"/>
        <v>0</v>
      </c>
      <c r="K642" s="40">
        <f t="shared" si="318"/>
        <v>0</v>
      </c>
      <c r="L642" s="40">
        <f t="shared" si="318"/>
        <v>0</v>
      </c>
      <c r="M642" s="40">
        <f t="shared" si="318"/>
        <v>0</v>
      </c>
      <c r="N642" s="40">
        <f t="shared" si="318"/>
        <v>0</v>
      </c>
      <c r="O642" s="40">
        <f t="shared" si="318"/>
        <v>0</v>
      </c>
      <c r="P642" s="40">
        <f t="shared" si="318"/>
        <v>0</v>
      </c>
      <c r="Q642" s="40">
        <f t="shared" si="318"/>
        <v>0</v>
      </c>
      <c r="R642" s="40">
        <f t="shared" si="318"/>
        <v>0</v>
      </c>
      <c r="S642" s="40">
        <f t="shared" si="318"/>
        <v>0</v>
      </c>
      <c r="T642" s="40">
        <f t="shared" si="318"/>
        <v>0</v>
      </c>
      <c r="U642" s="40">
        <f t="shared" si="318"/>
        <v>0</v>
      </c>
      <c r="V642" s="40">
        <f t="shared" si="318"/>
        <v>0</v>
      </c>
      <c r="W642" s="40">
        <f t="shared" si="318"/>
        <v>0</v>
      </c>
      <c r="X642" s="40">
        <f t="shared" si="318"/>
        <v>0</v>
      </c>
      <c r="Y642" s="40">
        <f t="shared" si="318"/>
        <v>0</v>
      </c>
      <c r="Z642" s="40">
        <f t="shared" si="318"/>
        <v>0</v>
      </c>
      <c r="AA642" s="40">
        <f t="shared" si="318"/>
        <v>12054.87</v>
      </c>
      <c r="AB642" s="41">
        <f>Z642/D642</f>
        <v>0</v>
      </c>
      <c r="AC642" s="32"/>
      <c r="AD642" s="165"/>
      <c r="AE642" s="165"/>
      <c r="AF642" s="165"/>
      <c r="AG642" s="165"/>
      <c r="AH642" s="165"/>
      <c r="AI642" s="140"/>
      <c r="AJ642" s="140"/>
      <c r="AK642" s="78"/>
      <c r="AL642" s="78"/>
    </row>
    <row r="643" spans="1:38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9">SUM(M643:Y643)</f>
        <v>0</v>
      </c>
      <c r="AA643" s="31">
        <f>D643-Z643</f>
        <v>0</v>
      </c>
      <c r="AB643" s="37"/>
      <c r="AC643" s="32"/>
      <c r="AD643" s="165"/>
      <c r="AE643" s="165"/>
      <c r="AF643" s="165"/>
      <c r="AG643" s="165"/>
      <c r="AH643" s="165"/>
      <c r="AI643" s="140"/>
      <c r="AJ643" s="140"/>
      <c r="AK643" s="78"/>
      <c r="AL643" s="78"/>
    </row>
    <row r="644" spans="1:38" s="33" customFormat="1" ht="18" hidden="1" customHeight="1" x14ac:dyDescent="0.25">
      <c r="A644" s="39" t="s">
        <v>40</v>
      </c>
      <c r="B644" s="40">
        <f t="shared" ref="B644:AA644" si="320">B643+B642</f>
        <v>12054.87</v>
      </c>
      <c r="C644" s="40">
        <f t="shared" si="320"/>
        <v>0</v>
      </c>
      <c r="D644" s="40">
        <f t="shared" si="320"/>
        <v>12054.87</v>
      </c>
      <c r="E644" s="40">
        <f t="shared" si="320"/>
        <v>0</v>
      </c>
      <c r="F644" s="40">
        <f t="shared" si="320"/>
        <v>0</v>
      </c>
      <c r="G644" s="40">
        <f t="shared" si="320"/>
        <v>0</v>
      </c>
      <c r="H644" s="40">
        <f t="shared" si="320"/>
        <v>0</v>
      </c>
      <c r="I644" s="40">
        <f t="shared" si="320"/>
        <v>0</v>
      </c>
      <c r="J644" s="40">
        <f t="shared" si="320"/>
        <v>0</v>
      </c>
      <c r="K644" s="40">
        <f t="shared" si="320"/>
        <v>0</v>
      </c>
      <c r="L644" s="40">
        <f t="shared" si="320"/>
        <v>0</v>
      </c>
      <c r="M644" s="40">
        <f t="shared" si="320"/>
        <v>0</v>
      </c>
      <c r="N644" s="40">
        <f t="shared" si="320"/>
        <v>0</v>
      </c>
      <c r="O644" s="40">
        <f t="shared" si="320"/>
        <v>0</v>
      </c>
      <c r="P644" s="40">
        <f t="shared" si="320"/>
        <v>0</v>
      </c>
      <c r="Q644" s="40">
        <f t="shared" si="320"/>
        <v>0</v>
      </c>
      <c r="R644" s="40">
        <f t="shared" si="320"/>
        <v>0</v>
      </c>
      <c r="S644" s="40">
        <f t="shared" si="320"/>
        <v>0</v>
      </c>
      <c r="T644" s="40">
        <f t="shared" si="320"/>
        <v>0</v>
      </c>
      <c r="U644" s="40">
        <f t="shared" si="320"/>
        <v>0</v>
      </c>
      <c r="V644" s="40">
        <f t="shared" si="320"/>
        <v>0</v>
      </c>
      <c r="W644" s="40">
        <f t="shared" si="320"/>
        <v>0</v>
      </c>
      <c r="X644" s="40">
        <f t="shared" si="320"/>
        <v>0</v>
      </c>
      <c r="Y644" s="40">
        <f t="shared" si="320"/>
        <v>0</v>
      </c>
      <c r="Z644" s="40">
        <f t="shared" si="320"/>
        <v>0</v>
      </c>
      <c r="AA644" s="40">
        <f t="shared" si="320"/>
        <v>12054.87</v>
      </c>
      <c r="AB644" s="41">
        <f>Z644/D644</f>
        <v>0</v>
      </c>
      <c r="AC644" s="43"/>
      <c r="AD644" s="165"/>
      <c r="AE644" s="165"/>
      <c r="AF644" s="165"/>
      <c r="AG644" s="165"/>
      <c r="AH644" s="165"/>
      <c r="AI644" s="140"/>
      <c r="AJ644" s="140"/>
      <c r="AK644" s="78"/>
      <c r="AL644" s="78"/>
    </row>
    <row r="645" spans="1:38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65"/>
      <c r="AE645" s="165"/>
      <c r="AF645" s="165"/>
      <c r="AG645" s="165"/>
      <c r="AH645" s="165"/>
      <c r="AI645" s="140"/>
      <c r="AJ645" s="140"/>
      <c r="AK645" s="78"/>
      <c r="AL645" s="78"/>
    </row>
    <row r="646" spans="1:38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65"/>
      <c r="AE646" s="165"/>
      <c r="AF646" s="165"/>
      <c r="AG646" s="165"/>
      <c r="AH646" s="165"/>
      <c r="AI646" s="140"/>
      <c r="AJ646" s="140"/>
      <c r="AK646" s="78"/>
      <c r="AL646" s="78"/>
    </row>
    <row r="647" spans="1:38" s="33" customFormat="1" ht="15" hidden="1" customHeight="1" x14ac:dyDescent="0.25">
      <c r="A647" s="47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65"/>
      <c r="AE647" s="165"/>
      <c r="AF647" s="165"/>
      <c r="AG647" s="165"/>
      <c r="AH647" s="165"/>
      <c r="AI647" s="140"/>
      <c r="AJ647" s="140"/>
      <c r="AK647" s="78"/>
      <c r="AL647" s="78"/>
    </row>
    <row r="648" spans="1:38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  <c r="AD648" s="165"/>
      <c r="AE648" s="165"/>
      <c r="AF648" s="165"/>
      <c r="AG648" s="165"/>
      <c r="AH648" s="165"/>
      <c r="AI648" s="140"/>
      <c r="AJ648" s="140"/>
      <c r="AK648" s="78"/>
      <c r="AL648" s="78"/>
    </row>
    <row r="649" spans="1:38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1">SUM(M649:Y649)</f>
        <v>0</v>
      </c>
      <c r="AA649" s="31">
        <f>D649-Z649</f>
        <v>0</v>
      </c>
      <c r="AB649" s="37" t="e">
        <f>Z649/D649</f>
        <v>#DIV/0!</v>
      </c>
      <c r="AC649" s="32"/>
      <c r="AD649" s="165"/>
      <c r="AE649" s="165"/>
      <c r="AF649" s="165"/>
      <c r="AG649" s="165"/>
      <c r="AH649" s="165"/>
      <c r="AI649" s="140"/>
      <c r="AJ649" s="140"/>
      <c r="AK649" s="78"/>
      <c r="AL649" s="78"/>
    </row>
    <row r="650" spans="1:38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1"/>
        <v>0</v>
      </c>
      <c r="AA650" s="31">
        <f>D650-Z650</f>
        <v>0</v>
      </c>
      <c r="AB650" s="37"/>
      <c r="AC650" s="32"/>
      <c r="AD650" s="165"/>
      <c r="AE650" s="165"/>
      <c r="AF650" s="165"/>
      <c r="AG650" s="165"/>
      <c r="AH650" s="165"/>
      <c r="AI650" s="140"/>
      <c r="AJ650" s="140"/>
      <c r="AK650" s="78"/>
      <c r="AL650" s="78"/>
    </row>
    <row r="651" spans="1:38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1"/>
        <v>0</v>
      </c>
      <c r="AA651" s="31">
        <f>D651-Z651</f>
        <v>0</v>
      </c>
      <c r="AB651" s="37"/>
      <c r="AC651" s="32"/>
      <c r="AD651" s="165"/>
      <c r="AE651" s="165"/>
      <c r="AF651" s="165"/>
      <c r="AG651" s="165"/>
      <c r="AH651" s="165"/>
      <c r="AI651" s="140"/>
      <c r="AJ651" s="140"/>
      <c r="AK651" s="78"/>
      <c r="AL651" s="78"/>
    </row>
    <row r="652" spans="1:38" s="33" customFormat="1" ht="18" hidden="1" customHeight="1" x14ac:dyDescent="0.25">
      <c r="A652" s="39" t="s">
        <v>38</v>
      </c>
      <c r="B652" s="40">
        <f t="shared" ref="B652:AA652" si="322">SUM(B648:B651)</f>
        <v>0</v>
      </c>
      <c r="C652" s="40">
        <f t="shared" si="322"/>
        <v>0</v>
      </c>
      <c r="D652" s="40">
        <f t="shared" si="322"/>
        <v>0</v>
      </c>
      <c r="E652" s="40">
        <f t="shared" si="322"/>
        <v>0</v>
      </c>
      <c r="F652" s="40">
        <f t="shared" si="322"/>
        <v>0</v>
      </c>
      <c r="G652" s="40">
        <f t="shared" si="322"/>
        <v>0</v>
      </c>
      <c r="H652" s="40">
        <f t="shared" si="322"/>
        <v>0</v>
      </c>
      <c r="I652" s="40">
        <f t="shared" si="322"/>
        <v>0</v>
      </c>
      <c r="J652" s="40">
        <f t="shared" si="322"/>
        <v>0</v>
      </c>
      <c r="K652" s="40">
        <f t="shared" si="322"/>
        <v>0</v>
      </c>
      <c r="L652" s="40">
        <f t="shared" si="322"/>
        <v>0</v>
      </c>
      <c r="M652" s="40">
        <f t="shared" si="322"/>
        <v>0</v>
      </c>
      <c r="N652" s="40">
        <f t="shared" si="322"/>
        <v>0</v>
      </c>
      <c r="O652" s="40">
        <f t="shared" si="322"/>
        <v>0</v>
      </c>
      <c r="P652" s="40">
        <f t="shared" si="322"/>
        <v>0</v>
      </c>
      <c r="Q652" s="40">
        <f t="shared" si="322"/>
        <v>0</v>
      </c>
      <c r="R652" s="40">
        <f t="shared" si="322"/>
        <v>0</v>
      </c>
      <c r="S652" s="40">
        <f t="shared" si="322"/>
        <v>0</v>
      </c>
      <c r="T652" s="40">
        <f t="shared" si="322"/>
        <v>0</v>
      </c>
      <c r="U652" s="40">
        <f t="shared" si="322"/>
        <v>0</v>
      </c>
      <c r="V652" s="40">
        <f t="shared" si="322"/>
        <v>0</v>
      </c>
      <c r="W652" s="40">
        <f t="shared" si="322"/>
        <v>0</v>
      </c>
      <c r="X652" s="40">
        <f t="shared" si="322"/>
        <v>0</v>
      </c>
      <c r="Y652" s="40">
        <f t="shared" si="322"/>
        <v>0</v>
      </c>
      <c r="Z652" s="40">
        <f t="shared" si="322"/>
        <v>0</v>
      </c>
      <c r="AA652" s="40">
        <f t="shared" si="322"/>
        <v>0</v>
      </c>
      <c r="AB652" s="41" t="e">
        <f>Z652/D652</f>
        <v>#DIV/0!</v>
      </c>
      <c r="AC652" s="32"/>
      <c r="AD652" s="165"/>
      <c r="AE652" s="165"/>
      <c r="AF652" s="165"/>
      <c r="AG652" s="165"/>
      <c r="AH652" s="165"/>
      <c r="AI652" s="140"/>
      <c r="AJ652" s="140"/>
      <c r="AK652" s="78"/>
      <c r="AL652" s="78"/>
    </row>
    <row r="653" spans="1:38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3">SUM(M653:Y653)</f>
        <v>0</v>
      </c>
      <c r="AA653" s="31">
        <f>D653-Z653</f>
        <v>0</v>
      </c>
      <c r="AB653" s="37"/>
      <c r="AC653" s="32"/>
      <c r="AD653" s="165"/>
      <c r="AE653" s="165"/>
      <c r="AF653" s="165"/>
      <c r="AG653" s="165"/>
      <c r="AH653" s="165"/>
      <c r="AI653" s="140"/>
      <c r="AJ653" s="140"/>
      <c r="AK653" s="78"/>
      <c r="AL653" s="78"/>
    </row>
    <row r="654" spans="1:38" s="33" customFormat="1" ht="18" hidden="1" customHeight="1" x14ac:dyDescent="0.25">
      <c r="A654" s="39" t="s">
        <v>40</v>
      </c>
      <c r="B654" s="40">
        <f t="shared" ref="B654:AA654" si="324">B653+B652</f>
        <v>0</v>
      </c>
      <c r="C654" s="40">
        <f t="shared" si="324"/>
        <v>0</v>
      </c>
      <c r="D654" s="40">
        <f t="shared" si="324"/>
        <v>0</v>
      </c>
      <c r="E654" s="40">
        <f t="shared" si="324"/>
        <v>0</v>
      </c>
      <c r="F654" s="40">
        <f t="shared" si="324"/>
        <v>0</v>
      </c>
      <c r="G654" s="40">
        <f t="shared" si="324"/>
        <v>0</v>
      </c>
      <c r="H654" s="40">
        <f t="shared" si="324"/>
        <v>0</v>
      </c>
      <c r="I654" s="40">
        <f t="shared" si="324"/>
        <v>0</v>
      </c>
      <c r="J654" s="40">
        <f t="shared" si="324"/>
        <v>0</v>
      </c>
      <c r="K654" s="40">
        <f t="shared" si="324"/>
        <v>0</v>
      </c>
      <c r="L654" s="40">
        <f t="shared" si="324"/>
        <v>0</v>
      </c>
      <c r="M654" s="40">
        <f t="shared" si="324"/>
        <v>0</v>
      </c>
      <c r="N654" s="40">
        <f t="shared" si="324"/>
        <v>0</v>
      </c>
      <c r="O654" s="40">
        <f t="shared" si="324"/>
        <v>0</v>
      </c>
      <c r="P654" s="40">
        <f t="shared" si="324"/>
        <v>0</v>
      </c>
      <c r="Q654" s="40">
        <f t="shared" si="324"/>
        <v>0</v>
      </c>
      <c r="R654" s="40">
        <f t="shared" si="324"/>
        <v>0</v>
      </c>
      <c r="S654" s="40">
        <f t="shared" si="324"/>
        <v>0</v>
      </c>
      <c r="T654" s="40">
        <f t="shared" si="324"/>
        <v>0</v>
      </c>
      <c r="U654" s="40">
        <f t="shared" si="324"/>
        <v>0</v>
      </c>
      <c r="V654" s="40">
        <f t="shared" si="324"/>
        <v>0</v>
      </c>
      <c r="W654" s="40">
        <f t="shared" si="324"/>
        <v>0</v>
      </c>
      <c r="X654" s="40">
        <f t="shared" si="324"/>
        <v>0</v>
      </c>
      <c r="Y654" s="40">
        <f t="shared" si="324"/>
        <v>0</v>
      </c>
      <c r="Z654" s="40">
        <f t="shared" si="324"/>
        <v>0</v>
      </c>
      <c r="AA654" s="40">
        <f t="shared" si="324"/>
        <v>0</v>
      </c>
      <c r="AB654" s="41" t="e">
        <f>Z654/D654</f>
        <v>#DIV/0!</v>
      </c>
      <c r="AC654" s="43"/>
      <c r="AD654" s="165"/>
      <c r="AE654" s="165"/>
      <c r="AF654" s="165"/>
      <c r="AG654" s="165"/>
      <c r="AH654" s="165"/>
      <c r="AI654" s="140"/>
      <c r="AJ654" s="140"/>
      <c r="AK654" s="78"/>
      <c r="AL654" s="78"/>
    </row>
    <row r="655" spans="1:38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65"/>
      <c r="AE655" s="165"/>
      <c r="AF655" s="165"/>
      <c r="AG655" s="165"/>
      <c r="AH655" s="165"/>
      <c r="AI655" s="140"/>
      <c r="AJ655" s="140"/>
      <c r="AK655" s="78"/>
      <c r="AL655" s="78"/>
    </row>
    <row r="656" spans="1:38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65"/>
      <c r="AE656" s="165"/>
      <c r="AF656" s="165"/>
      <c r="AG656" s="165"/>
      <c r="AH656" s="165"/>
      <c r="AI656" s="140"/>
      <c r="AJ656" s="140"/>
      <c r="AK656" s="78"/>
      <c r="AL656" s="78"/>
    </row>
    <row r="657" spans="1:38" s="33" customFormat="1" ht="15" hidden="1" customHeight="1" x14ac:dyDescent="0.25">
      <c r="A657" s="47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65"/>
      <c r="AE657" s="165"/>
      <c r="AF657" s="165"/>
      <c r="AG657" s="165"/>
      <c r="AH657" s="165"/>
      <c r="AI657" s="140"/>
      <c r="AJ657" s="140"/>
      <c r="AK657" s="78"/>
      <c r="AL657" s="78"/>
    </row>
    <row r="658" spans="1:38" s="33" customFormat="1" ht="15" hidden="1" customHeight="1" x14ac:dyDescent="0.25">
      <c r="A658" s="4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65"/>
      <c r="AE658" s="165"/>
      <c r="AF658" s="165"/>
      <c r="AG658" s="165"/>
      <c r="AH658" s="165"/>
      <c r="AI658" s="140"/>
      <c r="AJ658" s="140"/>
      <c r="AK658" s="78"/>
      <c r="AL658" s="78"/>
    </row>
    <row r="659" spans="1:38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65"/>
      <c r="AE659" s="165"/>
      <c r="AF659" s="165"/>
      <c r="AG659" s="165"/>
      <c r="AH659" s="165"/>
      <c r="AI659" s="140"/>
      <c r="AJ659" s="140"/>
      <c r="AK659" s="78"/>
      <c r="AL659" s="78"/>
    </row>
    <row r="660" spans="1:38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65"/>
      <c r="AE660" s="165"/>
      <c r="AF660" s="165"/>
      <c r="AG660" s="165"/>
      <c r="AH660" s="165"/>
      <c r="AI660" s="140"/>
      <c r="AJ660" s="140"/>
      <c r="AK660" s="78"/>
      <c r="AL660" s="78"/>
    </row>
    <row r="661" spans="1:38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  <c r="AD661" s="165"/>
      <c r="AE661" s="165"/>
      <c r="AF661" s="165"/>
      <c r="AG661" s="165"/>
      <c r="AH661" s="165"/>
      <c r="AI661" s="140"/>
      <c r="AJ661" s="140"/>
      <c r="AK661" s="78"/>
      <c r="AL661" s="78"/>
    </row>
    <row r="662" spans="1:38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5">SUM(M662:Y662)</f>
        <v>0</v>
      </c>
      <c r="AA662" s="31">
        <f>D662-Z662</f>
        <v>0</v>
      </c>
      <c r="AB662" s="37" t="e">
        <f>Z662/D662</f>
        <v>#DIV/0!</v>
      </c>
      <c r="AC662" s="32"/>
      <c r="AD662" s="165"/>
      <c r="AE662" s="165"/>
      <c r="AF662" s="165"/>
      <c r="AG662" s="165"/>
      <c r="AH662" s="165"/>
      <c r="AI662" s="140"/>
      <c r="AJ662" s="140"/>
      <c r="AK662" s="78"/>
      <c r="AL662" s="78"/>
    </row>
    <row r="663" spans="1:38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5"/>
        <v>0</v>
      </c>
      <c r="AA663" s="31">
        <f>D663-Z663</f>
        <v>0</v>
      </c>
      <c r="AB663" s="37"/>
      <c r="AC663" s="32"/>
      <c r="AD663" s="165"/>
      <c r="AE663" s="165"/>
      <c r="AF663" s="165"/>
      <c r="AG663" s="165"/>
      <c r="AH663" s="165"/>
      <c r="AI663" s="140"/>
      <c r="AJ663" s="140"/>
      <c r="AK663" s="78"/>
      <c r="AL663" s="78"/>
    </row>
    <row r="664" spans="1:38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5"/>
        <v>0</v>
      </c>
      <c r="AA664" s="31">
        <f>D664-Z664</f>
        <v>0</v>
      </c>
      <c r="AB664" s="37"/>
      <c r="AC664" s="32"/>
      <c r="AD664" s="165"/>
      <c r="AE664" s="165"/>
      <c r="AF664" s="165"/>
      <c r="AG664" s="165"/>
      <c r="AH664" s="165"/>
      <c r="AI664" s="140"/>
      <c r="AJ664" s="140"/>
      <c r="AK664" s="78"/>
      <c r="AL664" s="78"/>
    </row>
    <row r="665" spans="1:38" s="33" customFormat="1" ht="18" hidden="1" customHeight="1" x14ac:dyDescent="0.25">
      <c r="A665" s="39" t="s">
        <v>38</v>
      </c>
      <c r="B665" s="40">
        <f t="shared" ref="B665:AA665" si="326">SUM(B661:B664)</f>
        <v>0</v>
      </c>
      <c r="C665" s="40">
        <f t="shared" si="326"/>
        <v>0</v>
      </c>
      <c r="D665" s="40">
        <f t="shared" si="326"/>
        <v>0</v>
      </c>
      <c r="E665" s="40">
        <f t="shared" si="326"/>
        <v>0</v>
      </c>
      <c r="F665" s="40">
        <f t="shared" si="326"/>
        <v>0</v>
      </c>
      <c r="G665" s="40">
        <f t="shared" si="326"/>
        <v>0</v>
      </c>
      <c r="H665" s="40">
        <f t="shared" si="326"/>
        <v>0</v>
      </c>
      <c r="I665" s="40">
        <f t="shared" si="326"/>
        <v>0</v>
      </c>
      <c r="J665" s="40">
        <f t="shared" si="326"/>
        <v>0</v>
      </c>
      <c r="K665" s="40">
        <f t="shared" si="326"/>
        <v>0</v>
      </c>
      <c r="L665" s="40">
        <f t="shared" si="326"/>
        <v>0</v>
      </c>
      <c r="M665" s="40">
        <f t="shared" si="326"/>
        <v>0</v>
      </c>
      <c r="N665" s="40">
        <f t="shared" si="326"/>
        <v>0</v>
      </c>
      <c r="O665" s="40">
        <f t="shared" si="326"/>
        <v>0</v>
      </c>
      <c r="P665" s="40">
        <f t="shared" si="326"/>
        <v>0</v>
      </c>
      <c r="Q665" s="40">
        <f t="shared" si="326"/>
        <v>0</v>
      </c>
      <c r="R665" s="40">
        <f t="shared" si="326"/>
        <v>0</v>
      </c>
      <c r="S665" s="40">
        <f t="shared" si="326"/>
        <v>0</v>
      </c>
      <c r="T665" s="40">
        <f t="shared" si="326"/>
        <v>0</v>
      </c>
      <c r="U665" s="40">
        <f t="shared" si="326"/>
        <v>0</v>
      </c>
      <c r="V665" s="40">
        <f t="shared" si="326"/>
        <v>0</v>
      </c>
      <c r="W665" s="40">
        <f t="shared" si="326"/>
        <v>0</v>
      </c>
      <c r="X665" s="40">
        <f t="shared" si="326"/>
        <v>0</v>
      </c>
      <c r="Y665" s="40">
        <f t="shared" si="326"/>
        <v>0</v>
      </c>
      <c r="Z665" s="40">
        <f t="shared" si="326"/>
        <v>0</v>
      </c>
      <c r="AA665" s="40">
        <f t="shared" si="326"/>
        <v>0</v>
      </c>
      <c r="AB665" s="41" t="e">
        <f>Z665/D665</f>
        <v>#DIV/0!</v>
      </c>
      <c r="AC665" s="32"/>
      <c r="AD665" s="165"/>
      <c r="AE665" s="165"/>
      <c r="AF665" s="165"/>
      <c r="AG665" s="165"/>
      <c r="AH665" s="165"/>
      <c r="AI665" s="140"/>
      <c r="AJ665" s="140"/>
      <c r="AK665" s="78"/>
      <c r="AL665" s="78"/>
    </row>
    <row r="666" spans="1:38" s="33" customFormat="1" ht="18" hidden="1" customHeight="1" x14ac:dyDescent="0.25">
      <c r="A666" s="42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7">SUM(M666:Y666)</f>
        <v>0</v>
      </c>
      <c r="AA666" s="31">
        <f>D666-Z666</f>
        <v>0</v>
      </c>
      <c r="AB666" s="37" t="e">
        <f>Z666/D666</f>
        <v>#DIV/0!</v>
      </c>
      <c r="AC666" s="32"/>
      <c r="AD666" s="165"/>
      <c r="AE666" s="165"/>
      <c r="AF666" s="165"/>
      <c r="AG666" s="165"/>
      <c r="AH666" s="165"/>
      <c r="AI666" s="140"/>
      <c r="AJ666" s="140"/>
      <c r="AK666" s="78"/>
      <c r="AL666" s="78"/>
    </row>
    <row r="667" spans="1:38" s="33" customFormat="1" ht="18" hidden="1" customHeight="1" x14ac:dyDescent="0.25">
      <c r="A667" s="39" t="s">
        <v>40</v>
      </c>
      <c r="B667" s="40">
        <f t="shared" ref="B667:AA667" si="328">B666+B665</f>
        <v>0</v>
      </c>
      <c r="C667" s="40">
        <f t="shared" si="328"/>
        <v>0</v>
      </c>
      <c r="D667" s="40">
        <f t="shared" si="328"/>
        <v>0</v>
      </c>
      <c r="E667" s="40">
        <f t="shared" si="328"/>
        <v>0</v>
      </c>
      <c r="F667" s="40">
        <f t="shared" si="328"/>
        <v>0</v>
      </c>
      <c r="G667" s="40">
        <f t="shared" si="328"/>
        <v>0</v>
      </c>
      <c r="H667" s="40">
        <f t="shared" si="328"/>
        <v>0</v>
      </c>
      <c r="I667" s="40">
        <f t="shared" si="328"/>
        <v>0</v>
      </c>
      <c r="J667" s="40">
        <f t="shared" si="328"/>
        <v>0</v>
      </c>
      <c r="K667" s="40">
        <f t="shared" si="328"/>
        <v>0</v>
      </c>
      <c r="L667" s="40">
        <f t="shared" si="328"/>
        <v>0</v>
      </c>
      <c r="M667" s="40">
        <f t="shared" si="328"/>
        <v>0</v>
      </c>
      <c r="N667" s="40">
        <f t="shared" si="328"/>
        <v>0</v>
      </c>
      <c r="O667" s="40">
        <f t="shared" si="328"/>
        <v>0</v>
      </c>
      <c r="P667" s="40">
        <f t="shared" si="328"/>
        <v>0</v>
      </c>
      <c r="Q667" s="40">
        <f t="shared" si="328"/>
        <v>0</v>
      </c>
      <c r="R667" s="40">
        <f t="shared" si="328"/>
        <v>0</v>
      </c>
      <c r="S667" s="40">
        <f t="shared" si="328"/>
        <v>0</v>
      </c>
      <c r="T667" s="40">
        <f t="shared" si="328"/>
        <v>0</v>
      </c>
      <c r="U667" s="40">
        <f t="shared" si="328"/>
        <v>0</v>
      </c>
      <c r="V667" s="40">
        <f t="shared" si="328"/>
        <v>0</v>
      </c>
      <c r="W667" s="40">
        <f t="shared" si="328"/>
        <v>0</v>
      </c>
      <c r="X667" s="40">
        <f t="shared" si="328"/>
        <v>0</v>
      </c>
      <c r="Y667" s="40">
        <f t="shared" si="328"/>
        <v>0</v>
      </c>
      <c r="Z667" s="40">
        <f t="shared" si="328"/>
        <v>0</v>
      </c>
      <c r="AA667" s="40">
        <f t="shared" si="328"/>
        <v>0</v>
      </c>
      <c r="AB667" s="41" t="e">
        <f>Z667/D667</f>
        <v>#DIV/0!</v>
      </c>
      <c r="AC667" s="43"/>
      <c r="AD667" s="165"/>
      <c r="AE667" s="165"/>
      <c r="AF667" s="165"/>
      <c r="AG667" s="165"/>
      <c r="AH667" s="165"/>
      <c r="AI667" s="140"/>
      <c r="AJ667" s="140"/>
      <c r="AK667" s="78"/>
      <c r="AL667" s="78"/>
    </row>
    <row r="668" spans="1:38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65"/>
      <c r="AE668" s="165"/>
      <c r="AF668" s="165"/>
      <c r="AG668" s="165"/>
      <c r="AH668" s="165"/>
      <c r="AI668" s="140"/>
      <c r="AJ668" s="140"/>
      <c r="AK668" s="78"/>
      <c r="AL668" s="78"/>
    </row>
    <row r="669" spans="1:38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65"/>
      <c r="AE669" s="165"/>
      <c r="AF669" s="165"/>
      <c r="AG669" s="165"/>
      <c r="AH669" s="165"/>
      <c r="AI669" s="140"/>
      <c r="AJ669" s="140"/>
      <c r="AK669" s="78"/>
      <c r="AL669" s="78"/>
    </row>
    <row r="670" spans="1:38" s="33" customFormat="1" ht="15" customHeight="1" x14ac:dyDescent="0.25">
      <c r="A670" s="47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65"/>
      <c r="AE670" s="165"/>
      <c r="AF670" s="165"/>
      <c r="AG670" s="165"/>
      <c r="AH670" s="165"/>
      <c r="AI670" s="140"/>
      <c r="AJ670" s="140"/>
      <c r="AK670" s="78"/>
      <c r="AL670" s="78"/>
    </row>
    <row r="671" spans="1:38" s="33" customFormat="1" ht="15" customHeight="1" x14ac:dyDescent="0.25">
      <c r="A671" s="4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65"/>
      <c r="AE671" s="165"/>
      <c r="AF671" s="165"/>
      <c r="AG671" s="165"/>
      <c r="AH671" s="165"/>
      <c r="AI671" s="140"/>
      <c r="AJ671" s="140"/>
      <c r="AK671" s="78"/>
      <c r="AL671" s="78"/>
    </row>
    <row r="672" spans="1:38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65"/>
      <c r="AE672" s="165"/>
      <c r="AF672" s="165"/>
      <c r="AG672" s="165"/>
      <c r="AH672" s="165"/>
      <c r="AI672" s="140"/>
      <c r="AJ672" s="140"/>
      <c r="AK672" s="78"/>
      <c r="AL672" s="78"/>
    </row>
    <row r="673" spans="1:38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65"/>
      <c r="AE673" s="165"/>
      <c r="AF673" s="165"/>
      <c r="AG673" s="165"/>
      <c r="AH673" s="165"/>
      <c r="AI673" s="140"/>
      <c r="AJ673" s="140"/>
      <c r="AK673" s="78"/>
      <c r="AL673" s="78"/>
    </row>
    <row r="674" spans="1:38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  <c r="AD674" s="165"/>
      <c r="AE674" s="165"/>
      <c r="AF674" s="165"/>
      <c r="AG674" s="165"/>
      <c r="AH674" s="165"/>
      <c r="AI674" s="140"/>
      <c r="AJ674" s="140"/>
      <c r="AK674" s="78"/>
      <c r="AL674" s="78"/>
    </row>
    <row r="675" spans="1:38" s="33" customFormat="1" ht="18" customHeight="1" x14ac:dyDescent="0.2">
      <c r="A675" s="36" t="s">
        <v>35</v>
      </c>
      <c r="B675" s="31">
        <f>[1]consoCURRENT!E14045</f>
        <v>49740587.149999999</v>
      </c>
      <c r="C675" s="31">
        <f>[1]consoCURRENT!F14045</f>
        <v>-5.5297277867794037E-10</v>
      </c>
      <c r="D675" s="31">
        <f>[1]consoCURRENT!G14045</f>
        <v>49740587.149999999</v>
      </c>
      <c r="E675" s="31">
        <f>[1]consoCURRENT!H14045</f>
        <v>62748.3</v>
      </c>
      <c r="F675" s="31">
        <f>[1]consoCURRENT!I14045</f>
        <v>1882567.7</v>
      </c>
      <c r="G675" s="31">
        <f>[1]consoCURRENT!J14045</f>
        <v>7343064</v>
      </c>
      <c r="H675" s="31">
        <f>[1]consoCURRENT!K14045</f>
        <v>34200000</v>
      </c>
      <c r="I675" s="31">
        <f>[1]consoCURRENT!L14045</f>
        <v>62748.3</v>
      </c>
      <c r="J675" s="31">
        <f>[1]consoCURRENT!M14045</f>
        <v>1882567.7</v>
      </c>
      <c r="K675" s="31">
        <f>[1]consoCURRENT!N14045</f>
        <v>7343064</v>
      </c>
      <c r="L675" s="31">
        <f>[1]consoCURRENT!O14045</f>
        <v>0</v>
      </c>
      <c r="M675" s="31">
        <f>[1]consoCURRENT!P14045</f>
        <v>9288380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34200000</v>
      </c>
      <c r="V675" s="31">
        <f>[1]consoCURRENT!Y14045</f>
        <v>-34200000</v>
      </c>
      <c r="W675" s="31">
        <f>[1]consoCURRENT!Z14045</f>
        <v>34200000</v>
      </c>
      <c r="X675" s="31">
        <f>[1]consoCURRENT!AA14045</f>
        <v>0</v>
      </c>
      <c r="Y675" s="31">
        <f>[1]consoCURRENT!AB14045</f>
        <v>0</v>
      </c>
      <c r="Z675" s="31">
        <f t="shared" ref="Z675:Z677" si="329">SUM(M675:Y675)</f>
        <v>43488380</v>
      </c>
      <c r="AA675" s="31">
        <f>D675-Z675</f>
        <v>6252207.1499999985</v>
      </c>
      <c r="AB675" s="37">
        <f>Z675/D675</f>
        <v>0.87430371235575577</v>
      </c>
      <c r="AC675" s="32"/>
      <c r="AD675" s="165"/>
      <c r="AE675" s="165"/>
      <c r="AF675" s="165"/>
      <c r="AG675" s="165"/>
      <c r="AH675" s="165"/>
      <c r="AI675" s="140"/>
      <c r="AJ675" s="140"/>
      <c r="AK675" s="78"/>
      <c r="AL675" s="78"/>
    </row>
    <row r="676" spans="1:38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9"/>
        <v>0</v>
      </c>
      <c r="AA676" s="31">
        <f>D676-Z676</f>
        <v>0</v>
      </c>
      <c r="AB676" s="37"/>
      <c r="AC676" s="32"/>
      <c r="AD676" s="165"/>
      <c r="AE676" s="165"/>
      <c r="AF676" s="165"/>
      <c r="AG676" s="165"/>
      <c r="AH676" s="165"/>
      <c r="AI676" s="140"/>
      <c r="AJ676" s="140"/>
      <c r="AK676" s="78"/>
      <c r="AL676" s="78"/>
    </row>
    <row r="677" spans="1:38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9"/>
        <v>0</v>
      </c>
      <c r="AA677" s="31">
        <f>D677-Z677</f>
        <v>0</v>
      </c>
      <c r="AB677" s="37"/>
      <c r="AC677" s="32"/>
      <c r="AD677" s="165"/>
      <c r="AE677" s="165"/>
      <c r="AF677" s="165"/>
      <c r="AG677" s="165"/>
      <c r="AH677" s="165"/>
      <c r="AI677" s="140"/>
      <c r="AJ677" s="140"/>
      <c r="AK677" s="78"/>
      <c r="AL677" s="78"/>
    </row>
    <row r="678" spans="1:38" s="33" customFormat="1" ht="18" hidden="1" customHeight="1" x14ac:dyDescent="0.25">
      <c r="A678" s="39" t="s">
        <v>38</v>
      </c>
      <c r="B678" s="40">
        <f t="shared" ref="B678:AA678" si="330">SUM(B674:B677)</f>
        <v>49740587.149999999</v>
      </c>
      <c r="C678" s="40">
        <f t="shared" si="330"/>
        <v>-5.5297277867794037E-10</v>
      </c>
      <c r="D678" s="40">
        <f t="shared" si="330"/>
        <v>49740587.149999999</v>
      </c>
      <c r="E678" s="40">
        <f t="shared" si="330"/>
        <v>62748.3</v>
      </c>
      <c r="F678" s="40">
        <f t="shared" si="330"/>
        <v>1882567.7</v>
      </c>
      <c r="G678" s="40">
        <f t="shared" si="330"/>
        <v>7343064</v>
      </c>
      <c r="H678" s="40">
        <f t="shared" si="330"/>
        <v>34200000</v>
      </c>
      <c r="I678" s="40">
        <f t="shared" si="330"/>
        <v>62748.3</v>
      </c>
      <c r="J678" s="40">
        <f t="shared" si="330"/>
        <v>1882567.7</v>
      </c>
      <c r="K678" s="40">
        <f t="shared" si="330"/>
        <v>7343064</v>
      </c>
      <c r="L678" s="40">
        <f t="shared" si="330"/>
        <v>0</v>
      </c>
      <c r="M678" s="40">
        <f t="shared" si="330"/>
        <v>9288380</v>
      </c>
      <c r="N678" s="40">
        <f t="shared" si="330"/>
        <v>0</v>
      </c>
      <c r="O678" s="40">
        <f t="shared" si="330"/>
        <v>0</v>
      </c>
      <c r="P678" s="40">
        <f t="shared" si="330"/>
        <v>0</v>
      </c>
      <c r="Q678" s="40">
        <f t="shared" si="330"/>
        <v>0</v>
      </c>
      <c r="R678" s="40">
        <f t="shared" si="330"/>
        <v>0</v>
      </c>
      <c r="S678" s="40">
        <f t="shared" si="330"/>
        <v>0</v>
      </c>
      <c r="T678" s="40">
        <f t="shared" si="330"/>
        <v>0</v>
      </c>
      <c r="U678" s="40">
        <f t="shared" si="330"/>
        <v>34200000</v>
      </c>
      <c r="V678" s="40">
        <f t="shared" si="330"/>
        <v>-34200000</v>
      </c>
      <c r="W678" s="40">
        <f t="shared" si="330"/>
        <v>34200000</v>
      </c>
      <c r="X678" s="40">
        <f t="shared" si="330"/>
        <v>0</v>
      </c>
      <c r="Y678" s="40">
        <f t="shared" si="330"/>
        <v>0</v>
      </c>
      <c r="Z678" s="40">
        <f t="shared" si="330"/>
        <v>43488380</v>
      </c>
      <c r="AA678" s="40">
        <f t="shared" si="330"/>
        <v>6252207.1499999985</v>
      </c>
      <c r="AB678" s="41">
        <f>Z678/D678</f>
        <v>0.87430371235575577</v>
      </c>
      <c r="AC678" s="32"/>
      <c r="AD678" s="165"/>
      <c r="AE678" s="165"/>
      <c r="AF678" s="165"/>
      <c r="AG678" s="165"/>
      <c r="AH678" s="165"/>
      <c r="AI678" s="140"/>
      <c r="AJ678" s="140"/>
      <c r="AK678" s="78"/>
      <c r="AL678" s="78"/>
    </row>
    <row r="679" spans="1:38" s="33" customFormat="1" ht="18" hidden="1" customHeight="1" x14ac:dyDescent="0.25">
      <c r="A679" s="42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1">SUM(M679:Y679)</f>
        <v>0</v>
      </c>
      <c r="AA679" s="31">
        <f>D679-Z679</f>
        <v>0</v>
      </c>
      <c r="AB679" s="37"/>
      <c r="AC679" s="32"/>
      <c r="AD679" s="165"/>
      <c r="AE679" s="165"/>
      <c r="AF679" s="165"/>
      <c r="AG679" s="165"/>
      <c r="AH679" s="165"/>
      <c r="AI679" s="140"/>
      <c r="AJ679" s="140"/>
      <c r="AK679" s="78"/>
      <c r="AL679" s="78"/>
    </row>
    <row r="680" spans="1:38" s="33" customFormat="1" ht="18" customHeight="1" x14ac:dyDescent="0.25">
      <c r="A680" s="39" t="s">
        <v>40</v>
      </c>
      <c r="B680" s="40">
        <f t="shared" ref="B680:AA680" si="332">B679+B678</f>
        <v>49740587.149999999</v>
      </c>
      <c r="C680" s="40">
        <f t="shared" si="332"/>
        <v>-5.5297277867794037E-10</v>
      </c>
      <c r="D680" s="40">
        <f t="shared" si="332"/>
        <v>49740587.149999999</v>
      </c>
      <c r="E680" s="40">
        <f t="shared" si="332"/>
        <v>62748.3</v>
      </c>
      <c r="F680" s="40">
        <f t="shared" si="332"/>
        <v>1882567.7</v>
      </c>
      <c r="G680" s="40">
        <f t="shared" si="332"/>
        <v>7343064</v>
      </c>
      <c r="H680" s="40">
        <f t="shared" si="332"/>
        <v>34200000</v>
      </c>
      <c r="I680" s="40">
        <f t="shared" si="332"/>
        <v>62748.3</v>
      </c>
      <c r="J680" s="40">
        <f t="shared" si="332"/>
        <v>1882567.7</v>
      </c>
      <c r="K680" s="40">
        <f t="shared" si="332"/>
        <v>7343064</v>
      </c>
      <c r="L680" s="40">
        <f t="shared" si="332"/>
        <v>0</v>
      </c>
      <c r="M680" s="40">
        <f t="shared" si="332"/>
        <v>9288380</v>
      </c>
      <c r="N680" s="40">
        <f t="shared" si="332"/>
        <v>0</v>
      </c>
      <c r="O680" s="40">
        <f t="shared" si="332"/>
        <v>0</v>
      </c>
      <c r="P680" s="40">
        <f t="shared" si="332"/>
        <v>0</v>
      </c>
      <c r="Q680" s="40">
        <f t="shared" si="332"/>
        <v>0</v>
      </c>
      <c r="R680" s="40">
        <f t="shared" si="332"/>
        <v>0</v>
      </c>
      <c r="S680" s="40">
        <f t="shared" si="332"/>
        <v>0</v>
      </c>
      <c r="T680" s="40">
        <f t="shared" si="332"/>
        <v>0</v>
      </c>
      <c r="U680" s="40">
        <f t="shared" si="332"/>
        <v>34200000</v>
      </c>
      <c r="V680" s="40">
        <f t="shared" si="332"/>
        <v>-34200000</v>
      </c>
      <c r="W680" s="40">
        <f t="shared" si="332"/>
        <v>34200000</v>
      </c>
      <c r="X680" s="40">
        <f t="shared" si="332"/>
        <v>0</v>
      </c>
      <c r="Y680" s="40">
        <f t="shared" si="332"/>
        <v>0</v>
      </c>
      <c r="Z680" s="40">
        <f t="shared" si="332"/>
        <v>43488380</v>
      </c>
      <c r="AA680" s="40">
        <f t="shared" si="332"/>
        <v>6252207.1499999985</v>
      </c>
      <c r="AB680" s="41">
        <f>Z680/D680</f>
        <v>0.87430371235575577</v>
      </c>
      <c r="AC680" s="43"/>
      <c r="AD680" s="165"/>
      <c r="AE680" s="165"/>
      <c r="AF680" s="165"/>
      <c r="AG680" s="168">
        <f>+'[2]CMF + DR'!$K$541</f>
        <v>43488380</v>
      </c>
      <c r="AH680" s="165"/>
      <c r="AI680" s="140"/>
      <c r="AJ680" s="140"/>
      <c r="AK680" s="78"/>
      <c r="AL680" s="78"/>
    </row>
    <row r="681" spans="1:38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65"/>
      <c r="AE681" s="165"/>
      <c r="AF681" s="165"/>
      <c r="AG681" s="168">
        <f>+Z680-AG680</f>
        <v>0</v>
      </c>
      <c r="AH681" s="165"/>
      <c r="AI681" s="140"/>
      <c r="AJ681" s="140"/>
      <c r="AK681" s="78"/>
      <c r="AL681" s="78"/>
    </row>
    <row r="682" spans="1:38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65"/>
      <c r="AE682" s="165"/>
      <c r="AF682" s="165"/>
      <c r="AG682" s="165"/>
      <c r="AH682" s="165"/>
      <c r="AI682" s="140"/>
      <c r="AJ682" s="140"/>
      <c r="AK682" s="78"/>
      <c r="AL682" s="78"/>
    </row>
    <row r="683" spans="1:38" s="33" customFormat="1" ht="15" customHeight="1" x14ac:dyDescent="0.25">
      <c r="A683" s="47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65"/>
      <c r="AE683" s="165"/>
      <c r="AF683" s="165"/>
      <c r="AG683" s="165"/>
      <c r="AH683" s="165"/>
      <c r="AI683" s="140"/>
      <c r="AJ683" s="140"/>
      <c r="AK683" s="78"/>
      <c r="AL683" s="78"/>
    </row>
    <row r="684" spans="1:38" s="33" customFormat="1" ht="18" customHeight="1" x14ac:dyDescent="0.2">
      <c r="A684" s="36" t="s">
        <v>34</v>
      </c>
      <c r="B684" s="31">
        <f>B694</f>
        <v>5794550.6699999999</v>
      </c>
      <c r="C684" s="31">
        <f t="shared" ref="C684:Y684" si="333">C694</f>
        <v>-1.4733769759800452E-11</v>
      </c>
      <c r="D684" s="31">
        <f t="shared" si="333"/>
        <v>5794550.6699999999</v>
      </c>
      <c r="E684" s="31">
        <f t="shared" si="333"/>
        <v>451578.87</v>
      </c>
      <c r="F684" s="31">
        <f t="shared" si="333"/>
        <v>1751393.0699999998</v>
      </c>
      <c r="G684" s="31">
        <f t="shared" si="333"/>
        <v>2977304.6199999996</v>
      </c>
      <c r="H684" s="31">
        <f t="shared" si="333"/>
        <v>-6175</v>
      </c>
      <c r="I684" s="31">
        <f t="shared" si="333"/>
        <v>0</v>
      </c>
      <c r="J684" s="31">
        <f t="shared" si="333"/>
        <v>0</v>
      </c>
      <c r="K684" s="31">
        <f t="shared" si="333"/>
        <v>0</v>
      </c>
      <c r="L684" s="31">
        <f t="shared" si="333"/>
        <v>0</v>
      </c>
      <c r="M684" s="31">
        <f t="shared" si="333"/>
        <v>0</v>
      </c>
      <c r="N684" s="31">
        <f t="shared" si="333"/>
        <v>0</v>
      </c>
      <c r="O684" s="31">
        <f t="shared" si="333"/>
        <v>8465.16</v>
      </c>
      <c r="P684" s="31">
        <f t="shared" si="333"/>
        <v>443113.71</v>
      </c>
      <c r="Q684" s="31">
        <f t="shared" si="333"/>
        <v>682891.08</v>
      </c>
      <c r="R684" s="31">
        <f t="shared" si="333"/>
        <v>529532.12</v>
      </c>
      <c r="S684" s="31">
        <f t="shared" si="333"/>
        <v>538969.87000000011</v>
      </c>
      <c r="T684" s="31">
        <f t="shared" si="333"/>
        <v>614085.48</v>
      </c>
      <c r="U684" s="31">
        <f t="shared" si="333"/>
        <v>616103.46</v>
      </c>
      <c r="V684" s="31">
        <f t="shared" si="333"/>
        <v>1747115.68</v>
      </c>
      <c r="W684" s="31">
        <f t="shared" si="333"/>
        <v>0</v>
      </c>
      <c r="X684" s="31">
        <f t="shared" si="333"/>
        <v>-6175</v>
      </c>
      <c r="Y684" s="31">
        <f t="shared" si="333"/>
        <v>0</v>
      </c>
      <c r="Z684" s="31">
        <f>SUM(M684:Y684)</f>
        <v>5174101.5599999996</v>
      </c>
      <c r="AA684" s="31">
        <f>D684-Z684</f>
        <v>620449.11000000034</v>
      </c>
      <c r="AB684" s="37">
        <f>Z684/D684</f>
        <v>0.89292541469828923</v>
      </c>
      <c r="AC684" s="32"/>
      <c r="AD684" s="165"/>
      <c r="AE684" s="165"/>
      <c r="AF684" s="165"/>
      <c r="AG684" s="165"/>
      <c r="AH684" s="165"/>
      <c r="AI684" s="140"/>
      <c r="AJ684" s="140"/>
      <c r="AK684" s="78"/>
      <c r="AL684" s="78"/>
    </row>
    <row r="685" spans="1:38" s="33" customFormat="1" ht="18" customHeight="1" x14ac:dyDescent="0.2">
      <c r="A685" s="36" t="s">
        <v>35</v>
      </c>
      <c r="B685" s="31">
        <f t="shared" ref="B685:Y689" si="334">B695</f>
        <v>2721042063.8999996</v>
      </c>
      <c r="C685" s="31">
        <f t="shared" si="334"/>
        <v>391927845</v>
      </c>
      <c r="D685" s="31">
        <f t="shared" si="334"/>
        <v>3112969908.9000001</v>
      </c>
      <c r="E685" s="31">
        <f t="shared" si="334"/>
        <v>436919385.47000003</v>
      </c>
      <c r="F685" s="31">
        <f t="shared" si="334"/>
        <v>612148466.17999983</v>
      </c>
      <c r="G685" s="31">
        <f t="shared" si="334"/>
        <v>1401345425.9100001</v>
      </c>
      <c r="H685" s="31">
        <f t="shared" si="334"/>
        <v>58684702.140000008</v>
      </c>
      <c r="I685" s="31">
        <f t="shared" si="334"/>
        <v>20565744.469999999</v>
      </c>
      <c r="J685" s="31">
        <f t="shared" si="334"/>
        <v>47001920.790000007</v>
      </c>
      <c r="K685" s="31">
        <f t="shared" si="334"/>
        <v>45086134.609999999</v>
      </c>
      <c r="L685" s="31">
        <f t="shared" si="334"/>
        <v>0</v>
      </c>
      <c r="M685" s="31">
        <f t="shared" si="334"/>
        <v>112653799.87</v>
      </c>
      <c r="N685" s="31">
        <f t="shared" si="334"/>
        <v>381464</v>
      </c>
      <c r="O685" s="31">
        <f t="shared" si="334"/>
        <v>277955866.78000003</v>
      </c>
      <c r="P685" s="31">
        <f t="shared" si="334"/>
        <v>138016310.22</v>
      </c>
      <c r="Q685" s="31">
        <f t="shared" si="334"/>
        <v>324115595.45000005</v>
      </c>
      <c r="R685" s="31">
        <f t="shared" si="334"/>
        <v>73471604.289999992</v>
      </c>
      <c r="S685" s="31">
        <f t="shared" si="334"/>
        <v>167559345.65000001</v>
      </c>
      <c r="T685" s="31">
        <f t="shared" si="334"/>
        <v>148985105.04999998</v>
      </c>
      <c r="U685" s="31">
        <f t="shared" si="334"/>
        <v>215949585.88</v>
      </c>
      <c r="V685" s="31">
        <f t="shared" si="334"/>
        <v>991324600.36999989</v>
      </c>
      <c r="W685" s="31">
        <f t="shared" si="334"/>
        <v>62112066.070000008</v>
      </c>
      <c r="X685" s="31">
        <f t="shared" si="334"/>
        <v>-3427363.93</v>
      </c>
      <c r="Y685" s="31">
        <f t="shared" si="334"/>
        <v>0</v>
      </c>
      <c r="Z685" s="31">
        <f t="shared" ref="Z685:Z687" si="335">SUM(M685:Y685)</f>
        <v>2509097979.7000003</v>
      </c>
      <c r="AA685" s="31">
        <f>D685-Z685</f>
        <v>603871929.19999981</v>
      </c>
      <c r="AB685" s="37">
        <f>Z685/D685</f>
        <v>0.80601420930105161</v>
      </c>
      <c r="AC685" s="32"/>
      <c r="AD685" s="165"/>
      <c r="AE685" s="165"/>
      <c r="AF685" s="165"/>
      <c r="AG685" s="165"/>
      <c r="AH685" s="165"/>
      <c r="AI685" s="140"/>
      <c r="AJ685" s="140"/>
      <c r="AK685" s="78"/>
      <c r="AL685" s="78"/>
    </row>
    <row r="686" spans="1:38" s="33" customFormat="1" ht="18" customHeight="1" x14ac:dyDescent="0.2">
      <c r="A686" s="36" t="s">
        <v>36</v>
      </c>
      <c r="B686" s="31">
        <f t="shared" si="334"/>
        <v>0</v>
      </c>
      <c r="C686" s="31">
        <f t="shared" si="334"/>
        <v>0</v>
      </c>
      <c r="D686" s="31">
        <f t="shared" si="334"/>
        <v>0</v>
      </c>
      <c r="E686" s="31">
        <f t="shared" si="334"/>
        <v>0</v>
      </c>
      <c r="F686" s="31">
        <f t="shared" si="334"/>
        <v>0</v>
      </c>
      <c r="G686" s="31">
        <f t="shared" si="334"/>
        <v>0</v>
      </c>
      <c r="H686" s="31">
        <f t="shared" si="334"/>
        <v>0</v>
      </c>
      <c r="I686" s="31">
        <f t="shared" si="334"/>
        <v>0</v>
      </c>
      <c r="J686" s="31">
        <f t="shared" si="334"/>
        <v>0</v>
      </c>
      <c r="K686" s="31">
        <f t="shared" si="334"/>
        <v>0</v>
      </c>
      <c r="L686" s="31">
        <f t="shared" si="334"/>
        <v>0</v>
      </c>
      <c r="M686" s="31">
        <f t="shared" si="334"/>
        <v>0</v>
      </c>
      <c r="N686" s="31">
        <f t="shared" si="334"/>
        <v>0</v>
      </c>
      <c r="O686" s="31">
        <f t="shared" si="334"/>
        <v>0</v>
      </c>
      <c r="P686" s="31">
        <f t="shared" si="334"/>
        <v>0</v>
      </c>
      <c r="Q686" s="31">
        <f t="shared" si="334"/>
        <v>0</v>
      </c>
      <c r="R686" s="31">
        <f t="shared" si="334"/>
        <v>0</v>
      </c>
      <c r="S686" s="31">
        <f t="shared" si="334"/>
        <v>0</v>
      </c>
      <c r="T686" s="31">
        <f t="shared" si="334"/>
        <v>0</v>
      </c>
      <c r="U686" s="31">
        <f t="shared" si="334"/>
        <v>0</v>
      </c>
      <c r="V686" s="31">
        <f t="shared" si="334"/>
        <v>0</v>
      </c>
      <c r="W686" s="31">
        <f t="shared" si="334"/>
        <v>0</v>
      </c>
      <c r="X686" s="31">
        <f t="shared" si="334"/>
        <v>0</v>
      </c>
      <c r="Y686" s="31">
        <f t="shared" si="334"/>
        <v>0</v>
      </c>
      <c r="Z686" s="31">
        <f t="shared" si="335"/>
        <v>0</v>
      </c>
      <c r="AA686" s="31">
        <f>D686-Z686</f>
        <v>0</v>
      </c>
      <c r="AB686" s="37"/>
      <c r="AC686" s="32"/>
      <c r="AD686" s="165"/>
      <c r="AE686" s="165"/>
      <c r="AF686" s="165"/>
      <c r="AG686" s="165"/>
      <c r="AH686" s="165"/>
      <c r="AI686" s="140"/>
      <c r="AJ686" s="140"/>
      <c r="AK686" s="78"/>
      <c r="AL686" s="78"/>
    </row>
    <row r="687" spans="1:38" s="33" customFormat="1" ht="18" customHeight="1" x14ac:dyDescent="0.2">
      <c r="A687" s="36" t="s">
        <v>37</v>
      </c>
      <c r="B687" s="31">
        <f t="shared" si="334"/>
        <v>14088358</v>
      </c>
      <c r="C687" s="31">
        <f t="shared" si="334"/>
        <v>0</v>
      </c>
      <c r="D687" s="31">
        <f t="shared" si="334"/>
        <v>14088358</v>
      </c>
      <c r="E687" s="31">
        <f t="shared" si="334"/>
        <v>25550</v>
      </c>
      <c r="F687" s="31">
        <f t="shared" si="334"/>
        <v>1454606.4</v>
      </c>
      <c r="G687" s="31">
        <f t="shared" si="334"/>
        <v>641663.80000000005</v>
      </c>
      <c r="H687" s="31">
        <f t="shared" si="334"/>
        <v>478098.41000000003</v>
      </c>
      <c r="I687" s="31">
        <f t="shared" si="334"/>
        <v>25550</v>
      </c>
      <c r="J687" s="31">
        <f t="shared" si="334"/>
        <v>1147613.3999999999</v>
      </c>
      <c r="K687" s="31">
        <f t="shared" si="334"/>
        <v>610314.4</v>
      </c>
      <c r="L687" s="31">
        <f t="shared" si="334"/>
        <v>0</v>
      </c>
      <c r="M687" s="31">
        <f t="shared" si="334"/>
        <v>1783477.7999999998</v>
      </c>
      <c r="N687" s="31">
        <f t="shared" si="334"/>
        <v>0</v>
      </c>
      <c r="O687" s="31">
        <f t="shared" si="334"/>
        <v>0</v>
      </c>
      <c r="P687" s="31">
        <f t="shared" si="334"/>
        <v>0</v>
      </c>
      <c r="Q687" s="31">
        <f t="shared" si="334"/>
        <v>0</v>
      </c>
      <c r="R687" s="31">
        <f t="shared" si="334"/>
        <v>0</v>
      </c>
      <c r="S687" s="31">
        <f t="shared" si="334"/>
        <v>306993</v>
      </c>
      <c r="T687" s="31">
        <f t="shared" si="334"/>
        <v>0</v>
      </c>
      <c r="U687" s="31">
        <f t="shared" si="334"/>
        <v>-222993</v>
      </c>
      <c r="V687" s="31">
        <f t="shared" si="334"/>
        <v>254342.39999999999</v>
      </c>
      <c r="W687" s="31">
        <f t="shared" si="334"/>
        <v>0</v>
      </c>
      <c r="X687" s="31">
        <f t="shared" si="334"/>
        <v>478098.41000000003</v>
      </c>
      <c r="Y687" s="31">
        <f t="shared" si="334"/>
        <v>0</v>
      </c>
      <c r="Z687" s="31">
        <f t="shared" si="335"/>
        <v>2599918.61</v>
      </c>
      <c r="AA687" s="31">
        <f>D687-Z687</f>
        <v>11488439.390000001</v>
      </c>
      <c r="AB687" s="37">
        <f>Z687/D687</f>
        <v>0.18454376372321032</v>
      </c>
      <c r="AC687" s="32"/>
      <c r="AD687" s="165"/>
      <c r="AE687" s="165"/>
      <c r="AF687" s="165"/>
      <c r="AG687" s="165"/>
      <c r="AH687" s="165"/>
      <c r="AI687" s="140"/>
      <c r="AJ687" s="140"/>
      <c r="AK687" s="78"/>
      <c r="AL687" s="78"/>
    </row>
    <row r="688" spans="1:38" s="33" customFormat="1" ht="18" hidden="1" customHeight="1" x14ac:dyDescent="0.25">
      <c r="A688" s="39" t="s">
        <v>38</v>
      </c>
      <c r="B688" s="40">
        <f t="shared" ref="B688:AA688" si="336">SUM(B684:B687)</f>
        <v>2740924972.5699997</v>
      </c>
      <c r="C688" s="40">
        <f t="shared" si="336"/>
        <v>391927845</v>
      </c>
      <c r="D688" s="40">
        <f t="shared" si="336"/>
        <v>3132852817.5700002</v>
      </c>
      <c r="E688" s="40">
        <f t="shared" si="336"/>
        <v>437396514.34000003</v>
      </c>
      <c r="F688" s="40">
        <f t="shared" si="336"/>
        <v>615354465.64999986</v>
      </c>
      <c r="G688" s="40">
        <f t="shared" si="336"/>
        <v>1404964394.3299999</v>
      </c>
      <c r="H688" s="40">
        <f t="shared" si="336"/>
        <v>59156625.550000004</v>
      </c>
      <c r="I688" s="40">
        <f t="shared" si="336"/>
        <v>20591294.469999999</v>
      </c>
      <c r="J688" s="40">
        <f t="shared" si="336"/>
        <v>48149534.190000005</v>
      </c>
      <c r="K688" s="40">
        <f t="shared" si="336"/>
        <v>45696449.009999998</v>
      </c>
      <c r="L688" s="40">
        <f t="shared" si="336"/>
        <v>0</v>
      </c>
      <c r="M688" s="40">
        <f t="shared" si="336"/>
        <v>114437277.67</v>
      </c>
      <c r="N688" s="40">
        <f t="shared" si="336"/>
        <v>381464</v>
      </c>
      <c r="O688" s="40">
        <f t="shared" si="336"/>
        <v>277964331.94000006</v>
      </c>
      <c r="P688" s="40">
        <f t="shared" si="336"/>
        <v>138459423.93000001</v>
      </c>
      <c r="Q688" s="40">
        <f t="shared" si="336"/>
        <v>324798486.53000003</v>
      </c>
      <c r="R688" s="40">
        <f t="shared" si="336"/>
        <v>74001136.409999996</v>
      </c>
      <c r="S688" s="40">
        <f t="shared" si="336"/>
        <v>168405308.52000001</v>
      </c>
      <c r="T688" s="40">
        <f t="shared" si="336"/>
        <v>149599190.52999997</v>
      </c>
      <c r="U688" s="40">
        <f t="shared" si="336"/>
        <v>216342696.34</v>
      </c>
      <c r="V688" s="40">
        <f t="shared" si="336"/>
        <v>993326058.44999981</v>
      </c>
      <c r="W688" s="40">
        <f t="shared" si="336"/>
        <v>62112066.070000008</v>
      </c>
      <c r="X688" s="40">
        <f t="shared" si="336"/>
        <v>-2955440.52</v>
      </c>
      <c r="Y688" s="40">
        <f t="shared" si="336"/>
        <v>0</v>
      </c>
      <c r="Z688" s="40">
        <f t="shared" si="336"/>
        <v>2516871999.8700004</v>
      </c>
      <c r="AA688" s="40">
        <f t="shared" si="336"/>
        <v>615980817.69999981</v>
      </c>
      <c r="AB688" s="41">
        <f>Z688/D688</f>
        <v>0.80338022448887791</v>
      </c>
      <c r="AC688" s="32"/>
      <c r="AD688" s="165"/>
      <c r="AE688" s="165"/>
      <c r="AF688" s="165"/>
      <c r="AG688" s="165"/>
      <c r="AH688" s="165"/>
      <c r="AI688" s="140"/>
      <c r="AJ688" s="140"/>
      <c r="AK688" s="78"/>
      <c r="AL688" s="78"/>
    </row>
    <row r="689" spans="1:38" s="33" customFormat="1" ht="18" hidden="1" customHeight="1" x14ac:dyDescent="0.25">
      <c r="A689" s="42" t="s">
        <v>39</v>
      </c>
      <c r="B689" s="31">
        <f t="shared" si="334"/>
        <v>0</v>
      </c>
      <c r="C689" s="31">
        <f t="shared" si="334"/>
        <v>0</v>
      </c>
      <c r="D689" s="31">
        <f t="shared" si="334"/>
        <v>0</v>
      </c>
      <c r="E689" s="31">
        <f t="shared" si="334"/>
        <v>0</v>
      </c>
      <c r="F689" s="31">
        <f t="shared" si="334"/>
        <v>0</v>
      </c>
      <c r="G689" s="31">
        <f t="shared" si="334"/>
        <v>0</v>
      </c>
      <c r="H689" s="31">
        <f t="shared" si="334"/>
        <v>0</v>
      </c>
      <c r="I689" s="31">
        <f t="shared" si="334"/>
        <v>0</v>
      </c>
      <c r="J689" s="31">
        <f t="shared" si="334"/>
        <v>0</v>
      </c>
      <c r="K689" s="31">
        <f t="shared" si="334"/>
        <v>0</v>
      </c>
      <c r="L689" s="31">
        <f t="shared" si="334"/>
        <v>0</v>
      </c>
      <c r="M689" s="31">
        <f t="shared" si="334"/>
        <v>0</v>
      </c>
      <c r="N689" s="31">
        <f t="shared" si="334"/>
        <v>0</v>
      </c>
      <c r="O689" s="31">
        <f t="shared" si="334"/>
        <v>0</v>
      </c>
      <c r="P689" s="31">
        <f t="shared" si="334"/>
        <v>0</v>
      </c>
      <c r="Q689" s="31">
        <f t="shared" si="334"/>
        <v>0</v>
      </c>
      <c r="R689" s="31">
        <f t="shared" si="334"/>
        <v>0</v>
      </c>
      <c r="S689" s="31">
        <f t="shared" si="334"/>
        <v>0</v>
      </c>
      <c r="T689" s="31">
        <f t="shared" si="334"/>
        <v>0</v>
      </c>
      <c r="U689" s="31">
        <f t="shared" si="334"/>
        <v>0</v>
      </c>
      <c r="V689" s="31">
        <f t="shared" si="334"/>
        <v>0</v>
      </c>
      <c r="W689" s="31">
        <f t="shared" si="334"/>
        <v>0</v>
      </c>
      <c r="X689" s="31">
        <f t="shared" si="334"/>
        <v>0</v>
      </c>
      <c r="Y689" s="31">
        <f t="shared" si="334"/>
        <v>0</v>
      </c>
      <c r="Z689" s="31">
        <f t="shared" ref="Z689" si="337">SUM(M689:Y689)</f>
        <v>0</v>
      </c>
      <c r="AA689" s="31">
        <f>D689-Z689</f>
        <v>0</v>
      </c>
      <c r="AB689" s="37" t="e">
        <f>Z689/D689</f>
        <v>#DIV/0!</v>
      </c>
      <c r="AC689" s="32"/>
      <c r="AD689" s="165"/>
      <c r="AE689" s="165"/>
      <c r="AF689" s="165"/>
      <c r="AG689" s="165"/>
      <c r="AH689" s="165"/>
      <c r="AI689" s="140"/>
      <c r="AJ689" s="140"/>
      <c r="AK689" s="78"/>
      <c r="AL689" s="78"/>
    </row>
    <row r="690" spans="1:38" s="33" customFormat="1" ht="18" customHeight="1" x14ac:dyDescent="0.25">
      <c r="A690" s="39" t="s">
        <v>40</v>
      </c>
      <c r="B690" s="40">
        <f t="shared" ref="B690:AA690" si="338">B689+B688</f>
        <v>2740924972.5699997</v>
      </c>
      <c r="C690" s="40">
        <f t="shared" si="338"/>
        <v>391927845</v>
      </c>
      <c r="D690" s="40">
        <f t="shared" si="338"/>
        <v>3132852817.5700002</v>
      </c>
      <c r="E690" s="40">
        <f t="shared" si="338"/>
        <v>437396514.34000003</v>
      </c>
      <c r="F690" s="40">
        <f t="shared" si="338"/>
        <v>615354465.64999986</v>
      </c>
      <c r="G690" s="40">
        <f t="shared" si="338"/>
        <v>1404964394.3299999</v>
      </c>
      <c r="H690" s="40">
        <f t="shared" si="338"/>
        <v>59156625.550000004</v>
      </c>
      <c r="I690" s="40">
        <f t="shared" si="338"/>
        <v>20591294.469999999</v>
      </c>
      <c r="J690" s="40">
        <f t="shared" si="338"/>
        <v>48149534.190000005</v>
      </c>
      <c r="K690" s="40">
        <f t="shared" si="338"/>
        <v>45696449.009999998</v>
      </c>
      <c r="L690" s="40">
        <f t="shared" si="338"/>
        <v>0</v>
      </c>
      <c r="M690" s="40">
        <f t="shared" si="338"/>
        <v>114437277.67</v>
      </c>
      <c r="N690" s="40">
        <f t="shared" si="338"/>
        <v>381464</v>
      </c>
      <c r="O690" s="40">
        <f t="shared" si="338"/>
        <v>277964331.94000006</v>
      </c>
      <c r="P690" s="40">
        <f t="shared" si="338"/>
        <v>138459423.93000001</v>
      </c>
      <c r="Q690" s="40">
        <f t="shared" si="338"/>
        <v>324798486.53000003</v>
      </c>
      <c r="R690" s="40">
        <f t="shared" si="338"/>
        <v>74001136.409999996</v>
      </c>
      <c r="S690" s="40">
        <f t="shared" si="338"/>
        <v>168405308.52000001</v>
      </c>
      <c r="T690" s="40">
        <f t="shared" si="338"/>
        <v>149599190.52999997</v>
      </c>
      <c r="U690" s="40">
        <f t="shared" si="338"/>
        <v>216342696.34</v>
      </c>
      <c r="V690" s="40">
        <f t="shared" si="338"/>
        <v>993326058.44999981</v>
      </c>
      <c r="W690" s="40">
        <f t="shared" si="338"/>
        <v>62112066.070000008</v>
      </c>
      <c r="X690" s="40">
        <f t="shared" si="338"/>
        <v>-2955440.52</v>
      </c>
      <c r="Y690" s="40">
        <f t="shared" si="338"/>
        <v>0</v>
      </c>
      <c r="Z690" s="40">
        <f t="shared" si="338"/>
        <v>2516871999.8700004</v>
      </c>
      <c r="AA690" s="40">
        <f t="shared" si="338"/>
        <v>615980817.69999981</v>
      </c>
      <c r="AB690" s="41">
        <f>Z690/D690</f>
        <v>0.80338022448887791</v>
      </c>
      <c r="AC690" s="43"/>
      <c r="AD690" s="165"/>
      <c r="AE690" s="165"/>
      <c r="AF690" s="165"/>
      <c r="AG690" s="165"/>
      <c r="AH690" s="165"/>
      <c r="AI690" s="140"/>
      <c r="AJ690" s="140"/>
      <c r="AK690" s="78"/>
      <c r="AL690" s="78"/>
    </row>
    <row r="691" spans="1:38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65"/>
      <c r="AE691" s="165"/>
      <c r="AF691" s="165"/>
      <c r="AG691" s="165"/>
      <c r="AH691" s="165"/>
      <c r="AI691" s="140"/>
      <c r="AJ691" s="140"/>
      <c r="AK691" s="78"/>
      <c r="AL691" s="78"/>
    </row>
    <row r="692" spans="1:38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65"/>
      <c r="AE692" s="165"/>
      <c r="AF692" s="165"/>
      <c r="AG692" s="165"/>
      <c r="AH692" s="165"/>
      <c r="AI692" s="140"/>
      <c r="AJ692" s="140"/>
      <c r="AK692" s="78"/>
      <c r="AL692" s="78"/>
    </row>
    <row r="693" spans="1:38" s="33" customFormat="1" ht="15" customHeight="1" x14ac:dyDescent="0.25">
      <c r="A693" s="47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65"/>
      <c r="AE693" s="165"/>
      <c r="AF693" s="165"/>
      <c r="AG693" s="165"/>
      <c r="AH693" s="165"/>
      <c r="AI693" s="140"/>
      <c r="AJ693" s="140"/>
      <c r="AK693" s="78"/>
      <c r="AL693" s="78"/>
    </row>
    <row r="694" spans="1:38" s="33" customFormat="1" ht="18" customHeight="1" x14ac:dyDescent="0.2">
      <c r="A694" s="36" t="s">
        <v>34</v>
      </c>
      <c r="B694" s="31">
        <f>B707+B890+B1070+B1270+B1340</f>
        <v>5794550.6699999999</v>
      </c>
      <c r="C694" s="31">
        <f t="shared" ref="C694:Y699" si="339">C707+C890+C1070+C1270+C1340</f>
        <v>-1.4733769759800452E-11</v>
      </c>
      <c r="D694" s="31">
        <f>D707+D890+D1070+D1270+D1340</f>
        <v>5794550.6699999999</v>
      </c>
      <c r="E694" s="31">
        <f t="shared" si="339"/>
        <v>451578.87</v>
      </c>
      <c r="F694" s="31">
        <f t="shared" si="339"/>
        <v>1751393.0699999998</v>
      </c>
      <c r="G694" s="31">
        <f t="shared" si="339"/>
        <v>2977304.6199999996</v>
      </c>
      <c r="H694" s="31">
        <f t="shared" si="339"/>
        <v>-6175</v>
      </c>
      <c r="I694" s="31">
        <f t="shared" si="339"/>
        <v>0</v>
      </c>
      <c r="J694" s="31">
        <f t="shared" si="339"/>
        <v>0</v>
      </c>
      <c r="K694" s="31">
        <f t="shared" si="339"/>
        <v>0</v>
      </c>
      <c r="L694" s="31">
        <f t="shared" si="339"/>
        <v>0</v>
      </c>
      <c r="M694" s="31">
        <f t="shared" si="339"/>
        <v>0</v>
      </c>
      <c r="N694" s="31">
        <f t="shared" si="339"/>
        <v>0</v>
      </c>
      <c r="O694" s="31">
        <f t="shared" si="339"/>
        <v>8465.16</v>
      </c>
      <c r="P694" s="31">
        <f t="shared" si="339"/>
        <v>443113.71</v>
      </c>
      <c r="Q694" s="31">
        <f t="shared" si="339"/>
        <v>682891.08</v>
      </c>
      <c r="R694" s="31">
        <f t="shared" si="339"/>
        <v>529532.12</v>
      </c>
      <c r="S694" s="31">
        <f t="shared" si="339"/>
        <v>538969.87000000011</v>
      </c>
      <c r="T694" s="31">
        <f t="shared" si="339"/>
        <v>614085.48</v>
      </c>
      <c r="U694" s="31">
        <f t="shared" si="339"/>
        <v>616103.46</v>
      </c>
      <c r="V694" s="31">
        <f t="shared" si="339"/>
        <v>1747115.68</v>
      </c>
      <c r="W694" s="31">
        <f t="shared" si="339"/>
        <v>0</v>
      </c>
      <c r="X694" s="31">
        <f t="shared" si="339"/>
        <v>-6175</v>
      </c>
      <c r="Y694" s="31">
        <f t="shared" si="339"/>
        <v>0</v>
      </c>
      <c r="Z694" s="31">
        <f>SUM(M694:Y694)</f>
        <v>5174101.5599999996</v>
      </c>
      <c r="AA694" s="31">
        <f>D694-Z694</f>
        <v>620449.11000000034</v>
      </c>
      <c r="AB694" s="37">
        <f>Z694/D694</f>
        <v>0.89292541469828923</v>
      </c>
      <c r="AC694" s="32"/>
      <c r="AD694" s="165"/>
      <c r="AE694" s="165"/>
      <c r="AF694" s="165"/>
      <c r="AG694" s="165"/>
      <c r="AH694" s="165"/>
      <c r="AI694" s="140"/>
      <c r="AJ694" s="140"/>
      <c r="AK694" s="78"/>
      <c r="AL694" s="78"/>
    </row>
    <row r="695" spans="1:38" s="33" customFormat="1" ht="18" customHeight="1" x14ac:dyDescent="0.2">
      <c r="A695" s="36" t="s">
        <v>35</v>
      </c>
      <c r="B695" s="31">
        <f t="shared" ref="B695:Q699" si="340">B708+B891+B1071+B1271+B1341</f>
        <v>2721042063.8999996</v>
      </c>
      <c r="C695" s="31">
        <f t="shared" si="340"/>
        <v>391927845</v>
      </c>
      <c r="D695" s="31">
        <f t="shared" si="340"/>
        <v>3112969908.9000001</v>
      </c>
      <c r="E695" s="31">
        <f t="shared" si="340"/>
        <v>436919385.47000003</v>
      </c>
      <c r="F695" s="31">
        <f t="shared" si="340"/>
        <v>612148466.17999983</v>
      </c>
      <c r="G695" s="31">
        <f t="shared" si="340"/>
        <v>1401345425.9100001</v>
      </c>
      <c r="H695" s="31">
        <f t="shared" si="340"/>
        <v>58684702.140000008</v>
      </c>
      <c r="I695" s="31">
        <f t="shared" si="340"/>
        <v>20565744.469999999</v>
      </c>
      <c r="J695" s="31">
        <f t="shared" si="340"/>
        <v>47001920.790000007</v>
      </c>
      <c r="K695" s="31">
        <f t="shared" si="340"/>
        <v>45086134.609999999</v>
      </c>
      <c r="L695" s="31">
        <f t="shared" si="340"/>
        <v>0</v>
      </c>
      <c r="M695" s="31">
        <f t="shared" si="340"/>
        <v>112653799.87</v>
      </c>
      <c r="N695" s="31">
        <f t="shared" si="340"/>
        <v>381464</v>
      </c>
      <c r="O695" s="31">
        <f t="shared" si="340"/>
        <v>277955866.78000003</v>
      </c>
      <c r="P695" s="31">
        <f t="shared" si="340"/>
        <v>138016310.22</v>
      </c>
      <c r="Q695" s="31">
        <f t="shared" si="340"/>
        <v>324115595.45000005</v>
      </c>
      <c r="R695" s="31">
        <f t="shared" si="339"/>
        <v>73471604.289999992</v>
      </c>
      <c r="S695" s="31">
        <f t="shared" si="339"/>
        <v>167559345.65000001</v>
      </c>
      <c r="T695" s="31">
        <f t="shared" si="339"/>
        <v>148985105.04999998</v>
      </c>
      <c r="U695" s="31">
        <f t="shared" si="339"/>
        <v>215949585.88</v>
      </c>
      <c r="V695" s="31">
        <f t="shared" si="339"/>
        <v>991324600.36999989</v>
      </c>
      <c r="W695" s="31">
        <f t="shared" si="339"/>
        <v>62112066.070000008</v>
      </c>
      <c r="X695" s="31">
        <f t="shared" si="339"/>
        <v>-3427363.93</v>
      </c>
      <c r="Y695" s="31">
        <f t="shared" si="339"/>
        <v>0</v>
      </c>
      <c r="Z695" s="31">
        <f t="shared" ref="Z695:Z697" si="341">SUM(M695:Y695)</f>
        <v>2509097979.7000003</v>
      </c>
      <c r="AA695" s="31">
        <f>D695-Z695</f>
        <v>603871929.19999981</v>
      </c>
      <c r="AB695" s="37">
        <f>Z695/D695</f>
        <v>0.80601420930105161</v>
      </c>
      <c r="AC695" s="32"/>
      <c r="AD695" s="165"/>
      <c r="AE695" s="165"/>
      <c r="AF695" s="165"/>
      <c r="AG695" s="165"/>
      <c r="AH695" s="165"/>
      <c r="AI695" s="140"/>
      <c r="AJ695" s="140"/>
      <c r="AK695" s="78"/>
      <c r="AL695" s="78"/>
    </row>
    <row r="696" spans="1:38" s="33" customFormat="1" ht="18" customHeight="1" x14ac:dyDescent="0.2">
      <c r="A696" s="36" t="s">
        <v>36</v>
      </c>
      <c r="B696" s="31">
        <f t="shared" si="340"/>
        <v>0</v>
      </c>
      <c r="C696" s="31">
        <f t="shared" si="339"/>
        <v>0</v>
      </c>
      <c r="D696" s="31">
        <f t="shared" si="339"/>
        <v>0</v>
      </c>
      <c r="E696" s="31">
        <f t="shared" si="339"/>
        <v>0</v>
      </c>
      <c r="F696" s="31">
        <f t="shared" si="339"/>
        <v>0</v>
      </c>
      <c r="G696" s="31">
        <f t="shared" si="339"/>
        <v>0</v>
      </c>
      <c r="H696" s="31">
        <f t="shared" si="339"/>
        <v>0</v>
      </c>
      <c r="I696" s="31">
        <f t="shared" si="339"/>
        <v>0</v>
      </c>
      <c r="J696" s="31">
        <f t="shared" si="339"/>
        <v>0</v>
      </c>
      <c r="K696" s="31">
        <f t="shared" si="339"/>
        <v>0</v>
      </c>
      <c r="L696" s="31">
        <f t="shared" si="339"/>
        <v>0</v>
      </c>
      <c r="M696" s="31">
        <f t="shared" si="339"/>
        <v>0</v>
      </c>
      <c r="N696" s="31">
        <f t="shared" si="339"/>
        <v>0</v>
      </c>
      <c r="O696" s="31">
        <f t="shared" si="339"/>
        <v>0</v>
      </c>
      <c r="P696" s="31">
        <f t="shared" si="339"/>
        <v>0</v>
      </c>
      <c r="Q696" s="31">
        <f t="shared" si="339"/>
        <v>0</v>
      </c>
      <c r="R696" s="31">
        <f t="shared" si="339"/>
        <v>0</v>
      </c>
      <c r="S696" s="31">
        <f t="shared" si="339"/>
        <v>0</v>
      </c>
      <c r="T696" s="31">
        <f t="shared" si="339"/>
        <v>0</v>
      </c>
      <c r="U696" s="31">
        <f t="shared" si="339"/>
        <v>0</v>
      </c>
      <c r="V696" s="31">
        <f t="shared" si="339"/>
        <v>0</v>
      </c>
      <c r="W696" s="31">
        <f t="shared" si="339"/>
        <v>0</v>
      </c>
      <c r="X696" s="31">
        <f t="shared" si="339"/>
        <v>0</v>
      </c>
      <c r="Y696" s="31">
        <f t="shared" si="339"/>
        <v>0</v>
      </c>
      <c r="Z696" s="31">
        <f t="shared" si="341"/>
        <v>0</v>
      </c>
      <c r="AA696" s="31">
        <f>D696-Z696</f>
        <v>0</v>
      </c>
      <c r="AB696" s="37"/>
      <c r="AC696" s="32"/>
      <c r="AD696" s="165"/>
      <c r="AE696" s="165"/>
      <c r="AF696" s="165"/>
      <c r="AG696" s="165"/>
      <c r="AH696" s="165"/>
      <c r="AI696" s="140"/>
      <c r="AJ696" s="140"/>
      <c r="AK696" s="78"/>
      <c r="AL696" s="78"/>
    </row>
    <row r="697" spans="1:38" s="33" customFormat="1" ht="18" customHeight="1" x14ac:dyDescent="0.2">
      <c r="A697" s="36" t="s">
        <v>37</v>
      </c>
      <c r="B697" s="31">
        <f t="shared" si="340"/>
        <v>14088358</v>
      </c>
      <c r="C697" s="31">
        <f t="shared" si="339"/>
        <v>0</v>
      </c>
      <c r="D697" s="31">
        <f t="shared" si="339"/>
        <v>14088358</v>
      </c>
      <c r="E697" s="31">
        <f t="shared" si="339"/>
        <v>25550</v>
      </c>
      <c r="F697" s="31">
        <f t="shared" si="339"/>
        <v>1454606.4</v>
      </c>
      <c r="G697" s="31">
        <f t="shared" si="339"/>
        <v>641663.80000000005</v>
      </c>
      <c r="H697" s="31">
        <f t="shared" si="339"/>
        <v>478098.41000000003</v>
      </c>
      <c r="I697" s="31">
        <f t="shared" si="339"/>
        <v>25550</v>
      </c>
      <c r="J697" s="31">
        <f t="shared" si="339"/>
        <v>1147613.3999999999</v>
      </c>
      <c r="K697" s="31">
        <f t="shared" si="339"/>
        <v>610314.4</v>
      </c>
      <c r="L697" s="31">
        <f t="shared" si="339"/>
        <v>0</v>
      </c>
      <c r="M697" s="31">
        <f t="shared" si="339"/>
        <v>1783477.7999999998</v>
      </c>
      <c r="N697" s="31">
        <f t="shared" si="339"/>
        <v>0</v>
      </c>
      <c r="O697" s="31">
        <f t="shared" si="339"/>
        <v>0</v>
      </c>
      <c r="P697" s="31">
        <f t="shared" si="339"/>
        <v>0</v>
      </c>
      <c r="Q697" s="31">
        <f t="shared" si="339"/>
        <v>0</v>
      </c>
      <c r="R697" s="31">
        <f t="shared" si="339"/>
        <v>0</v>
      </c>
      <c r="S697" s="31">
        <f t="shared" si="339"/>
        <v>306993</v>
      </c>
      <c r="T697" s="31">
        <f t="shared" si="339"/>
        <v>0</v>
      </c>
      <c r="U697" s="31">
        <f t="shared" si="339"/>
        <v>-222993</v>
      </c>
      <c r="V697" s="31">
        <f t="shared" si="339"/>
        <v>254342.39999999999</v>
      </c>
      <c r="W697" s="31">
        <f t="shared" si="339"/>
        <v>0</v>
      </c>
      <c r="X697" s="31">
        <f t="shared" si="339"/>
        <v>478098.41000000003</v>
      </c>
      <c r="Y697" s="31">
        <f t="shared" si="339"/>
        <v>0</v>
      </c>
      <c r="Z697" s="31">
        <f t="shared" si="341"/>
        <v>2599918.61</v>
      </c>
      <c r="AA697" s="31">
        <f>D697-Z697</f>
        <v>11488439.390000001</v>
      </c>
      <c r="AB697" s="37">
        <f>Z697/D697</f>
        <v>0.18454376372321032</v>
      </c>
      <c r="AC697" s="32"/>
      <c r="AD697" s="165"/>
      <c r="AE697" s="165"/>
      <c r="AF697" s="165"/>
      <c r="AG697" s="165"/>
      <c r="AH697" s="165"/>
      <c r="AI697" s="140"/>
      <c r="AJ697" s="140"/>
      <c r="AK697" s="78"/>
      <c r="AL697" s="78"/>
    </row>
    <row r="698" spans="1:38" s="33" customFormat="1" ht="18" hidden="1" customHeight="1" x14ac:dyDescent="0.25">
      <c r="A698" s="39" t="s">
        <v>38</v>
      </c>
      <c r="B698" s="40">
        <f t="shared" ref="B698:AA698" si="342">SUM(B694:B697)</f>
        <v>2740924972.5699997</v>
      </c>
      <c r="C698" s="40">
        <f t="shared" si="342"/>
        <v>391927845</v>
      </c>
      <c r="D698" s="40">
        <f t="shared" si="342"/>
        <v>3132852817.5700002</v>
      </c>
      <c r="E698" s="40">
        <f t="shared" si="342"/>
        <v>437396514.34000003</v>
      </c>
      <c r="F698" s="40">
        <f t="shared" si="342"/>
        <v>615354465.64999986</v>
      </c>
      <c r="G698" s="40">
        <f t="shared" si="342"/>
        <v>1404964394.3299999</v>
      </c>
      <c r="H698" s="40">
        <f t="shared" si="342"/>
        <v>59156625.550000004</v>
      </c>
      <c r="I698" s="40">
        <f t="shared" si="342"/>
        <v>20591294.469999999</v>
      </c>
      <c r="J698" s="40">
        <f t="shared" si="342"/>
        <v>48149534.190000005</v>
      </c>
      <c r="K698" s="40">
        <f t="shared" si="342"/>
        <v>45696449.009999998</v>
      </c>
      <c r="L698" s="40">
        <f t="shared" si="342"/>
        <v>0</v>
      </c>
      <c r="M698" s="40">
        <f t="shared" si="342"/>
        <v>114437277.67</v>
      </c>
      <c r="N698" s="40">
        <f t="shared" si="342"/>
        <v>381464</v>
      </c>
      <c r="O698" s="40">
        <f t="shared" si="342"/>
        <v>277964331.94000006</v>
      </c>
      <c r="P698" s="40">
        <f t="shared" si="342"/>
        <v>138459423.93000001</v>
      </c>
      <c r="Q698" s="40">
        <f t="shared" si="342"/>
        <v>324798486.53000003</v>
      </c>
      <c r="R698" s="40">
        <f t="shared" si="342"/>
        <v>74001136.409999996</v>
      </c>
      <c r="S698" s="40">
        <f t="shared" si="342"/>
        <v>168405308.52000001</v>
      </c>
      <c r="T698" s="40">
        <f t="shared" si="342"/>
        <v>149599190.52999997</v>
      </c>
      <c r="U698" s="40">
        <f t="shared" si="342"/>
        <v>216342696.34</v>
      </c>
      <c r="V698" s="40">
        <f t="shared" si="342"/>
        <v>993326058.44999981</v>
      </c>
      <c r="W698" s="40">
        <f t="shared" si="342"/>
        <v>62112066.070000008</v>
      </c>
      <c r="X698" s="40">
        <f t="shared" si="342"/>
        <v>-2955440.52</v>
      </c>
      <c r="Y698" s="40">
        <f t="shared" si="342"/>
        <v>0</v>
      </c>
      <c r="Z698" s="40">
        <f t="shared" si="342"/>
        <v>2516871999.8700004</v>
      </c>
      <c r="AA698" s="40">
        <f t="shared" si="342"/>
        <v>615980817.69999981</v>
      </c>
      <c r="AB698" s="41">
        <f>Z698/D698</f>
        <v>0.80338022448887791</v>
      </c>
      <c r="AC698" s="32"/>
      <c r="AD698" s="165"/>
      <c r="AE698" s="165"/>
      <c r="AF698" s="165"/>
      <c r="AG698" s="165"/>
      <c r="AH698" s="165"/>
      <c r="AI698" s="140"/>
      <c r="AJ698" s="140"/>
      <c r="AK698" s="78"/>
      <c r="AL698" s="78"/>
    </row>
    <row r="699" spans="1:38" s="33" customFormat="1" ht="18" hidden="1" customHeight="1" x14ac:dyDescent="0.25">
      <c r="A699" s="42" t="s">
        <v>39</v>
      </c>
      <c r="B699" s="31">
        <f t="shared" si="340"/>
        <v>0</v>
      </c>
      <c r="C699" s="31">
        <f t="shared" si="339"/>
        <v>0</v>
      </c>
      <c r="D699" s="31">
        <f t="shared" si="339"/>
        <v>0</v>
      </c>
      <c r="E699" s="31">
        <f t="shared" si="339"/>
        <v>0</v>
      </c>
      <c r="F699" s="31">
        <f t="shared" si="339"/>
        <v>0</v>
      </c>
      <c r="G699" s="31">
        <f t="shared" si="339"/>
        <v>0</v>
      </c>
      <c r="H699" s="31">
        <f t="shared" si="339"/>
        <v>0</v>
      </c>
      <c r="I699" s="31">
        <f t="shared" si="339"/>
        <v>0</v>
      </c>
      <c r="J699" s="31">
        <f t="shared" si="339"/>
        <v>0</v>
      </c>
      <c r="K699" s="31">
        <f t="shared" si="339"/>
        <v>0</v>
      </c>
      <c r="L699" s="31">
        <f t="shared" si="339"/>
        <v>0</v>
      </c>
      <c r="M699" s="31">
        <f t="shared" si="339"/>
        <v>0</v>
      </c>
      <c r="N699" s="31">
        <f t="shared" si="339"/>
        <v>0</v>
      </c>
      <c r="O699" s="31">
        <f t="shared" si="339"/>
        <v>0</v>
      </c>
      <c r="P699" s="31">
        <f t="shared" si="339"/>
        <v>0</v>
      </c>
      <c r="Q699" s="31">
        <f t="shared" si="339"/>
        <v>0</v>
      </c>
      <c r="R699" s="31">
        <f t="shared" si="339"/>
        <v>0</v>
      </c>
      <c r="S699" s="31">
        <f t="shared" si="339"/>
        <v>0</v>
      </c>
      <c r="T699" s="31">
        <f t="shared" si="339"/>
        <v>0</v>
      </c>
      <c r="U699" s="31">
        <f t="shared" si="339"/>
        <v>0</v>
      </c>
      <c r="V699" s="31">
        <f t="shared" si="339"/>
        <v>0</v>
      </c>
      <c r="W699" s="31">
        <f t="shared" si="339"/>
        <v>0</v>
      </c>
      <c r="X699" s="31">
        <f t="shared" si="339"/>
        <v>0</v>
      </c>
      <c r="Y699" s="31">
        <f t="shared" si="339"/>
        <v>0</v>
      </c>
      <c r="Z699" s="31">
        <f t="shared" ref="Z699" si="343">SUM(M699:Y699)</f>
        <v>0</v>
      </c>
      <c r="AA699" s="31">
        <f>D699-Z699</f>
        <v>0</v>
      </c>
      <c r="AB699" s="37" t="e">
        <f>Z699/D699</f>
        <v>#DIV/0!</v>
      </c>
      <c r="AC699" s="32"/>
      <c r="AD699" s="165"/>
      <c r="AE699" s="165"/>
      <c r="AF699" s="165"/>
      <c r="AG699" s="165"/>
      <c r="AH699" s="165"/>
      <c r="AI699" s="140"/>
      <c r="AJ699" s="140"/>
      <c r="AK699" s="78"/>
      <c r="AL699" s="78"/>
    </row>
    <row r="700" spans="1:38" s="33" customFormat="1" ht="18" customHeight="1" x14ac:dyDescent="0.25">
      <c r="A700" s="39" t="s">
        <v>40</v>
      </c>
      <c r="B700" s="40">
        <f t="shared" ref="B700:AA700" si="344">B699+B698</f>
        <v>2740924972.5699997</v>
      </c>
      <c r="C700" s="40">
        <f t="shared" si="344"/>
        <v>391927845</v>
      </c>
      <c r="D700" s="40">
        <f t="shared" si="344"/>
        <v>3132852817.5700002</v>
      </c>
      <c r="E700" s="40">
        <f t="shared" si="344"/>
        <v>437396514.34000003</v>
      </c>
      <c r="F700" s="40">
        <f t="shared" si="344"/>
        <v>615354465.64999986</v>
      </c>
      <c r="G700" s="40">
        <f t="shared" si="344"/>
        <v>1404964394.3299999</v>
      </c>
      <c r="H700" s="40">
        <f t="shared" si="344"/>
        <v>59156625.550000004</v>
      </c>
      <c r="I700" s="40">
        <f t="shared" si="344"/>
        <v>20591294.469999999</v>
      </c>
      <c r="J700" s="40">
        <f t="shared" si="344"/>
        <v>48149534.190000005</v>
      </c>
      <c r="K700" s="40">
        <f t="shared" si="344"/>
        <v>45696449.009999998</v>
      </c>
      <c r="L700" s="40">
        <f t="shared" si="344"/>
        <v>0</v>
      </c>
      <c r="M700" s="40">
        <f t="shared" si="344"/>
        <v>114437277.67</v>
      </c>
      <c r="N700" s="40">
        <f t="shared" si="344"/>
        <v>381464</v>
      </c>
      <c r="O700" s="40">
        <f t="shared" si="344"/>
        <v>277964331.94000006</v>
      </c>
      <c r="P700" s="40">
        <f t="shared" si="344"/>
        <v>138459423.93000001</v>
      </c>
      <c r="Q700" s="40">
        <f t="shared" si="344"/>
        <v>324798486.53000003</v>
      </c>
      <c r="R700" s="40">
        <f t="shared" si="344"/>
        <v>74001136.409999996</v>
      </c>
      <c r="S700" s="40">
        <f t="shared" si="344"/>
        <v>168405308.52000001</v>
      </c>
      <c r="T700" s="40">
        <f t="shared" si="344"/>
        <v>149599190.52999997</v>
      </c>
      <c r="U700" s="40">
        <f t="shared" si="344"/>
        <v>216342696.34</v>
      </c>
      <c r="V700" s="40">
        <f t="shared" si="344"/>
        <v>993326058.44999981</v>
      </c>
      <c r="W700" s="40">
        <f t="shared" si="344"/>
        <v>62112066.070000008</v>
      </c>
      <c r="X700" s="40">
        <f t="shared" si="344"/>
        <v>-2955440.52</v>
      </c>
      <c r="Y700" s="40">
        <f t="shared" si="344"/>
        <v>0</v>
      </c>
      <c r="Z700" s="40">
        <f t="shared" si="344"/>
        <v>2516871999.8700004</v>
      </c>
      <c r="AA700" s="40">
        <f t="shared" si="344"/>
        <v>615980817.69999981</v>
      </c>
      <c r="AB700" s="41">
        <f>Z700/D700</f>
        <v>0.80338022448887791</v>
      </c>
      <c r="AC700" s="43"/>
      <c r="AD700" s="165"/>
      <c r="AE700" s="165"/>
      <c r="AF700" s="165"/>
      <c r="AG700" s="165"/>
      <c r="AH700" s="165"/>
      <c r="AI700" s="140"/>
      <c r="AJ700" s="140"/>
      <c r="AK700" s="78"/>
      <c r="AL700" s="78"/>
    </row>
    <row r="701" spans="1:38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65"/>
      <c r="AE701" s="165"/>
      <c r="AF701" s="165"/>
      <c r="AG701" s="165"/>
      <c r="AH701" s="165"/>
      <c r="AI701" s="140"/>
      <c r="AJ701" s="140"/>
      <c r="AK701" s="78"/>
      <c r="AL701" s="78"/>
    </row>
    <row r="702" spans="1:38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65"/>
      <c r="AE702" s="165"/>
      <c r="AF702" s="165"/>
      <c r="AG702" s="165"/>
      <c r="AH702" s="165"/>
      <c r="AI702" s="140"/>
      <c r="AJ702" s="140"/>
      <c r="AK702" s="78"/>
      <c r="AL702" s="78"/>
    </row>
    <row r="703" spans="1:38" s="64" customFormat="1" ht="15" customHeight="1" x14ac:dyDescent="0.25">
      <c r="A703" s="30" t="s">
        <v>78</v>
      </c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3"/>
      <c r="AD703" s="165"/>
      <c r="AE703" s="165"/>
      <c r="AF703" s="165"/>
      <c r="AG703" s="165"/>
      <c r="AH703" s="165"/>
      <c r="AI703" s="140"/>
      <c r="AJ703" s="140"/>
      <c r="AK703" s="78"/>
      <c r="AL703" s="78"/>
    </row>
    <row r="704" spans="1:38" s="64" customFormat="1" ht="15" customHeight="1" x14ac:dyDescent="0.25">
      <c r="A704" s="30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3"/>
      <c r="AD704" s="165"/>
      <c r="AE704" s="165"/>
      <c r="AF704" s="165"/>
      <c r="AG704" s="165"/>
      <c r="AH704" s="165"/>
      <c r="AI704" s="140"/>
      <c r="AJ704" s="140"/>
      <c r="AK704" s="78"/>
      <c r="AL704" s="78"/>
    </row>
    <row r="705" spans="1:38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65"/>
      <c r="AE705" s="165"/>
      <c r="AF705" s="165"/>
      <c r="AG705" s="165"/>
      <c r="AH705" s="165"/>
      <c r="AI705" s="140"/>
      <c r="AJ705" s="140"/>
      <c r="AK705" s="78"/>
      <c r="AL705" s="78"/>
    </row>
    <row r="706" spans="1:38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65"/>
      <c r="AE706" s="165"/>
      <c r="AF706" s="165"/>
      <c r="AG706" s="165"/>
      <c r="AH706" s="165"/>
      <c r="AI706" s="140"/>
      <c r="AJ706" s="140"/>
      <c r="AK706" s="78"/>
      <c r="AL706" s="78"/>
    </row>
    <row r="707" spans="1:38" s="33" customFormat="1" ht="18" customHeight="1" x14ac:dyDescent="0.2">
      <c r="A707" s="36" t="s">
        <v>34</v>
      </c>
      <c r="B707" s="31">
        <f t="shared" ref="B707:Q710" si="345">B717+B727+B737+B747+B757+B767+B777+B787+B797+B807+B817+B827+B837+B847+B857+B867+B877</f>
        <v>4114441.7800000003</v>
      </c>
      <c r="C707" s="31">
        <f t="shared" si="345"/>
        <v>-1.4733769759800452E-11</v>
      </c>
      <c r="D707" s="31">
        <f>D717+D727+D737+D747+D757+D767+D777+D787+D797+D807+D817+D827+D837+D847+D857+D867+D877</f>
        <v>4114441.78</v>
      </c>
      <c r="E707" s="31">
        <f t="shared" ref="E707:Y710" si="346">E717+E727+E737+E747+E757+E767+E777+E787+E797+E807+E817+E827+E837+E847+E857+E867+E877</f>
        <v>265628.71000000002</v>
      </c>
      <c r="F707" s="31">
        <f t="shared" si="346"/>
        <v>848658.12</v>
      </c>
      <c r="G707" s="31">
        <f t="shared" si="346"/>
        <v>2477119.3499999996</v>
      </c>
      <c r="H707" s="31">
        <f t="shared" si="346"/>
        <v>-6175</v>
      </c>
      <c r="I707" s="31">
        <f t="shared" si="346"/>
        <v>0</v>
      </c>
      <c r="J707" s="31">
        <f t="shared" si="346"/>
        <v>0</v>
      </c>
      <c r="K707" s="31">
        <f t="shared" si="346"/>
        <v>0</v>
      </c>
      <c r="L707" s="31">
        <f t="shared" si="346"/>
        <v>0</v>
      </c>
      <c r="M707" s="31">
        <f t="shared" si="346"/>
        <v>0</v>
      </c>
      <c r="N707" s="31">
        <f t="shared" si="346"/>
        <v>0</v>
      </c>
      <c r="O707" s="31">
        <f t="shared" si="346"/>
        <v>0</v>
      </c>
      <c r="P707" s="31">
        <f t="shared" si="346"/>
        <v>265628.71000000002</v>
      </c>
      <c r="Q707" s="31">
        <f t="shared" si="346"/>
        <v>519254.18999999994</v>
      </c>
      <c r="R707" s="31">
        <f t="shared" si="346"/>
        <v>19524</v>
      </c>
      <c r="S707" s="31">
        <f t="shared" si="346"/>
        <v>309879.93000000005</v>
      </c>
      <c r="T707" s="31">
        <f t="shared" si="346"/>
        <v>113900.21</v>
      </c>
      <c r="U707" s="31">
        <f t="shared" si="346"/>
        <v>616103.46</v>
      </c>
      <c r="V707" s="31">
        <f t="shared" si="346"/>
        <v>1747115.68</v>
      </c>
      <c r="W707" s="31">
        <f t="shared" si="346"/>
        <v>0</v>
      </c>
      <c r="X707" s="31">
        <f t="shared" si="346"/>
        <v>-6175</v>
      </c>
      <c r="Y707" s="31">
        <f t="shared" si="346"/>
        <v>0</v>
      </c>
      <c r="Z707" s="31">
        <f>SUM(M707:Y707)</f>
        <v>3585231.1799999997</v>
      </c>
      <c r="AA707" s="31">
        <f>D707-Z707</f>
        <v>529210.60000000009</v>
      </c>
      <c r="AB707" s="37">
        <f>Z707/D707</f>
        <v>0.87137730260944413</v>
      </c>
      <c r="AC707" s="32"/>
      <c r="AD707" s="165"/>
      <c r="AE707" s="165"/>
      <c r="AF707" s="165"/>
      <c r="AG707" s="165"/>
      <c r="AH707" s="165"/>
      <c r="AI707" s="140"/>
      <c r="AJ707" s="140"/>
      <c r="AK707" s="78"/>
      <c r="AL707" s="78"/>
    </row>
    <row r="708" spans="1:38" s="33" customFormat="1" ht="18" customHeight="1" x14ac:dyDescent="0.2">
      <c r="A708" s="36" t="s">
        <v>35</v>
      </c>
      <c r="B708" s="31">
        <f t="shared" si="345"/>
        <v>260970269.56</v>
      </c>
      <c r="C708" s="31">
        <f t="shared" si="345"/>
        <v>-72054999.999999985</v>
      </c>
      <c r="D708" s="31">
        <f t="shared" si="345"/>
        <v>188915269.56</v>
      </c>
      <c r="E708" s="31">
        <f t="shared" si="345"/>
        <v>22084430.25</v>
      </c>
      <c r="F708" s="31">
        <f t="shared" si="345"/>
        <v>66054523.510000005</v>
      </c>
      <c r="G708" s="31">
        <f t="shared" si="345"/>
        <v>88012103.679999992</v>
      </c>
      <c r="H708" s="31">
        <f t="shared" si="345"/>
        <v>4366031.4300000006</v>
      </c>
      <c r="I708" s="31">
        <f t="shared" si="345"/>
        <v>591502.16</v>
      </c>
      <c r="J708" s="31">
        <f t="shared" si="345"/>
        <v>1437817.69</v>
      </c>
      <c r="K708" s="31">
        <f t="shared" si="345"/>
        <v>1961638.9</v>
      </c>
      <c r="L708" s="31">
        <f t="shared" si="345"/>
        <v>0</v>
      </c>
      <c r="M708" s="31">
        <f t="shared" si="345"/>
        <v>3990958.75</v>
      </c>
      <c r="N708" s="31">
        <f t="shared" si="345"/>
        <v>381464</v>
      </c>
      <c r="O708" s="31">
        <f t="shared" si="345"/>
        <v>5396486.9900000002</v>
      </c>
      <c r="P708" s="31">
        <f t="shared" si="345"/>
        <v>15714977.100000001</v>
      </c>
      <c r="Q708" s="31">
        <f t="shared" si="345"/>
        <v>15167766.699999999</v>
      </c>
      <c r="R708" s="31">
        <f t="shared" si="346"/>
        <v>21696277.870000001</v>
      </c>
      <c r="S708" s="31">
        <f t="shared" si="346"/>
        <v>27752661.249999996</v>
      </c>
      <c r="T708" s="31">
        <f t="shared" si="346"/>
        <v>20254568.219999999</v>
      </c>
      <c r="U708" s="31">
        <f t="shared" si="346"/>
        <v>58906496.710000001</v>
      </c>
      <c r="V708" s="31">
        <f t="shared" si="346"/>
        <v>6889399.8500000006</v>
      </c>
      <c r="W708" s="31">
        <f t="shared" si="346"/>
        <v>3521786.87</v>
      </c>
      <c r="X708" s="31">
        <f t="shared" si="346"/>
        <v>844244.55999999971</v>
      </c>
      <c r="Y708" s="31">
        <f t="shared" si="346"/>
        <v>0</v>
      </c>
      <c r="Z708" s="31">
        <f t="shared" ref="Z708:Z710" si="347">SUM(M708:Y708)</f>
        <v>180517088.87</v>
      </c>
      <c r="AA708" s="31">
        <f>D708-Z708</f>
        <v>8398180.6899999976</v>
      </c>
      <c r="AB708" s="37">
        <f>Z708/D708</f>
        <v>0.95554525206162488</v>
      </c>
      <c r="AC708" s="32"/>
      <c r="AD708" s="165"/>
      <c r="AE708" s="165"/>
      <c r="AF708" s="165"/>
      <c r="AG708" s="165"/>
      <c r="AH708" s="165"/>
      <c r="AI708" s="140"/>
      <c r="AJ708" s="140"/>
      <c r="AK708" s="78"/>
      <c r="AL708" s="78"/>
    </row>
    <row r="709" spans="1:38" s="33" customFormat="1" ht="18" customHeight="1" x14ac:dyDescent="0.2">
      <c r="A709" s="36" t="s">
        <v>36</v>
      </c>
      <c r="B709" s="31">
        <f t="shared" si="345"/>
        <v>0</v>
      </c>
      <c r="C709" s="31">
        <f t="shared" si="345"/>
        <v>0</v>
      </c>
      <c r="D709" s="31">
        <f t="shared" si="345"/>
        <v>0</v>
      </c>
      <c r="E709" s="31">
        <f t="shared" si="345"/>
        <v>0</v>
      </c>
      <c r="F709" s="31">
        <f t="shared" si="345"/>
        <v>0</v>
      </c>
      <c r="G709" s="31">
        <f t="shared" si="345"/>
        <v>0</v>
      </c>
      <c r="H709" s="31">
        <f t="shared" si="345"/>
        <v>0</v>
      </c>
      <c r="I709" s="31">
        <f t="shared" si="345"/>
        <v>0</v>
      </c>
      <c r="J709" s="31">
        <f t="shared" si="345"/>
        <v>0</v>
      </c>
      <c r="K709" s="31">
        <f t="shared" si="345"/>
        <v>0</v>
      </c>
      <c r="L709" s="31">
        <f t="shared" si="345"/>
        <v>0</v>
      </c>
      <c r="M709" s="31">
        <f t="shared" si="345"/>
        <v>0</v>
      </c>
      <c r="N709" s="31">
        <f t="shared" si="345"/>
        <v>0</v>
      </c>
      <c r="O709" s="31">
        <f t="shared" si="345"/>
        <v>0</v>
      </c>
      <c r="P709" s="31">
        <f t="shared" si="345"/>
        <v>0</v>
      </c>
      <c r="Q709" s="31">
        <f t="shared" si="345"/>
        <v>0</v>
      </c>
      <c r="R709" s="31">
        <f t="shared" si="346"/>
        <v>0</v>
      </c>
      <c r="S709" s="31">
        <f t="shared" si="346"/>
        <v>0</v>
      </c>
      <c r="T709" s="31">
        <f t="shared" si="346"/>
        <v>0</v>
      </c>
      <c r="U709" s="31">
        <f t="shared" si="346"/>
        <v>0</v>
      </c>
      <c r="V709" s="31">
        <f t="shared" si="346"/>
        <v>0</v>
      </c>
      <c r="W709" s="31">
        <f t="shared" si="346"/>
        <v>0</v>
      </c>
      <c r="X709" s="31">
        <f t="shared" si="346"/>
        <v>0</v>
      </c>
      <c r="Y709" s="31">
        <f t="shared" si="346"/>
        <v>0</v>
      </c>
      <c r="Z709" s="31">
        <f t="shared" si="347"/>
        <v>0</v>
      </c>
      <c r="AA709" s="31">
        <f>D709-Z709</f>
        <v>0</v>
      </c>
      <c r="AB709" s="37"/>
      <c r="AC709" s="32"/>
      <c r="AD709" s="165"/>
      <c r="AE709" s="165"/>
      <c r="AF709" s="165"/>
      <c r="AG709" s="165"/>
      <c r="AH709" s="165"/>
      <c r="AI709" s="140"/>
      <c r="AJ709" s="140"/>
      <c r="AK709" s="78"/>
      <c r="AL709" s="78"/>
    </row>
    <row r="710" spans="1:38" s="33" customFormat="1" ht="18" customHeight="1" x14ac:dyDescent="0.2">
      <c r="A710" s="36" t="s">
        <v>37</v>
      </c>
      <c r="B710" s="31">
        <f t="shared" si="345"/>
        <v>0</v>
      </c>
      <c r="C710" s="31">
        <f t="shared" si="345"/>
        <v>0</v>
      </c>
      <c r="D710" s="31">
        <f t="shared" si="345"/>
        <v>0</v>
      </c>
      <c r="E710" s="31">
        <f t="shared" si="345"/>
        <v>0</v>
      </c>
      <c r="F710" s="31">
        <f t="shared" si="345"/>
        <v>0</v>
      </c>
      <c r="G710" s="31">
        <f t="shared" si="345"/>
        <v>0</v>
      </c>
      <c r="H710" s="31">
        <f t="shared" si="345"/>
        <v>0</v>
      </c>
      <c r="I710" s="31">
        <f t="shared" si="345"/>
        <v>0</v>
      </c>
      <c r="J710" s="31">
        <f t="shared" si="345"/>
        <v>0</v>
      </c>
      <c r="K710" s="31">
        <f t="shared" si="345"/>
        <v>0</v>
      </c>
      <c r="L710" s="31">
        <f t="shared" si="345"/>
        <v>0</v>
      </c>
      <c r="M710" s="31">
        <f t="shared" si="345"/>
        <v>0</v>
      </c>
      <c r="N710" s="31">
        <f t="shared" si="345"/>
        <v>0</v>
      </c>
      <c r="O710" s="31">
        <f t="shared" si="345"/>
        <v>0</v>
      </c>
      <c r="P710" s="31">
        <f t="shared" si="345"/>
        <v>0</v>
      </c>
      <c r="Q710" s="31">
        <f t="shared" si="345"/>
        <v>0</v>
      </c>
      <c r="R710" s="31">
        <f t="shared" si="346"/>
        <v>0</v>
      </c>
      <c r="S710" s="31">
        <f t="shared" si="346"/>
        <v>0</v>
      </c>
      <c r="T710" s="31">
        <f t="shared" si="346"/>
        <v>0</v>
      </c>
      <c r="U710" s="31">
        <f t="shared" si="346"/>
        <v>0</v>
      </c>
      <c r="V710" s="31">
        <f t="shared" si="346"/>
        <v>0</v>
      </c>
      <c r="W710" s="31">
        <f t="shared" si="346"/>
        <v>0</v>
      </c>
      <c r="X710" s="31">
        <f t="shared" si="346"/>
        <v>0</v>
      </c>
      <c r="Y710" s="31">
        <f t="shared" si="346"/>
        <v>0</v>
      </c>
      <c r="Z710" s="31">
        <f t="shared" si="347"/>
        <v>0</v>
      </c>
      <c r="AA710" s="31">
        <f>D710-Z710</f>
        <v>0</v>
      </c>
      <c r="AB710" s="48" t="e">
        <f>Z710/D710</f>
        <v>#DIV/0!</v>
      </c>
      <c r="AC710" s="32"/>
      <c r="AD710" s="165"/>
      <c r="AE710" s="165"/>
      <c r="AF710" s="165"/>
      <c r="AG710" s="165"/>
      <c r="AH710" s="165"/>
      <c r="AI710" s="140"/>
      <c r="AJ710" s="140"/>
      <c r="AK710" s="78"/>
      <c r="AL710" s="78"/>
    </row>
    <row r="711" spans="1:38" s="33" customFormat="1" ht="18" hidden="1" customHeight="1" x14ac:dyDescent="0.25">
      <c r="A711" s="39" t="s">
        <v>38</v>
      </c>
      <c r="B711" s="40">
        <f t="shared" ref="B711" si="348">SUM(B707:B710)</f>
        <v>265084711.34</v>
      </c>
      <c r="C711" s="40">
        <f t="shared" ref="C711" si="349">SUM(C707:C710)</f>
        <v>-72054999.999999985</v>
      </c>
      <c r="D711" s="40">
        <f>SUM(D707:D710)</f>
        <v>193029711.34</v>
      </c>
      <c r="E711" s="40">
        <f t="shared" ref="E711:AA711" si="350">SUM(E707:E710)</f>
        <v>22350058.960000001</v>
      </c>
      <c r="F711" s="40">
        <f t="shared" si="350"/>
        <v>66903181.630000003</v>
      </c>
      <c r="G711" s="40">
        <f t="shared" si="350"/>
        <v>90489223.029999986</v>
      </c>
      <c r="H711" s="40">
        <f t="shared" si="350"/>
        <v>4359856.4300000006</v>
      </c>
      <c r="I711" s="40">
        <f t="shared" si="350"/>
        <v>591502.16</v>
      </c>
      <c r="J711" s="40">
        <f t="shared" si="350"/>
        <v>1437817.69</v>
      </c>
      <c r="K711" s="40">
        <f t="shared" si="350"/>
        <v>1961638.9</v>
      </c>
      <c r="L711" s="40">
        <f t="shared" si="350"/>
        <v>0</v>
      </c>
      <c r="M711" s="40">
        <f t="shared" si="350"/>
        <v>3990958.75</v>
      </c>
      <c r="N711" s="40">
        <f t="shared" si="350"/>
        <v>381464</v>
      </c>
      <c r="O711" s="40">
        <f t="shared" si="350"/>
        <v>5396486.9900000002</v>
      </c>
      <c r="P711" s="40">
        <f t="shared" si="350"/>
        <v>15980605.810000002</v>
      </c>
      <c r="Q711" s="40">
        <f t="shared" si="350"/>
        <v>15687020.889999999</v>
      </c>
      <c r="R711" s="40">
        <f t="shared" si="350"/>
        <v>21715801.870000001</v>
      </c>
      <c r="S711" s="40">
        <f t="shared" si="350"/>
        <v>28062541.179999996</v>
      </c>
      <c r="T711" s="40">
        <f t="shared" si="350"/>
        <v>20368468.43</v>
      </c>
      <c r="U711" s="40">
        <f t="shared" si="350"/>
        <v>59522600.170000002</v>
      </c>
      <c r="V711" s="40">
        <f t="shared" si="350"/>
        <v>8636515.5300000012</v>
      </c>
      <c r="W711" s="40">
        <f t="shared" si="350"/>
        <v>3521786.87</v>
      </c>
      <c r="X711" s="40">
        <f t="shared" si="350"/>
        <v>838069.55999999971</v>
      </c>
      <c r="Y711" s="40">
        <f t="shared" si="350"/>
        <v>0</v>
      </c>
      <c r="Z711" s="40">
        <f t="shared" si="350"/>
        <v>184102320.05000001</v>
      </c>
      <c r="AA711" s="40">
        <f t="shared" si="350"/>
        <v>8927391.2899999972</v>
      </c>
      <c r="AB711" s="41">
        <f>Z711/D711</f>
        <v>0.95375120634006749</v>
      </c>
      <c r="AC711" s="32"/>
      <c r="AD711" s="165"/>
      <c r="AE711" s="165"/>
      <c r="AF711" s="165"/>
      <c r="AG711" s="165"/>
      <c r="AH711" s="165"/>
      <c r="AI711" s="140"/>
      <c r="AJ711" s="140"/>
      <c r="AK711" s="78"/>
      <c r="AL711" s="78"/>
    </row>
    <row r="712" spans="1:38" s="33" customFormat="1" ht="18" hidden="1" customHeight="1" x14ac:dyDescent="0.25">
      <c r="A712" s="42" t="s">
        <v>39</v>
      </c>
      <c r="B712" s="31">
        <f t="shared" ref="B712:Y712" si="351">B722+B732+B742+B752+B762+B772+B782+B792+B802+B812+B822+B832+B842+B852+B862+B872+B882</f>
        <v>0</v>
      </c>
      <c r="C712" s="31">
        <f t="shared" si="351"/>
        <v>0</v>
      </c>
      <c r="D712" s="31">
        <f t="shared" si="351"/>
        <v>0</v>
      </c>
      <c r="E712" s="31">
        <f t="shared" si="351"/>
        <v>0</v>
      </c>
      <c r="F712" s="31">
        <f t="shared" si="351"/>
        <v>0</v>
      </c>
      <c r="G712" s="31">
        <f t="shared" si="351"/>
        <v>0</v>
      </c>
      <c r="H712" s="31">
        <f t="shared" si="351"/>
        <v>0</v>
      </c>
      <c r="I712" s="31">
        <f t="shared" si="351"/>
        <v>0</v>
      </c>
      <c r="J712" s="31">
        <f t="shared" si="351"/>
        <v>0</v>
      </c>
      <c r="K712" s="31">
        <f t="shared" si="351"/>
        <v>0</v>
      </c>
      <c r="L712" s="31">
        <f t="shared" si="351"/>
        <v>0</v>
      </c>
      <c r="M712" s="31">
        <f t="shared" si="351"/>
        <v>0</v>
      </c>
      <c r="N712" s="31">
        <f t="shared" si="351"/>
        <v>0</v>
      </c>
      <c r="O712" s="31">
        <f t="shared" si="351"/>
        <v>0</v>
      </c>
      <c r="P712" s="31">
        <f t="shared" si="351"/>
        <v>0</v>
      </c>
      <c r="Q712" s="31">
        <f t="shared" si="351"/>
        <v>0</v>
      </c>
      <c r="R712" s="31">
        <f t="shared" si="351"/>
        <v>0</v>
      </c>
      <c r="S712" s="31">
        <f t="shared" si="351"/>
        <v>0</v>
      </c>
      <c r="T712" s="31">
        <f t="shared" si="351"/>
        <v>0</v>
      </c>
      <c r="U712" s="31">
        <f t="shared" si="351"/>
        <v>0</v>
      </c>
      <c r="V712" s="31">
        <f t="shared" si="351"/>
        <v>0</v>
      </c>
      <c r="W712" s="31">
        <f t="shared" si="351"/>
        <v>0</v>
      </c>
      <c r="X712" s="31">
        <f t="shared" si="351"/>
        <v>0</v>
      </c>
      <c r="Y712" s="31">
        <f t="shared" si="351"/>
        <v>0</v>
      </c>
      <c r="Z712" s="31">
        <f t="shared" ref="Z712" si="352">SUM(M712:Y712)</f>
        <v>0</v>
      </c>
      <c r="AA712" s="31">
        <f>D712-Z712</f>
        <v>0</v>
      </c>
      <c r="AB712" s="37" t="e">
        <f>Z712/D712</f>
        <v>#DIV/0!</v>
      </c>
      <c r="AC712" s="32"/>
      <c r="AD712" s="165"/>
      <c r="AE712" s="165"/>
      <c r="AF712" s="165"/>
      <c r="AG712" s="165"/>
      <c r="AH712" s="165"/>
      <c r="AI712" s="140"/>
      <c r="AJ712" s="140"/>
      <c r="AK712" s="78"/>
      <c r="AL712" s="78"/>
    </row>
    <row r="713" spans="1:38" s="33" customFormat="1" ht="18" customHeight="1" x14ac:dyDescent="0.25">
      <c r="A713" s="39" t="s">
        <v>40</v>
      </c>
      <c r="B713" s="40">
        <f t="shared" ref="B713:C713" si="353">B712+B711</f>
        <v>265084711.34</v>
      </c>
      <c r="C713" s="40">
        <f t="shared" si="353"/>
        <v>-72054999.999999985</v>
      </c>
      <c r="D713" s="40">
        <f>D712+D711</f>
        <v>193029711.34</v>
      </c>
      <c r="E713" s="40">
        <f t="shared" ref="E713:AA713" si="354">E712+E711</f>
        <v>22350058.960000001</v>
      </c>
      <c r="F713" s="40">
        <f t="shared" si="354"/>
        <v>66903181.630000003</v>
      </c>
      <c r="G713" s="40">
        <f t="shared" si="354"/>
        <v>90489223.029999986</v>
      </c>
      <c r="H713" s="40">
        <f t="shared" si="354"/>
        <v>4359856.4300000006</v>
      </c>
      <c r="I713" s="40">
        <f t="shared" si="354"/>
        <v>591502.16</v>
      </c>
      <c r="J713" s="40">
        <f t="shared" si="354"/>
        <v>1437817.69</v>
      </c>
      <c r="K713" s="40">
        <f t="shared" si="354"/>
        <v>1961638.9</v>
      </c>
      <c r="L713" s="40">
        <f t="shared" si="354"/>
        <v>0</v>
      </c>
      <c r="M713" s="40">
        <f t="shared" si="354"/>
        <v>3990958.75</v>
      </c>
      <c r="N713" s="40">
        <f t="shared" si="354"/>
        <v>381464</v>
      </c>
      <c r="O713" s="40">
        <f t="shared" si="354"/>
        <v>5396486.9900000002</v>
      </c>
      <c r="P713" s="40">
        <f t="shared" si="354"/>
        <v>15980605.810000002</v>
      </c>
      <c r="Q713" s="40">
        <f t="shared" si="354"/>
        <v>15687020.889999999</v>
      </c>
      <c r="R713" s="40">
        <f t="shared" si="354"/>
        <v>21715801.870000001</v>
      </c>
      <c r="S713" s="40">
        <f t="shared" si="354"/>
        <v>28062541.179999996</v>
      </c>
      <c r="T713" s="40">
        <f t="shared" si="354"/>
        <v>20368468.43</v>
      </c>
      <c r="U713" s="40">
        <f t="shared" si="354"/>
        <v>59522600.170000002</v>
      </c>
      <c r="V713" s="40">
        <f t="shared" si="354"/>
        <v>8636515.5300000012</v>
      </c>
      <c r="W713" s="40">
        <f t="shared" si="354"/>
        <v>3521786.87</v>
      </c>
      <c r="X713" s="40">
        <f t="shared" si="354"/>
        <v>838069.55999999971</v>
      </c>
      <c r="Y713" s="40">
        <f t="shared" si="354"/>
        <v>0</v>
      </c>
      <c r="Z713" s="40">
        <f t="shared" si="354"/>
        <v>184102320.05000001</v>
      </c>
      <c r="AA713" s="40">
        <f t="shared" si="354"/>
        <v>8927391.2899999972</v>
      </c>
      <c r="AB713" s="41">
        <f>Z713/D713</f>
        <v>0.95375120634006749</v>
      </c>
      <c r="AC713" s="43"/>
      <c r="AD713" s="165"/>
      <c r="AE713" s="165"/>
      <c r="AF713" s="165"/>
      <c r="AG713" s="165"/>
      <c r="AH713" s="165"/>
      <c r="AI713" s="140"/>
      <c r="AJ713" s="140"/>
      <c r="AK713" s="78"/>
      <c r="AL713" s="78"/>
    </row>
    <row r="714" spans="1:38" s="46" customFormat="1" ht="15" hidden="1" customHeight="1" x14ac:dyDescent="0.25">
      <c r="A714" s="44"/>
      <c r="B714" s="45"/>
      <c r="C714" s="45"/>
      <c r="D714" s="45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40"/>
      <c r="AE714" s="140"/>
      <c r="AF714" s="140"/>
      <c r="AG714" s="140"/>
      <c r="AH714" s="140"/>
      <c r="AI714" s="140"/>
      <c r="AJ714" s="140"/>
      <c r="AK714" s="78"/>
      <c r="AL714" s="78"/>
    </row>
    <row r="715" spans="1:38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65"/>
      <c r="AE715" s="165"/>
      <c r="AF715" s="165"/>
      <c r="AG715" s="165"/>
      <c r="AH715" s="165"/>
      <c r="AI715" s="140"/>
      <c r="AJ715" s="140"/>
      <c r="AK715" s="78"/>
      <c r="AL715" s="78"/>
    </row>
    <row r="716" spans="1:38" s="33" customFormat="1" ht="15" hidden="1" customHeight="1" x14ac:dyDescent="0.25">
      <c r="A716" s="47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65"/>
      <c r="AE716" s="165"/>
      <c r="AF716" s="165"/>
      <c r="AG716" s="165"/>
      <c r="AH716" s="165"/>
      <c r="AI716" s="140"/>
      <c r="AJ716" s="140"/>
      <c r="AK716" s="78"/>
      <c r="AL716" s="78"/>
    </row>
    <row r="717" spans="1:38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  <c r="AD717" s="165"/>
      <c r="AE717" s="165"/>
      <c r="AF717" s="165"/>
      <c r="AG717" s="165"/>
      <c r="AH717" s="165"/>
      <c r="AI717" s="140"/>
      <c r="AJ717" s="140"/>
      <c r="AK717" s="78"/>
      <c r="AL717" s="78"/>
    </row>
    <row r="718" spans="1:38" s="33" customFormat="1" ht="18" hidden="1" customHeight="1" x14ac:dyDescent="0.2">
      <c r="A718" s="36" t="s">
        <v>35</v>
      </c>
      <c r="B718" s="31">
        <f>[1]consoCURRENT!E14690</f>
        <v>7360837.0899999943</v>
      </c>
      <c r="C718" s="31">
        <f>[1]consoCURRENT!F14690</f>
        <v>-1466846</v>
      </c>
      <c r="D718" s="31">
        <f>[1]consoCURRENT!G14690</f>
        <v>5893991.0899999952</v>
      </c>
      <c r="E718" s="31">
        <f>[1]consoCURRENT!H14690</f>
        <v>1109888.98</v>
      </c>
      <c r="F718" s="31">
        <f>[1]consoCURRENT!I14690</f>
        <v>1541789.96</v>
      </c>
      <c r="G718" s="31">
        <f>[1]consoCURRENT!J14690</f>
        <v>1961638.9</v>
      </c>
      <c r="H718" s="31">
        <f>[1]consoCURRENT!K14690</f>
        <v>0</v>
      </c>
      <c r="I718" s="31">
        <f>[1]consoCURRENT!L14690</f>
        <v>591502.16</v>
      </c>
      <c r="J718" s="31">
        <f>[1]consoCURRENT!M14690</f>
        <v>1437817.69</v>
      </c>
      <c r="K718" s="31">
        <f>[1]consoCURRENT!N14690</f>
        <v>1961638.9</v>
      </c>
      <c r="L718" s="31">
        <f>[1]consoCURRENT!O14690</f>
        <v>0</v>
      </c>
      <c r="M718" s="31">
        <f>[1]consoCURRENT!P14690</f>
        <v>3990958.75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97121</v>
      </c>
      <c r="Q718" s="31">
        <f>[1]consoCURRENT!T14690</f>
        <v>97522</v>
      </c>
      <c r="R718" s="31">
        <f>[1]consoCURRENT!U14690</f>
        <v>6450.27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5">SUM(M718:Y718)</f>
        <v>4613317.84</v>
      </c>
      <c r="AA718" s="31">
        <f>D718-Z718</f>
        <v>1280673.2499999953</v>
      </c>
      <c r="AB718" s="37">
        <f>Z718/D718</f>
        <v>0.78271544180430774</v>
      </c>
      <c r="AC718" s="32"/>
      <c r="AD718" s="165"/>
      <c r="AE718" s="165"/>
      <c r="AF718" s="165"/>
      <c r="AG718" s="165"/>
      <c r="AH718" s="165"/>
      <c r="AI718" s="140"/>
      <c r="AJ718" s="140"/>
      <c r="AK718" s="78"/>
      <c r="AL718" s="78"/>
    </row>
    <row r="719" spans="1:38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5"/>
        <v>0</v>
      </c>
      <c r="AA719" s="31">
        <f>D719-Z719</f>
        <v>0</v>
      </c>
      <c r="AB719" s="37"/>
      <c r="AC719" s="32"/>
      <c r="AD719" s="165"/>
      <c r="AE719" s="165"/>
      <c r="AF719" s="165"/>
      <c r="AG719" s="165"/>
      <c r="AH719" s="165"/>
      <c r="AI719" s="140"/>
      <c r="AJ719" s="140"/>
      <c r="AK719" s="78"/>
      <c r="AL719" s="78"/>
    </row>
    <row r="720" spans="1:38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5"/>
        <v>0</v>
      </c>
      <c r="AA720" s="31">
        <f>D720-Z720</f>
        <v>0</v>
      </c>
      <c r="AB720" s="37" t="e">
        <f>Z720/D720</f>
        <v>#DIV/0!</v>
      </c>
      <c r="AC720" s="32"/>
      <c r="AD720" s="165"/>
      <c r="AE720" s="165"/>
      <c r="AF720" s="165"/>
      <c r="AG720" s="165"/>
      <c r="AH720" s="165"/>
      <c r="AI720" s="140"/>
      <c r="AJ720" s="140"/>
      <c r="AK720" s="78"/>
      <c r="AL720" s="78"/>
    </row>
    <row r="721" spans="1:38" s="33" customFormat="1" ht="18" hidden="1" customHeight="1" x14ac:dyDescent="0.25">
      <c r="A721" s="39" t="s">
        <v>38</v>
      </c>
      <c r="B721" s="40">
        <f t="shared" ref="B721:AA721" si="356">SUM(B717:B720)</f>
        <v>7360837.0899999943</v>
      </c>
      <c r="C721" s="40">
        <f t="shared" si="356"/>
        <v>-1466846</v>
      </c>
      <c r="D721" s="40">
        <f t="shared" si="356"/>
        <v>5893991.0899999952</v>
      </c>
      <c r="E721" s="40">
        <f t="shared" si="356"/>
        <v>1109888.98</v>
      </c>
      <c r="F721" s="40">
        <f t="shared" si="356"/>
        <v>1541789.96</v>
      </c>
      <c r="G721" s="40">
        <f t="shared" si="356"/>
        <v>1961638.9</v>
      </c>
      <c r="H721" s="40">
        <f t="shared" si="356"/>
        <v>0</v>
      </c>
      <c r="I721" s="40">
        <f t="shared" si="356"/>
        <v>591502.16</v>
      </c>
      <c r="J721" s="40">
        <f t="shared" si="356"/>
        <v>1437817.69</v>
      </c>
      <c r="K721" s="40">
        <f t="shared" si="356"/>
        <v>1961638.9</v>
      </c>
      <c r="L721" s="40">
        <f t="shared" si="356"/>
        <v>0</v>
      </c>
      <c r="M721" s="40">
        <f t="shared" si="356"/>
        <v>3990958.75</v>
      </c>
      <c r="N721" s="40">
        <f t="shared" si="356"/>
        <v>287024</v>
      </c>
      <c r="O721" s="40">
        <f t="shared" si="356"/>
        <v>134241.82</v>
      </c>
      <c r="P721" s="40">
        <f t="shared" si="356"/>
        <v>97121</v>
      </c>
      <c r="Q721" s="40">
        <f t="shared" si="356"/>
        <v>97522</v>
      </c>
      <c r="R721" s="40">
        <f t="shared" si="356"/>
        <v>6450.27</v>
      </c>
      <c r="S721" s="40">
        <f t="shared" si="356"/>
        <v>0</v>
      </c>
      <c r="T721" s="40">
        <f t="shared" si="356"/>
        <v>0</v>
      </c>
      <c r="U721" s="40">
        <f t="shared" si="356"/>
        <v>0</v>
      </c>
      <c r="V721" s="40">
        <f t="shared" si="356"/>
        <v>0</v>
      </c>
      <c r="W721" s="40">
        <f t="shared" si="356"/>
        <v>0</v>
      </c>
      <c r="X721" s="40">
        <f t="shared" si="356"/>
        <v>0</v>
      </c>
      <c r="Y721" s="40">
        <f t="shared" si="356"/>
        <v>0</v>
      </c>
      <c r="Z721" s="40">
        <f t="shared" si="356"/>
        <v>4613317.84</v>
      </c>
      <c r="AA721" s="40">
        <f t="shared" si="356"/>
        <v>1280673.2499999953</v>
      </c>
      <c r="AB721" s="41">
        <f>Z721/D721</f>
        <v>0.78271544180430774</v>
      </c>
      <c r="AC721" s="32"/>
      <c r="AD721" s="165"/>
      <c r="AE721" s="165"/>
      <c r="AF721" s="165"/>
      <c r="AG721" s="165"/>
      <c r="AH721" s="165"/>
      <c r="AI721" s="140"/>
      <c r="AJ721" s="140"/>
      <c r="AK721" s="78"/>
      <c r="AL721" s="78"/>
    </row>
    <row r="722" spans="1:38" s="33" customFormat="1" ht="18" hidden="1" customHeight="1" x14ac:dyDescent="0.25">
      <c r="A722" s="42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7">SUM(M722:Y722)</f>
        <v>0</v>
      </c>
      <c r="AA722" s="31">
        <f>D722-Z722</f>
        <v>0</v>
      </c>
      <c r="AB722" s="37"/>
      <c r="AC722" s="32"/>
      <c r="AD722" s="165"/>
      <c r="AE722" s="165"/>
      <c r="AF722" s="165"/>
      <c r="AG722" s="165"/>
      <c r="AH722" s="165"/>
      <c r="AI722" s="140"/>
      <c r="AJ722" s="140"/>
      <c r="AK722" s="78"/>
      <c r="AL722" s="78"/>
    </row>
    <row r="723" spans="1:38" s="33" customFormat="1" ht="18" hidden="1" customHeight="1" x14ac:dyDescent="0.25">
      <c r="A723" s="39" t="s">
        <v>40</v>
      </c>
      <c r="B723" s="40">
        <f t="shared" ref="B723:AA723" si="358">B722+B721</f>
        <v>7360837.0899999943</v>
      </c>
      <c r="C723" s="40">
        <f t="shared" si="358"/>
        <v>-1466846</v>
      </c>
      <c r="D723" s="40">
        <f t="shared" si="358"/>
        <v>5893991.0899999952</v>
      </c>
      <c r="E723" s="40">
        <f t="shared" si="358"/>
        <v>1109888.98</v>
      </c>
      <c r="F723" s="40">
        <f t="shared" si="358"/>
        <v>1541789.96</v>
      </c>
      <c r="G723" s="40">
        <f t="shared" si="358"/>
        <v>1961638.9</v>
      </c>
      <c r="H723" s="40">
        <f t="shared" si="358"/>
        <v>0</v>
      </c>
      <c r="I723" s="40">
        <f t="shared" si="358"/>
        <v>591502.16</v>
      </c>
      <c r="J723" s="40">
        <f t="shared" si="358"/>
        <v>1437817.69</v>
      </c>
      <c r="K723" s="40">
        <f t="shared" si="358"/>
        <v>1961638.9</v>
      </c>
      <c r="L723" s="40">
        <f t="shared" si="358"/>
        <v>0</v>
      </c>
      <c r="M723" s="40">
        <f t="shared" si="358"/>
        <v>3990958.75</v>
      </c>
      <c r="N723" s="40">
        <f t="shared" si="358"/>
        <v>287024</v>
      </c>
      <c r="O723" s="40">
        <f t="shared" si="358"/>
        <v>134241.82</v>
      </c>
      <c r="P723" s="40">
        <f t="shared" si="358"/>
        <v>97121</v>
      </c>
      <c r="Q723" s="40">
        <f t="shared" si="358"/>
        <v>97522</v>
      </c>
      <c r="R723" s="40">
        <f t="shared" si="358"/>
        <v>6450.27</v>
      </c>
      <c r="S723" s="40">
        <f t="shared" si="358"/>
        <v>0</v>
      </c>
      <c r="T723" s="40">
        <f t="shared" si="358"/>
        <v>0</v>
      </c>
      <c r="U723" s="40">
        <f t="shared" si="358"/>
        <v>0</v>
      </c>
      <c r="V723" s="40">
        <f t="shared" si="358"/>
        <v>0</v>
      </c>
      <c r="W723" s="40">
        <f t="shared" si="358"/>
        <v>0</v>
      </c>
      <c r="X723" s="40">
        <f t="shared" si="358"/>
        <v>0</v>
      </c>
      <c r="Y723" s="40">
        <f t="shared" si="358"/>
        <v>0</v>
      </c>
      <c r="Z723" s="40">
        <f t="shared" si="358"/>
        <v>4613317.84</v>
      </c>
      <c r="AA723" s="40">
        <f t="shared" si="358"/>
        <v>1280673.2499999953</v>
      </c>
      <c r="AB723" s="41">
        <f>Z723/D723</f>
        <v>0.78271544180430774</v>
      </c>
      <c r="AC723" s="43"/>
      <c r="AD723" s="165"/>
      <c r="AE723" s="165"/>
      <c r="AF723" s="165"/>
      <c r="AG723" s="165"/>
      <c r="AH723" s="165"/>
      <c r="AI723" s="140"/>
      <c r="AJ723" s="140"/>
      <c r="AK723" s="78"/>
      <c r="AL723" s="78"/>
    </row>
    <row r="724" spans="1:38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65"/>
      <c r="AE724" s="165"/>
      <c r="AF724" s="165"/>
      <c r="AG724" s="165"/>
      <c r="AH724" s="165"/>
      <c r="AI724" s="140"/>
      <c r="AJ724" s="140"/>
      <c r="AK724" s="78"/>
      <c r="AL724" s="78"/>
    </row>
    <row r="725" spans="1:38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65"/>
      <c r="AE725" s="165"/>
      <c r="AF725" s="165"/>
      <c r="AG725" s="165"/>
      <c r="AH725" s="165"/>
      <c r="AI725" s="140"/>
      <c r="AJ725" s="140"/>
      <c r="AK725" s="78"/>
      <c r="AL725" s="78"/>
    </row>
    <row r="726" spans="1:38" s="33" customFormat="1" ht="15" hidden="1" customHeight="1" x14ac:dyDescent="0.25">
      <c r="A726" s="47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65"/>
      <c r="AE726" s="165"/>
      <c r="AF726" s="165"/>
      <c r="AG726" s="165"/>
      <c r="AH726" s="165"/>
      <c r="AI726" s="140"/>
      <c r="AJ726" s="140"/>
      <c r="AK726" s="78"/>
      <c r="AL726" s="78"/>
    </row>
    <row r="727" spans="1:38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1727301.8999999992</v>
      </c>
      <c r="E727" s="31">
        <f>[1]consoCURRENT!H14790</f>
        <v>0</v>
      </c>
      <c r="F727" s="31">
        <f>[1]consoCURRENT!I14790</f>
        <v>0</v>
      </c>
      <c r="G727" s="31">
        <f>[1]consoCURRENT!J14790</f>
        <v>1727301.9</v>
      </c>
      <c r="H727" s="31">
        <f>[1]consoCURRENT!K14790</f>
        <v>-11500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1727301.9</v>
      </c>
      <c r="W727" s="31">
        <f>[1]consoCURRENT!Z14790</f>
        <v>0</v>
      </c>
      <c r="X727" s="31">
        <f>[1]consoCURRENT!AA14790</f>
        <v>-11500</v>
      </c>
      <c r="Y727" s="31">
        <f>[1]consoCURRENT!AB14790</f>
        <v>0</v>
      </c>
      <c r="Z727" s="31">
        <f>SUM(M727:Y727)</f>
        <v>1715801.9</v>
      </c>
      <c r="AA727" s="31">
        <f>D727-Z727</f>
        <v>11499.999999999302</v>
      </c>
      <c r="AB727" s="37">
        <f>Z727/D727</f>
        <v>0.99334221770959708</v>
      </c>
      <c r="AC727" s="32"/>
      <c r="AD727" s="165"/>
      <c r="AE727" s="165"/>
      <c r="AF727" s="165"/>
      <c r="AG727" s="165"/>
      <c r="AH727" s="165"/>
      <c r="AI727" s="140"/>
      <c r="AJ727" s="140"/>
      <c r="AK727" s="78"/>
      <c r="AL727" s="78"/>
    </row>
    <row r="728" spans="1:38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-13005198.999999996</v>
      </c>
      <c r="D728" s="31">
        <f>[1]consoCURRENT!G14903</f>
        <v>86971440.109999999</v>
      </c>
      <c r="E728" s="31">
        <f>[1]consoCURRENT!H14903</f>
        <v>9753565.1799999997</v>
      </c>
      <c r="F728" s="31">
        <f>[1]consoCURRENT!I14903</f>
        <v>11066644.449999999</v>
      </c>
      <c r="G728" s="31">
        <f>[1]consoCURRENT!J14903</f>
        <v>55169162.670000002</v>
      </c>
      <c r="H728" s="31">
        <f>[1]consoCURRENT!K14903</f>
        <v>4415791.2300000004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6160317.9800000004</v>
      </c>
      <c r="Q728" s="31">
        <f>[1]consoCURRENT!T14903</f>
        <v>883616</v>
      </c>
      <c r="R728" s="31">
        <f>[1]consoCURRENT!U14903</f>
        <v>1531956</v>
      </c>
      <c r="S728" s="31">
        <f>[1]consoCURRENT!V14903</f>
        <v>8651072.4499999993</v>
      </c>
      <c r="T728" s="31">
        <f>[1]consoCURRENT!W14903</f>
        <v>18171028.27</v>
      </c>
      <c r="U728" s="31">
        <f>[1]consoCURRENT!X14903</f>
        <v>31381461.550000001</v>
      </c>
      <c r="V728" s="31">
        <f>[1]consoCURRENT!Y14903</f>
        <v>5616672.8500000006</v>
      </c>
      <c r="W728" s="31">
        <f>[1]consoCURRENT!Z14903</f>
        <v>3512986.87</v>
      </c>
      <c r="X728" s="31">
        <f>[1]consoCURRENT!AA14903</f>
        <v>902804.36</v>
      </c>
      <c r="Y728" s="31">
        <f>[1]consoCURRENT!AB14903</f>
        <v>0</v>
      </c>
      <c r="Z728" s="31">
        <f t="shared" ref="Z728:Z730" si="359">SUM(M728:Y728)</f>
        <v>80405163.530000001</v>
      </c>
      <c r="AA728" s="31">
        <f>D728-Z728</f>
        <v>6566276.5799999982</v>
      </c>
      <c r="AB728" s="37">
        <f>Z728/D728</f>
        <v>0.9245007720730497</v>
      </c>
      <c r="AC728" s="32"/>
      <c r="AD728" s="165"/>
      <c r="AE728" s="165"/>
      <c r="AF728" s="165"/>
      <c r="AG728" s="165"/>
      <c r="AH728" s="165"/>
      <c r="AI728" s="140"/>
      <c r="AJ728" s="140"/>
      <c r="AK728" s="78"/>
      <c r="AL728" s="78"/>
    </row>
    <row r="729" spans="1:38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9"/>
        <v>0</v>
      </c>
      <c r="AA729" s="31">
        <f>D729-Z729</f>
        <v>0</v>
      </c>
      <c r="AB729" s="37"/>
      <c r="AC729" s="32"/>
      <c r="AD729" s="165"/>
      <c r="AE729" s="165"/>
      <c r="AF729" s="165"/>
      <c r="AG729" s="165"/>
      <c r="AH729" s="165"/>
      <c r="AI729" s="140"/>
      <c r="AJ729" s="140"/>
      <c r="AK729" s="78"/>
      <c r="AL729" s="78"/>
    </row>
    <row r="730" spans="1:38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9"/>
        <v>0</v>
      </c>
      <c r="AA730" s="31">
        <f>D730-Z730</f>
        <v>0</v>
      </c>
      <c r="AB730" s="37"/>
      <c r="AC730" s="32"/>
      <c r="AD730" s="165"/>
      <c r="AE730" s="165"/>
      <c r="AF730" s="165"/>
      <c r="AG730" s="165"/>
      <c r="AH730" s="165"/>
      <c r="AI730" s="140"/>
      <c r="AJ730" s="140"/>
      <c r="AK730" s="78"/>
      <c r="AL730" s="78"/>
    </row>
    <row r="731" spans="1:38" s="33" customFormat="1" ht="18" hidden="1" customHeight="1" x14ac:dyDescent="0.25">
      <c r="A731" s="39" t="s">
        <v>38</v>
      </c>
      <c r="B731" s="40">
        <f t="shared" ref="B731:G731" si="360">SUM(B727:B730)</f>
        <v>101703941.01000001</v>
      </c>
      <c r="C731" s="40">
        <f t="shared" si="360"/>
        <v>-13005198.999999996</v>
      </c>
      <c r="D731" s="40">
        <f t="shared" si="360"/>
        <v>88698742.010000005</v>
      </c>
      <c r="E731" s="40">
        <f t="shared" si="360"/>
        <v>9753565.1799999997</v>
      </c>
      <c r="F731" s="40">
        <f t="shared" si="360"/>
        <v>11066644.449999999</v>
      </c>
      <c r="G731" s="40">
        <f t="shared" si="360"/>
        <v>56896464.57</v>
      </c>
      <c r="H731" s="40">
        <f t="shared" ref="H731" si="361">SUM(H727:H730)</f>
        <v>4404291.2300000004</v>
      </c>
      <c r="I731" s="40">
        <f t="shared" ref="I731:AA731" si="362">SUM(I727:I730)</f>
        <v>0</v>
      </c>
      <c r="J731" s="40">
        <f t="shared" si="362"/>
        <v>0</v>
      </c>
      <c r="K731" s="40">
        <f t="shared" si="362"/>
        <v>0</v>
      </c>
      <c r="L731" s="40">
        <f t="shared" si="362"/>
        <v>0</v>
      </c>
      <c r="M731" s="40">
        <f t="shared" si="362"/>
        <v>0</v>
      </c>
      <c r="N731" s="40">
        <f t="shared" si="362"/>
        <v>0</v>
      </c>
      <c r="O731" s="40">
        <f t="shared" si="362"/>
        <v>3593247.2</v>
      </c>
      <c r="P731" s="40">
        <f t="shared" si="362"/>
        <v>6160317.9800000004</v>
      </c>
      <c r="Q731" s="40">
        <f t="shared" si="362"/>
        <v>883616</v>
      </c>
      <c r="R731" s="40">
        <f t="shared" si="362"/>
        <v>1531956</v>
      </c>
      <c r="S731" s="40">
        <f t="shared" si="362"/>
        <v>8651072.4499999993</v>
      </c>
      <c r="T731" s="40">
        <f t="shared" si="362"/>
        <v>18171028.27</v>
      </c>
      <c r="U731" s="40">
        <f t="shared" si="362"/>
        <v>31381461.550000001</v>
      </c>
      <c r="V731" s="40">
        <f t="shared" si="362"/>
        <v>7343974.75</v>
      </c>
      <c r="W731" s="40">
        <f t="shared" si="362"/>
        <v>3512986.87</v>
      </c>
      <c r="X731" s="40">
        <f t="shared" si="362"/>
        <v>891304.36</v>
      </c>
      <c r="Y731" s="40">
        <f t="shared" si="362"/>
        <v>0</v>
      </c>
      <c r="Z731" s="40">
        <f t="shared" si="362"/>
        <v>82120965.430000007</v>
      </c>
      <c r="AA731" s="40">
        <f t="shared" si="362"/>
        <v>6577776.5799999973</v>
      </c>
      <c r="AB731" s="41">
        <f>Z731/D731</f>
        <v>0.92584137687929768</v>
      </c>
      <c r="AC731" s="32"/>
      <c r="AD731" s="165"/>
      <c r="AE731" s="165"/>
      <c r="AF731" s="165"/>
      <c r="AG731" s="165"/>
      <c r="AH731" s="165"/>
      <c r="AI731" s="140"/>
      <c r="AJ731" s="140"/>
      <c r="AK731" s="78"/>
      <c r="AL731" s="78"/>
    </row>
    <row r="732" spans="1:38" s="33" customFormat="1" ht="18" hidden="1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3">SUM(M732:Y732)</f>
        <v>0</v>
      </c>
      <c r="AA732" s="31">
        <f>D732-Z732</f>
        <v>0</v>
      </c>
      <c r="AB732" s="37" t="e">
        <f>Z732/D732</f>
        <v>#DIV/0!</v>
      </c>
      <c r="AC732" s="32"/>
      <c r="AD732" s="165"/>
      <c r="AE732" s="165"/>
      <c r="AF732" s="165"/>
      <c r="AG732" s="165"/>
      <c r="AH732" s="165"/>
      <c r="AI732" s="140"/>
      <c r="AJ732" s="140"/>
      <c r="AK732" s="78"/>
      <c r="AL732" s="78"/>
    </row>
    <row r="733" spans="1:38" s="33" customFormat="1" ht="18" hidden="1" customHeight="1" x14ac:dyDescent="0.25">
      <c r="A733" s="39" t="s">
        <v>40</v>
      </c>
      <c r="B733" s="40">
        <f t="shared" ref="B733:AA733" si="364">B732+B731</f>
        <v>101703941.01000001</v>
      </c>
      <c r="C733" s="40">
        <f t="shared" si="364"/>
        <v>-13005198.999999996</v>
      </c>
      <c r="D733" s="40">
        <f t="shared" si="364"/>
        <v>88698742.010000005</v>
      </c>
      <c r="E733" s="40">
        <f t="shared" si="364"/>
        <v>9753565.1799999997</v>
      </c>
      <c r="F733" s="40">
        <f t="shared" si="364"/>
        <v>11066644.449999999</v>
      </c>
      <c r="G733" s="40">
        <f t="shared" si="364"/>
        <v>56896464.57</v>
      </c>
      <c r="H733" s="40">
        <f t="shared" si="364"/>
        <v>4404291.2300000004</v>
      </c>
      <c r="I733" s="40">
        <f t="shared" si="364"/>
        <v>0</v>
      </c>
      <c r="J733" s="40">
        <f t="shared" si="364"/>
        <v>0</v>
      </c>
      <c r="K733" s="40">
        <f t="shared" si="364"/>
        <v>0</v>
      </c>
      <c r="L733" s="40">
        <f t="shared" si="364"/>
        <v>0</v>
      </c>
      <c r="M733" s="40">
        <f t="shared" si="364"/>
        <v>0</v>
      </c>
      <c r="N733" s="40">
        <f t="shared" si="364"/>
        <v>0</v>
      </c>
      <c r="O733" s="40">
        <f t="shared" si="364"/>
        <v>3593247.2</v>
      </c>
      <c r="P733" s="40">
        <f t="shared" si="364"/>
        <v>6160317.9800000004</v>
      </c>
      <c r="Q733" s="40">
        <f t="shared" si="364"/>
        <v>883616</v>
      </c>
      <c r="R733" s="40">
        <f t="shared" si="364"/>
        <v>1531956</v>
      </c>
      <c r="S733" s="40">
        <f t="shared" si="364"/>
        <v>8651072.4499999993</v>
      </c>
      <c r="T733" s="40">
        <f t="shared" si="364"/>
        <v>18171028.27</v>
      </c>
      <c r="U733" s="40">
        <f t="shared" si="364"/>
        <v>31381461.550000001</v>
      </c>
      <c r="V733" s="40">
        <f t="shared" si="364"/>
        <v>7343974.75</v>
      </c>
      <c r="W733" s="40">
        <f t="shared" si="364"/>
        <v>3512986.87</v>
      </c>
      <c r="X733" s="40">
        <f t="shared" si="364"/>
        <v>891304.36</v>
      </c>
      <c r="Y733" s="40">
        <f t="shared" si="364"/>
        <v>0</v>
      </c>
      <c r="Z733" s="40">
        <f t="shared" si="364"/>
        <v>82120965.430000007</v>
      </c>
      <c r="AA733" s="40">
        <f t="shared" si="364"/>
        <v>6577776.5799999973</v>
      </c>
      <c r="AB733" s="41">
        <f>Z733/D733</f>
        <v>0.92584137687929768</v>
      </c>
      <c r="AC733" s="43"/>
      <c r="AD733" s="165"/>
      <c r="AE733" s="165"/>
      <c r="AF733" s="165"/>
      <c r="AG733" s="165"/>
      <c r="AH733" s="165"/>
      <c r="AI733" s="140"/>
      <c r="AJ733" s="140"/>
      <c r="AK733" s="78"/>
      <c r="AL733" s="78"/>
    </row>
    <row r="734" spans="1:38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65"/>
      <c r="AE734" s="165"/>
      <c r="AF734" s="165"/>
      <c r="AG734" s="165"/>
      <c r="AH734" s="165"/>
      <c r="AI734" s="140"/>
      <c r="AJ734" s="140"/>
      <c r="AK734" s="78"/>
      <c r="AL734" s="78"/>
    </row>
    <row r="735" spans="1:38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65"/>
      <c r="AE735" s="165"/>
      <c r="AF735" s="165"/>
      <c r="AG735" s="165"/>
      <c r="AH735" s="165"/>
      <c r="AI735" s="140"/>
      <c r="AJ735" s="140"/>
      <c r="AK735" s="78"/>
      <c r="AL735" s="78"/>
    </row>
    <row r="736" spans="1:38" s="33" customFormat="1" ht="15" hidden="1" customHeight="1" x14ac:dyDescent="0.25">
      <c r="A736" s="47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65"/>
      <c r="AE736" s="165"/>
      <c r="AF736" s="165"/>
      <c r="AG736" s="165"/>
      <c r="AH736" s="165"/>
      <c r="AI736" s="140"/>
      <c r="AJ736" s="140"/>
      <c r="AK736" s="78"/>
      <c r="AL736" s="78"/>
    </row>
    <row r="737" spans="1:38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12465.79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12465.79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12465.79</v>
      </c>
      <c r="AA737" s="31">
        <f>D737-Z737</f>
        <v>0</v>
      </c>
      <c r="AB737" s="37">
        <f>Z737/D737</f>
        <v>1</v>
      </c>
      <c r="AC737" s="32"/>
      <c r="AD737" s="165"/>
      <c r="AE737" s="165"/>
      <c r="AF737" s="165"/>
      <c r="AG737" s="165"/>
      <c r="AH737" s="165"/>
      <c r="AI737" s="140"/>
      <c r="AJ737" s="140"/>
      <c r="AK737" s="78"/>
      <c r="AL737" s="78"/>
    </row>
    <row r="738" spans="1:38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-3.5470293369144201E-11</v>
      </c>
      <c r="D738" s="31">
        <f>[1]consoCURRENT!G15116</f>
        <v>604330.47999999975</v>
      </c>
      <c r="E738" s="31">
        <f>[1]consoCURRENT!H15116</f>
        <v>259500</v>
      </c>
      <c r="F738" s="31">
        <f>[1]consoCURRENT!I15116</f>
        <v>344830.48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259500</v>
      </c>
      <c r="Q738" s="31">
        <f>[1]consoCURRENT!T15116</f>
        <v>0</v>
      </c>
      <c r="R738" s="31">
        <f>[1]consoCURRENT!U15116</f>
        <v>344830.48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5">SUM(M738:Y738)</f>
        <v>604330.48</v>
      </c>
      <c r="AA738" s="31">
        <f>D738-Z738</f>
        <v>0</v>
      </c>
      <c r="AB738" s="37">
        <f>Z738/D738</f>
        <v>1.0000000000000004</v>
      </c>
      <c r="AC738" s="32"/>
      <c r="AD738" s="165"/>
      <c r="AE738" s="165"/>
      <c r="AF738" s="165"/>
      <c r="AG738" s="165"/>
      <c r="AH738" s="165"/>
      <c r="AI738" s="140"/>
      <c r="AJ738" s="140"/>
      <c r="AK738" s="78"/>
      <c r="AL738" s="78"/>
    </row>
    <row r="739" spans="1:38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5"/>
        <v>0</v>
      </c>
      <c r="AA739" s="31">
        <f>D739-Z739</f>
        <v>0</v>
      </c>
      <c r="AB739" s="37"/>
      <c r="AC739" s="32"/>
      <c r="AD739" s="165"/>
      <c r="AE739" s="165"/>
      <c r="AF739" s="165"/>
      <c r="AG739" s="165"/>
      <c r="AH739" s="165"/>
      <c r="AI739" s="140"/>
      <c r="AJ739" s="140"/>
      <c r="AK739" s="78"/>
      <c r="AL739" s="78"/>
    </row>
    <row r="740" spans="1:38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5"/>
        <v>0</v>
      </c>
      <c r="AA740" s="31">
        <f>D740-Z740</f>
        <v>0</v>
      </c>
      <c r="AB740" s="37"/>
      <c r="AC740" s="32"/>
      <c r="AD740" s="165"/>
      <c r="AE740" s="165"/>
      <c r="AF740" s="165"/>
      <c r="AG740" s="165"/>
      <c r="AH740" s="165"/>
      <c r="AI740" s="140"/>
      <c r="AJ740" s="140"/>
      <c r="AK740" s="78"/>
      <c r="AL740" s="78"/>
    </row>
    <row r="741" spans="1:38" s="33" customFormat="1" ht="18" hidden="1" customHeight="1" x14ac:dyDescent="0.25">
      <c r="A741" s="39" t="s">
        <v>38</v>
      </c>
      <c r="B741" s="40">
        <f t="shared" ref="B741:S741" si="366">SUM(B737:B740)</f>
        <v>616796.2699999999</v>
      </c>
      <c r="C741" s="40">
        <f t="shared" si="366"/>
        <v>-3.5470293369144201E-11</v>
      </c>
      <c r="D741" s="40">
        <f t="shared" si="366"/>
        <v>616796.26999999979</v>
      </c>
      <c r="E741" s="40">
        <f t="shared" si="366"/>
        <v>259500</v>
      </c>
      <c r="F741" s="40">
        <f t="shared" si="366"/>
        <v>357296.26999999996</v>
      </c>
      <c r="G741" s="40">
        <f t="shared" si="366"/>
        <v>0</v>
      </c>
      <c r="H741" s="40">
        <f t="shared" si="366"/>
        <v>0</v>
      </c>
      <c r="I741" s="40">
        <f t="shared" si="366"/>
        <v>0</v>
      </c>
      <c r="J741" s="40">
        <f t="shared" si="366"/>
        <v>0</v>
      </c>
      <c r="K741" s="40">
        <f t="shared" si="366"/>
        <v>0</v>
      </c>
      <c r="L741" s="40">
        <f t="shared" si="366"/>
        <v>0</v>
      </c>
      <c r="M741" s="40">
        <f t="shared" si="366"/>
        <v>0</v>
      </c>
      <c r="N741" s="40">
        <f t="shared" si="366"/>
        <v>0</v>
      </c>
      <c r="O741" s="40">
        <f t="shared" si="366"/>
        <v>0</v>
      </c>
      <c r="P741" s="40">
        <f t="shared" si="366"/>
        <v>259500</v>
      </c>
      <c r="Q741" s="40">
        <f t="shared" si="366"/>
        <v>0</v>
      </c>
      <c r="R741" s="40">
        <f t="shared" si="366"/>
        <v>344830.48</v>
      </c>
      <c r="S741" s="40">
        <f t="shared" si="366"/>
        <v>12465.79</v>
      </c>
      <c r="T741" s="40">
        <f t="shared" ref="T741" si="367">SUM(T737:T740)</f>
        <v>0</v>
      </c>
      <c r="U741" s="40">
        <f t="shared" ref="U741:AA741" si="368">SUM(U737:U740)</f>
        <v>0</v>
      </c>
      <c r="V741" s="40">
        <f t="shared" si="368"/>
        <v>0</v>
      </c>
      <c r="W741" s="40">
        <f t="shared" si="368"/>
        <v>0</v>
      </c>
      <c r="X741" s="40">
        <f t="shared" si="368"/>
        <v>0</v>
      </c>
      <c r="Y741" s="40">
        <f t="shared" si="368"/>
        <v>0</v>
      </c>
      <c r="Z741" s="40">
        <f t="shared" si="368"/>
        <v>616796.27</v>
      </c>
      <c r="AA741" s="40">
        <f t="shared" si="368"/>
        <v>0</v>
      </c>
      <c r="AB741" s="41">
        <f>Z741/D741</f>
        <v>1.0000000000000004</v>
      </c>
      <c r="AC741" s="32"/>
      <c r="AD741" s="165"/>
      <c r="AE741" s="165"/>
      <c r="AF741" s="165"/>
      <c r="AG741" s="165"/>
      <c r="AH741" s="165"/>
      <c r="AI741" s="140"/>
      <c r="AJ741" s="140"/>
      <c r="AK741" s="78"/>
      <c r="AL741" s="78"/>
    </row>
    <row r="742" spans="1:38" s="33" customFormat="1" ht="18" hidden="1" customHeight="1" x14ac:dyDescent="0.25">
      <c r="A742" s="42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9">SUM(M742:Y742)</f>
        <v>0</v>
      </c>
      <c r="AA742" s="31">
        <f>D742-Z742</f>
        <v>0</v>
      </c>
      <c r="AB742" s="37" t="e">
        <f>Z742/D742</f>
        <v>#DIV/0!</v>
      </c>
      <c r="AC742" s="32"/>
      <c r="AD742" s="165"/>
      <c r="AE742" s="165"/>
      <c r="AF742" s="165"/>
      <c r="AG742" s="165"/>
      <c r="AH742" s="165"/>
      <c r="AI742" s="140"/>
      <c r="AJ742" s="140"/>
      <c r="AK742" s="78"/>
      <c r="AL742" s="78"/>
    </row>
    <row r="743" spans="1:38" s="33" customFormat="1" ht="18" hidden="1" customHeight="1" x14ac:dyDescent="0.25">
      <c r="A743" s="39" t="s">
        <v>40</v>
      </c>
      <c r="B743" s="40">
        <f t="shared" ref="B743:AA743" si="370">B742+B741</f>
        <v>616796.2699999999</v>
      </c>
      <c r="C743" s="40">
        <f t="shared" si="370"/>
        <v>-3.5470293369144201E-11</v>
      </c>
      <c r="D743" s="40">
        <f t="shared" si="370"/>
        <v>616796.26999999979</v>
      </c>
      <c r="E743" s="40">
        <f t="shared" si="370"/>
        <v>259500</v>
      </c>
      <c r="F743" s="40">
        <f t="shared" si="370"/>
        <v>357296.26999999996</v>
      </c>
      <c r="G743" s="40">
        <f t="shared" si="370"/>
        <v>0</v>
      </c>
      <c r="H743" s="40">
        <f t="shared" si="370"/>
        <v>0</v>
      </c>
      <c r="I743" s="40">
        <f t="shared" si="370"/>
        <v>0</v>
      </c>
      <c r="J743" s="40">
        <f t="shared" si="370"/>
        <v>0</v>
      </c>
      <c r="K743" s="40">
        <f t="shared" si="370"/>
        <v>0</v>
      </c>
      <c r="L743" s="40">
        <f t="shared" si="370"/>
        <v>0</v>
      </c>
      <c r="M743" s="40">
        <f t="shared" si="370"/>
        <v>0</v>
      </c>
      <c r="N743" s="40">
        <f t="shared" si="370"/>
        <v>0</v>
      </c>
      <c r="O743" s="40">
        <f t="shared" si="370"/>
        <v>0</v>
      </c>
      <c r="P743" s="40">
        <f t="shared" si="370"/>
        <v>259500</v>
      </c>
      <c r="Q743" s="40">
        <f t="shared" si="370"/>
        <v>0</v>
      </c>
      <c r="R743" s="40">
        <f t="shared" si="370"/>
        <v>344830.48</v>
      </c>
      <c r="S743" s="40">
        <f t="shared" si="370"/>
        <v>12465.79</v>
      </c>
      <c r="T743" s="40">
        <f t="shared" si="370"/>
        <v>0</v>
      </c>
      <c r="U743" s="40">
        <f t="shared" si="370"/>
        <v>0</v>
      </c>
      <c r="V743" s="40">
        <f t="shared" si="370"/>
        <v>0</v>
      </c>
      <c r="W743" s="40">
        <f t="shared" si="370"/>
        <v>0</v>
      </c>
      <c r="X743" s="40">
        <f t="shared" si="370"/>
        <v>0</v>
      </c>
      <c r="Y743" s="40">
        <f t="shared" si="370"/>
        <v>0</v>
      </c>
      <c r="Z743" s="40">
        <f t="shared" si="370"/>
        <v>616796.27</v>
      </c>
      <c r="AA743" s="40">
        <f t="shared" si="370"/>
        <v>0</v>
      </c>
      <c r="AB743" s="41">
        <f>Z743/D743</f>
        <v>1.0000000000000004</v>
      </c>
      <c r="AC743" s="43"/>
      <c r="AD743" s="165"/>
      <c r="AE743" s="165"/>
      <c r="AF743" s="165"/>
      <c r="AG743" s="165"/>
      <c r="AH743" s="165"/>
      <c r="AI743" s="140"/>
      <c r="AJ743" s="140"/>
      <c r="AK743" s="78"/>
      <c r="AL743" s="78"/>
    </row>
    <row r="744" spans="1:38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65"/>
      <c r="AE744" s="165"/>
      <c r="AF744" s="165"/>
      <c r="AG744" s="165"/>
      <c r="AH744" s="165"/>
      <c r="AI744" s="140"/>
      <c r="AJ744" s="140"/>
      <c r="AK744" s="78"/>
      <c r="AL744" s="78"/>
    </row>
    <row r="745" spans="1:38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65"/>
      <c r="AE745" s="165"/>
      <c r="AF745" s="165"/>
      <c r="AG745" s="165"/>
      <c r="AH745" s="165"/>
      <c r="AI745" s="140"/>
      <c r="AJ745" s="140"/>
      <c r="AK745" s="78"/>
      <c r="AL745" s="78"/>
    </row>
    <row r="746" spans="1:38" s="33" customFormat="1" ht="15" hidden="1" customHeight="1" x14ac:dyDescent="0.25">
      <c r="A746" s="47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65"/>
      <c r="AE746" s="165"/>
      <c r="AF746" s="165"/>
      <c r="AG746" s="165"/>
      <c r="AH746" s="165"/>
      <c r="AI746" s="140"/>
      <c r="AJ746" s="140"/>
      <c r="AK746" s="78"/>
      <c r="AL746" s="78"/>
    </row>
    <row r="747" spans="1:38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-5.6388227420711701E-12</v>
      </c>
      <c r="D747" s="31">
        <f>[1]consoCURRENT!G15216</f>
        <v>243122.78</v>
      </c>
      <c r="E747" s="31">
        <f>[1]consoCURRENT!H15216</f>
        <v>0</v>
      </c>
      <c r="F747" s="31">
        <f>[1]consoCURRENT!I15216</f>
        <v>42747.88</v>
      </c>
      <c r="G747" s="31">
        <f>[1]consoCURRENT!J15216</f>
        <v>200374.9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8000</v>
      </c>
      <c r="R747" s="31">
        <f>[1]consoCURRENT!U15216</f>
        <v>0</v>
      </c>
      <c r="S747" s="31">
        <f>[1]consoCURRENT!V15216</f>
        <v>34747.879999999997</v>
      </c>
      <c r="T747" s="31">
        <f>[1]consoCURRENT!W15216</f>
        <v>0</v>
      </c>
      <c r="U747" s="31">
        <f>[1]consoCURRENT!X15216</f>
        <v>200374.9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243122.78</v>
      </c>
      <c r="AA747" s="31">
        <f>D747-Z747</f>
        <v>0</v>
      </c>
      <c r="AB747" s="37">
        <f>Z747/D747</f>
        <v>1</v>
      </c>
      <c r="AC747" s="32"/>
      <c r="AD747" s="165"/>
      <c r="AE747" s="165"/>
      <c r="AF747" s="165"/>
      <c r="AG747" s="165"/>
      <c r="AH747" s="165"/>
      <c r="AI747" s="140"/>
      <c r="AJ747" s="140"/>
      <c r="AK747" s="78"/>
      <c r="AL747" s="78"/>
    </row>
    <row r="748" spans="1:38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-372000.00000000006</v>
      </c>
      <c r="D748" s="31">
        <f>[1]consoCURRENT!G15329</f>
        <v>3338091.79</v>
      </c>
      <c r="E748" s="31">
        <f>[1]consoCURRENT!H15329</f>
        <v>808371.45</v>
      </c>
      <c r="F748" s="31">
        <f>[1]consoCURRENT!I15329</f>
        <v>2299498.5499999998</v>
      </c>
      <c r="G748" s="31">
        <f>[1]consoCURRENT!J15329</f>
        <v>216023.64</v>
      </c>
      <c r="H748" s="31">
        <f>[1]consoCURRENT!K15329</f>
        <v>-55873.64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660843.99</v>
      </c>
      <c r="Q748" s="31">
        <f>[1]consoCURRENT!T15329</f>
        <v>147045.5</v>
      </c>
      <c r="R748" s="31">
        <f>[1]consoCURRENT!U15329</f>
        <v>1305387.05</v>
      </c>
      <c r="S748" s="31">
        <f>[1]consoCURRENT!V15329</f>
        <v>847066</v>
      </c>
      <c r="T748" s="31">
        <f>[1]consoCURRENT!W15329</f>
        <v>1260</v>
      </c>
      <c r="U748" s="31">
        <f>[1]consoCURRENT!X15329</f>
        <v>127890</v>
      </c>
      <c r="V748" s="31">
        <f>[1]consoCURRENT!Y15329</f>
        <v>86873.64</v>
      </c>
      <c r="W748" s="31">
        <f>[1]consoCURRENT!Z15329</f>
        <v>8800</v>
      </c>
      <c r="X748" s="31">
        <f>[1]consoCURRENT!AA15329</f>
        <v>-64673.64</v>
      </c>
      <c r="Y748" s="31">
        <f>[1]consoCURRENT!AB15329</f>
        <v>0</v>
      </c>
      <c r="Z748" s="31">
        <f t="shared" ref="Z748:Z750" si="371">SUM(M748:Y748)</f>
        <v>3268020</v>
      </c>
      <c r="AA748" s="31">
        <f>D748-Z748</f>
        <v>70071.790000000037</v>
      </c>
      <c r="AB748" s="37">
        <f>Z748/D748</f>
        <v>0.97900842924394238</v>
      </c>
      <c r="AC748" s="32"/>
      <c r="AD748" s="165"/>
      <c r="AE748" s="165"/>
      <c r="AF748" s="165"/>
      <c r="AG748" s="165"/>
      <c r="AH748" s="165"/>
      <c r="AI748" s="140"/>
      <c r="AJ748" s="140"/>
      <c r="AK748" s="78"/>
      <c r="AL748" s="78"/>
    </row>
    <row r="749" spans="1:38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1"/>
        <v>0</v>
      </c>
      <c r="AA749" s="31">
        <f>D749-Z749</f>
        <v>0</v>
      </c>
      <c r="AB749" s="37"/>
      <c r="AC749" s="32"/>
      <c r="AD749" s="165"/>
      <c r="AE749" s="165"/>
      <c r="AF749" s="165"/>
      <c r="AG749" s="165"/>
      <c r="AH749" s="165"/>
      <c r="AI749" s="140"/>
      <c r="AJ749" s="140"/>
      <c r="AK749" s="78"/>
      <c r="AL749" s="78"/>
    </row>
    <row r="750" spans="1:38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1"/>
        <v>0</v>
      </c>
      <c r="AA750" s="31">
        <f>D750-Z750</f>
        <v>0</v>
      </c>
      <c r="AB750" s="37"/>
      <c r="AC750" s="32"/>
      <c r="AD750" s="165"/>
      <c r="AE750" s="165"/>
      <c r="AF750" s="165"/>
      <c r="AG750" s="165"/>
      <c r="AH750" s="165"/>
      <c r="AI750" s="140"/>
      <c r="AJ750" s="140"/>
      <c r="AK750" s="78"/>
      <c r="AL750" s="78"/>
    </row>
    <row r="751" spans="1:38" s="33" customFormat="1" ht="18" hidden="1" customHeight="1" x14ac:dyDescent="0.25">
      <c r="A751" s="39" t="s">
        <v>38</v>
      </c>
      <c r="B751" s="40">
        <f t="shared" ref="B751:AA751" si="372">SUM(B747:B750)</f>
        <v>3953214.5699999994</v>
      </c>
      <c r="C751" s="40">
        <f t="shared" si="372"/>
        <v>-372000.00000000006</v>
      </c>
      <c r="D751" s="40">
        <f t="shared" si="372"/>
        <v>3581214.57</v>
      </c>
      <c r="E751" s="40">
        <f t="shared" si="372"/>
        <v>808371.45</v>
      </c>
      <c r="F751" s="40">
        <f t="shared" si="372"/>
        <v>2342246.4299999997</v>
      </c>
      <c r="G751" s="40">
        <f t="shared" si="372"/>
        <v>416398.54000000004</v>
      </c>
      <c r="H751" s="40">
        <f t="shared" si="372"/>
        <v>-55873.64</v>
      </c>
      <c r="I751" s="40">
        <f t="shared" si="372"/>
        <v>0</v>
      </c>
      <c r="J751" s="40">
        <f t="shared" si="372"/>
        <v>0</v>
      </c>
      <c r="K751" s="40">
        <f t="shared" si="372"/>
        <v>0</v>
      </c>
      <c r="L751" s="40">
        <f t="shared" si="372"/>
        <v>0</v>
      </c>
      <c r="M751" s="40">
        <f t="shared" si="372"/>
        <v>0</v>
      </c>
      <c r="N751" s="40">
        <f t="shared" si="372"/>
        <v>0</v>
      </c>
      <c r="O751" s="40">
        <f t="shared" si="372"/>
        <v>147527.46</v>
      </c>
      <c r="P751" s="40">
        <f t="shared" si="372"/>
        <v>660843.99</v>
      </c>
      <c r="Q751" s="40">
        <f t="shared" si="372"/>
        <v>155045.5</v>
      </c>
      <c r="R751" s="40">
        <f t="shared" si="372"/>
        <v>1305387.05</v>
      </c>
      <c r="S751" s="40">
        <f t="shared" si="372"/>
        <v>881813.88</v>
      </c>
      <c r="T751" s="40">
        <f t="shared" si="372"/>
        <v>1260</v>
      </c>
      <c r="U751" s="40">
        <f t="shared" si="372"/>
        <v>328264.90000000002</v>
      </c>
      <c r="V751" s="40">
        <f t="shared" si="372"/>
        <v>86873.64</v>
      </c>
      <c r="W751" s="40">
        <f t="shared" si="372"/>
        <v>8800</v>
      </c>
      <c r="X751" s="40">
        <f t="shared" si="372"/>
        <v>-64673.64</v>
      </c>
      <c r="Y751" s="40">
        <f t="shared" si="372"/>
        <v>0</v>
      </c>
      <c r="Z751" s="40">
        <f t="shared" si="372"/>
        <v>3511142.78</v>
      </c>
      <c r="AA751" s="40">
        <f t="shared" si="372"/>
        <v>70071.790000000037</v>
      </c>
      <c r="AB751" s="41">
        <f>Z751/D751</f>
        <v>0.98043351253315159</v>
      </c>
      <c r="AC751" s="32"/>
      <c r="AD751" s="165"/>
      <c r="AE751" s="165"/>
      <c r="AF751" s="165"/>
      <c r="AG751" s="165"/>
      <c r="AH751" s="165"/>
      <c r="AI751" s="140"/>
      <c r="AJ751" s="140"/>
      <c r="AK751" s="78"/>
      <c r="AL751" s="78"/>
    </row>
    <row r="752" spans="1:38" s="33" customFormat="1" ht="18" hidden="1" customHeight="1" x14ac:dyDescent="0.25">
      <c r="A752" s="42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3">SUM(M752:Y752)</f>
        <v>0</v>
      </c>
      <c r="AA752" s="31">
        <f>D752-Z752</f>
        <v>0</v>
      </c>
      <c r="AB752" s="37" t="e">
        <f>Z752/D752</f>
        <v>#DIV/0!</v>
      </c>
      <c r="AC752" s="32"/>
      <c r="AD752" s="165"/>
      <c r="AE752" s="165"/>
      <c r="AF752" s="165"/>
      <c r="AG752" s="165"/>
      <c r="AH752" s="165"/>
      <c r="AI752" s="140"/>
      <c r="AJ752" s="140"/>
      <c r="AK752" s="78"/>
      <c r="AL752" s="78"/>
    </row>
    <row r="753" spans="1:38" s="33" customFormat="1" ht="18" hidden="1" customHeight="1" x14ac:dyDescent="0.25">
      <c r="A753" s="39" t="s">
        <v>40</v>
      </c>
      <c r="B753" s="40">
        <f t="shared" ref="B753:AA753" si="374">B752+B751</f>
        <v>3953214.5699999994</v>
      </c>
      <c r="C753" s="40">
        <f t="shared" si="374"/>
        <v>-372000.00000000006</v>
      </c>
      <c r="D753" s="40">
        <f t="shared" si="374"/>
        <v>3581214.57</v>
      </c>
      <c r="E753" s="40">
        <f t="shared" si="374"/>
        <v>808371.45</v>
      </c>
      <c r="F753" s="40">
        <f t="shared" si="374"/>
        <v>2342246.4299999997</v>
      </c>
      <c r="G753" s="40">
        <f t="shared" si="374"/>
        <v>416398.54000000004</v>
      </c>
      <c r="H753" s="40">
        <f t="shared" si="374"/>
        <v>-55873.64</v>
      </c>
      <c r="I753" s="40">
        <f t="shared" si="374"/>
        <v>0</v>
      </c>
      <c r="J753" s="40">
        <f t="shared" si="374"/>
        <v>0</v>
      </c>
      <c r="K753" s="40">
        <f t="shared" si="374"/>
        <v>0</v>
      </c>
      <c r="L753" s="40">
        <f t="shared" si="374"/>
        <v>0</v>
      </c>
      <c r="M753" s="40">
        <f t="shared" si="374"/>
        <v>0</v>
      </c>
      <c r="N753" s="40">
        <f t="shared" si="374"/>
        <v>0</v>
      </c>
      <c r="O753" s="40">
        <f t="shared" si="374"/>
        <v>147527.46</v>
      </c>
      <c r="P753" s="40">
        <f t="shared" si="374"/>
        <v>660843.99</v>
      </c>
      <c r="Q753" s="40">
        <f t="shared" si="374"/>
        <v>155045.5</v>
      </c>
      <c r="R753" s="40">
        <f t="shared" si="374"/>
        <v>1305387.05</v>
      </c>
      <c r="S753" s="40">
        <f t="shared" si="374"/>
        <v>881813.88</v>
      </c>
      <c r="T753" s="40">
        <f t="shared" si="374"/>
        <v>1260</v>
      </c>
      <c r="U753" s="40">
        <f t="shared" si="374"/>
        <v>328264.90000000002</v>
      </c>
      <c r="V753" s="40">
        <f t="shared" si="374"/>
        <v>86873.64</v>
      </c>
      <c r="W753" s="40">
        <f t="shared" si="374"/>
        <v>8800</v>
      </c>
      <c r="X753" s="40">
        <f t="shared" si="374"/>
        <v>-64673.64</v>
      </c>
      <c r="Y753" s="40">
        <f t="shared" si="374"/>
        <v>0</v>
      </c>
      <c r="Z753" s="40">
        <f t="shared" si="374"/>
        <v>3511142.78</v>
      </c>
      <c r="AA753" s="40">
        <f t="shared" si="374"/>
        <v>70071.790000000037</v>
      </c>
      <c r="AB753" s="41">
        <f>Z753/D753</f>
        <v>0.98043351253315159</v>
      </c>
      <c r="AC753" s="43"/>
      <c r="AD753" s="165"/>
      <c r="AE753" s="165"/>
      <c r="AF753" s="165"/>
      <c r="AG753" s="165"/>
      <c r="AH753" s="165"/>
      <c r="AI753" s="140"/>
      <c r="AJ753" s="140"/>
      <c r="AK753" s="78"/>
      <c r="AL753" s="78"/>
    </row>
    <row r="754" spans="1:38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65"/>
      <c r="AE754" s="165"/>
      <c r="AF754" s="165"/>
      <c r="AG754" s="165"/>
      <c r="AH754" s="165"/>
      <c r="AI754" s="140"/>
      <c r="AJ754" s="140"/>
      <c r="AK754" s="78"/>
      <c r="AL754" s="78"/>
    </row>
    <row r="755" spans="1:38" s="33" customFormat="1" ht="10.7" hidden="1" customHeight="1" x14ac:dyDescent="0.25">
      <c r="A755" s="4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65"/>
      <c r="AE755" s="165"/>
      <c r="AF755" s="165"/>
      <c r="AG755" s="165"/>
      <c r="AH755" s="165"/>
      <c r="AI755" s="140"/>
      <c r="AJ755" s="140"/>
      <c r="AK755" s="78"/>
      <c r="AL755" s="78"/>
    </row>
    <row r="756" spans="1:38" s="33" customFormat="1" ht="15" hidden="1" customHeight="1" x14ac:dyDescent="0.25">
      <c r="A756" s="47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65"/>
      <c r="AE756" s="165"/>
      <c r="AF756" s="165"/>
      <c r="AG756" s="165"/>
      <c r="AH756" s="165"/>
      <c r="AI756" s="140"/>
      <c r="AJ756" s="140"/>
      <c r="AK756" s="78"/>
      <c r="AL756" s="78"/>
    </row>
    <row r="757" spans="1:38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50000</v>
      </c>
      <c r="F757" s="31">
        <f>[1]consoCURRENT!I15429</f>
        <v>900</v>
      </c>
      <c r="G757" s="31">
        <f>[1]consoCURRENT!J15429</f>
        <v>6600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50000</v>
      </c>
      <c r="Q757" s="31">
        <f>[1]consoCURRENT!T15429</f>
        <v>0</v>
      </c>
      <c r="R757" s="31">
        <f>[1]consoCURRENT!U15429</f>
        <v>0</v>
      </c>
      <c r="S757" s="31">
        <f>[1]consoCURRENT!V15429</f>
        <v>900</v>
      </c>
      <c r="T757" s="31">
        <f>[1]consoCURRENT!W15429</f>
        <v>0</v>
      </c>
      <c r="U757" s="31">
        <f>[1]consoCURRENT!X15429</f>
        <v>0</v>
      </c>
      <c r="V757" s="31">
        <f>[1]consoCURRENT!Y15429</f>
        <v>6600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57500</v>
      </c>
      <c r="AA757" s="31">
        <f>D757-Z757</f>
        <v>346635.04000000004</v>
      </c>
      <c r="AB757" s="37">
        <f>Z757/D757</f>
        <v>0.14227917480256103</v>
      </c>
      <c r="AC757" s="32"/>
      <c r="AD757" s="165"/>
      <c r="AE757" s="165"/>
      <c r="AF757" s="165"/>
      <c r="AG757" s="165"/>
      <c r="AH757" s="165"/>
      <c r="AI757" s="140"/>
      <c r="AJ757" s="140"/>
      <c r="AK757" s="78"/>
      <c r="AL757" s="78"/>
    </row>
    <row r="758" spans="1:38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-1542522</v>
      </c>
      <c r="D758" s="31">
        <f>[1]consoCURRENT!G15542</f>
        <v>1812782.1099999996</v>
      </c>
      <c r="E758" s="31">
        <f>[1]consoCURRENT!H15542</f>
        <v>0</v>
      </c>
      <c r="F758" s="31">
        <f>[1]consoCURRENT!I15542</f>
        <v>222133.57</v>
      </c>
      <c r="G758" s="31">
        <f>[1]consoCURRENT!J15542</f>
        <v>1590647.55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3463.91</v>
      </c>
      <c r="R758" s="31">
        <f>[1]consoCURRENT!U15542</f>
        <v>57908.44</v>
      </c>
      <c r="S758" s="31">
        <f>[1]consoCURRENT!V15542</f>
        <v>160761.22</v>
      </c>
      <c r="T758" s="31">
        <f>[1]consoCURRENT!W15542</f>
        <v>134012</v>
      </c>
      <c r="U758" s="31">
        <f>[1]consoCURRENT!X15542</f>
        <v>1310188.06</v>
      </c>
      <c r="V758" s="31">
        <f>[1]consoCURRENT!Y15542</f>
        <v>146447.49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5">SUM(M758:Y758)</f>
        <v>1812781.12</v>
      </c>
      <c r="AA758" s="31">
        <f>D758-Z758</f>
        <v>0.98999999952502549</v>
      </c>
      <c r="AB758" s="37">
        <f>Z758/D758</f>
        <v>0.99999945387810585</v>
      </c>
      <c r="AC758" s="32"/>
      <c r="AD758" s="165"/>
      <c r="AE758" s="165"/>
      <c r="AF758" s="165"/>
      <c r="AG758" s="165"/>
      <c r="AH758" s="165"/>
      <c r="AI758" s="140"/>
      <c r="AJ758" s="140"/>
      <c r="AK758" s="78"/>
      <c r="AL758" s="78"/>
    </row>
    <row r="759" spans="1:38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5"/>
        <v>0</v>
      </c>
      <c r="AA759" s="31">
        <f>D759-Z759</f>
        <v>0</v>
      </c>
      <c r="AB759" s="37"/>
      <c r="AC759" s="31"/>
      <c r="AD759" s="165"/>
      <c r="AE759" s="165"/>
      <c r="AF759" s="165"/>
      <c r="AG759" s="165"/>
      <c r="AH759" s="165"/>
      <c r="AI759" s="140"/>
      <c r="AJ759" s="140"/>
      <c r="AK759" s="78"/>
      <c r="AL759" s="78"/>
    </row>
    <row r="760" spans="1:38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5"/>
        <v>0</v>
      </c>
      <c r="AA760" s="31">
        <f>D760-Z760</f>
        <v>0</v>
      </c>
      <c r="AB760" s="37"/>
      <c r="AC760" s="32"/>
      <c r="AD760" s="165"/>
      <c r="AE760" s="165"/>
      <c r="AF760" s="165"/>
      <c r="AG760" s="165"/>
      <c r="AH760" s="165"/>
      <c r="AI760" s="140"/>
      <c r="AJ760" s="140"/>
      <c r="AK760" s="78"/>
      <c r="AL760" s="78"/>
    </row>
    <row r="761" spans="1:38" s="33" customFormat="1" ht="18" hidden="1" customHeight="1" x14ac:dyDescent="0.25">
      <c r="A761" s="39" t="s">
        <v>38</v>
      </c>
      <c r="B761" s="40">
        <f t="shared" ref="B761:AA761" si="376">SUM(B757:B760)</f>
        <v>3759439.15</v>
      </c>
      <c r="C761" s="40">
        <f t="shared" si="376"/>
        <v>-1542522</v>
      </c>
      <c r="D761" s="40">
        <f t="shared" si="376"/>
        <v>2216917.1499999994</v>
      </c>
      <c r="E761" s="40">
        <f t="shared" si="376"/>
        <v>50000</v>
      </c>
      <c r="F761" s="40">
        <f t="shared" si="376"/>
        <v>223033.57</v>
      </c>
      <c r="G761" s="40">
        <f t="shared" si="376"/>
        <v>1597247.55</v>
      </c>
      <c r="H761" s="40">
        <f t="shared" si="376"/>
        <v>0</v>
      </c>
      <c r="I761" s="40">
        <f t="shared" si="376"/>
        <v>0</v>
      </c>
      <c r="J761" s="40">
        <f t="shared" si="376"/>
        <v>0</v>
      </c>
      <c r="K761" s="40">
        <f t="shared" si="376"/>
        <v>0</v>
      </c>
      <c r="L761" s="40">
        <f t="shared" si="376"/>
        <v>0</v>
      </c>
      <c r="M761" s="40">
        <f t="shared" si="376"/>
        <v>0</v>
      </c>
      <c r="N761" s="40">
        <f t="shared" si="376"/>
        <v>0</v>
      </c>
      <c r="O761" s="40">
        <f t="shared" si="376"/>
        <v>0</v>
      </c>
      <c r="P761" s="40">
        <f t="shared" si="376"/>
        <v>50000</v>
      </c>
      <c r="Q761" s="40">
        <f t="shared" si="376"/>
        <v>3463.91</v>
      </c>
      <c r="R761" s="40">
        <f t="shared" si="376"/>
        <v>57908.44</v>
      </c>
      <c r="S761" s="40">
        <f t="shared" si="376"/>
        <v>161661.22</v>
      </c>
      <c r="T761" s="40">
        <f t="shared" si="376"/>
        <v>134012</v>
      </c>
      <c r="U761" s="40">
        <f t="shared" si="376"/>
        <v>1310188.06</v>
      </c>
      <c r="V761" s="40">
        <f t="shared" si="376"/>
        <v>153047.49</v>
      </c>
      <c r="W761" s="40">
        <f t="shared" si="376"/>
        <v>0</v>
      </c>
      <c r="X761" s="40">
        <f t="shared" si="376"/>
        <v>0</v>
      </c>
      <c r="Y761" s="40">
        <f t="shared" si="376"/>
        <v>0</v>
      </c>
      <c r="Z761" s="40">
        <f t="shared" si="376"/>
        <v>1870281.12</v>
      </c>
      <c r="AA761" s="40">
        <f t="shared" si="376"/>
        <v>346636.02999999956</v>
      </c>
      <c r="AB761" s="41">
        <f>Z761/D761</f>
        <v>0.84364051223114067</v>
      </c>
      <c r="AC761" s="32"/>
      <c r="AD761" s="165"/>
      <c r="AE761" s="165"/>
      <c r="AF761" s="165"/>
      <c r="AG761" s="165"/>
      <c r="AH761" s="165"/>
      <c r="AI761" s="140"/>
      <c r="AJ761" s="140"/>
      <c r="AK761" s="78"/>
      <c r="AL761" s="78"/>
    </row>
    <row r="762" spans="1:38" s="33" customFormat="1" ht="14.45" hidden="1" customHeight="1" x14ac:dyDescent="0.25">
      <c r="A762" s="42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7">SUM(M762:Y762)</f>
        <v>0</v>
      </c>
      <c r="AA762" s="31">
        <f>D762-Z762</f>
        <v>0</v>
      </c>
      <c r="AB762" s="37" t="e">
        <f>Z762/D762</f>
        <v>#DIV/0!</v>
      </c>
      <c r="AC762" s="32"/>
      <c r="AD762" s="165"/>
      <c r="AE762" s="165"/>
      <c r="AF762" s="165"/>
      <c r="AG762" s="165"/>
      <c r="AH762" s="165"/>
      <c r="AI762" s="140"/>
      <c r="AJ762" s="140"/>
      <c r="AK762" s="78"/>
      <c r="AL762" s="78"/>
    </row>
    <row r="763" spans="1:38" s="33" customFormat="1" ht="18" hidden="1" customHeight="1" x14ac:dyDescent="0.25">
      <c r="A763" s="39" t="s">
        <v>40</v>
      </c>
      <c r="B763" s="40">
        <f t="shared" ref="B763:AA763" si="378">B762+B761</f>
        <v>3759439.15</v>
      </c>
      <c r="C763" s="40">
        <f t="shared" si="378"/>
        <v>-1542522</v>
      </c>
      <c r="D763" s="40">
        <f t="shared" si="378"/>
        <v>2216917.1499999994</v>
      </c>
      <c r="E763" s="40">
        <f t="shared" si="378"/>
        <v>50000</v>
      </c>
      <c r="F763" s="40">
        <f t="shared" si="378"/>
        <v>223033.57</v>
      </c>
      <c r="G763" s="40">
        <f t="shared" si="378"/>
        <v>1597247.55</v>
      </c>
      <c r="H763" s="40">
        <f t="shared" si="378"/>
        <v>0</v>
      </c>
      <c r="I763" s="40">
        <f t="shared" si="378"/>
        <v>0</v>
      </c>
      <c r="J763" s="40">
        <f t="shared" si="378"/>
        <v>0</v>
      </c>
      <c r="K763" s="40">
        <f t="shared" si="378"/>
        <v>0</v>
      </c>
      <c r="L763" s="40">
        <f t="shared" si="378"/>
        <v>0</v>
      </c>
      <c r="M763" s="40">
        <f t="shared" si="378"/>
        <v>0</v>
      </c>
      <c r="N763" s="40">
        <f t="shared" si="378"/>
        <v>0</v>
      </c>
      <c r="O763" s="40">
        <f t="shared" si="378"/>
        <v>0</v>
      </c>
      <c r="P763" s="40">
        <f t="shared" si="378"/>
        <v>50000</v>
      </c>
      <c r="Q763" s="40">
        <f t="shared" si="378"/>
        <v>3463.91</v>
      </c>
      <c r="R763" s="40">
        <f t="shared" si="378"/>
        <v>57908.44</v>
      </c>
      <c r="S763" s="40">
        <f t="shared" si="378"/>
        <v>161661.22</v>
      </c>
      <c r="T763" s="40">
        <f t="shared" si="378"/>
        <v>134012</v>
      </c>
      <c r="U763" s="40">
        <f t="shared" si="378"/>
        <v>1310188.06</v>
      </c>
      <c r="V763" s="40">
        <f t="shared" si="378"/>
        <v>153047.49</v>
      </c>
      <c r="W763" s="40">
        <f t="shared" si="378"/>
        <v>0</v>
      </c>
      <c r="X763" s="40">
        <f t="shared" si="378"/>
        <v>0</v>
      </c>
      <c r="Y763" s="40">
        <f t="shared" si="378"/>
        <v>0</v>
      </c>
      <c r="Z763" s="40">
        <f t="shared" si="378"/>
        <v>1870281.12</v>
      </c>
      <c r="AA763" s="40">
        <f t="shared" si="378"/>
        <v>346636.02999999956</v>
      </c>
      <c r="AB763" s="41">
        <f>Z763/D763</f>
        <v>0.84364051223114067</v>
      </c>
      <c r="AC763" s="43"/>
      <c r="AD763" s="165"/>
      <c r="AE763" s="165"/>
      <c r="AF763" s="165"/>
      <c r="AG763" s="165"/>
      <c r="AH763" s="165"/>
      <c r="AI763" s="140"/>
      <c r="AJ763" s="140"/>
      <c r="AK763" s="78"/>
      <c r="AL763" s="78"/>
    </row>
    <row r="764" spans="1:38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65"/>
      <c r="AE764" s="165"/>
      <c r="AF764" s="165"/>
      <c r="AG764" s="165"/>
      <c r="AH764" s="165"/>
      <c r="AI764" s="140"/>
      <c r="AJ764" s="140"/>
      <c r="AK764" s="78"/>
      <c r="AL764" s="78"/>
    </row>
    <row r="765" spans="1:38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65"/>
      <c r="AE765" s="165"/>
      <c r="AF765" s="165"/>
      <c r="AG765" s="165"/>
      <c r="AH765" s="165"/>
      <c r="AI765" s="140"/>
      <c r="AJ765" s="140"/>
      <c r="AK765" s="78"/>
      <c r="AL765" s="78"/>
    </row>
    <row r="766" spans="1:38" s="33" customFormat="1" ht="15" hidden="1" customHeight="1" x14ac:dyDescent="0.25">
      <c r="A766" s="47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65"/>
      <c r="AE766" s="165"/>
      <c r="AF766" s="165"/>
      <c r="AG766" s="165"/>
      <c r="AH766" s="165"/>
      <c r="AI766" s="140"/>
      <c r="AJ766" s="140"/>
      <c r="AK766" s="78"/>
      <c r="AL766" s="78"/>
    </row>
    <row r="767" spans="1:38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-1.6370904631912708E-11</v>
      </c>
      <c r="D767" s="31">
        <f>[1]consoCURRENT!G15642</f>
        <v>138360.03999999998</v>
      </c>
      <c r="E767" s="31">
        <f>[1]consoCURRENT!H15642</f>
        <v>15800</v>
      </c>
      <c r="F767" s="31">
        <f>[1]consoCURRENT!I15642</f>
        <v>122560.04000000001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15800</v>
      </c>
      <c r="Q767" s="31">
        <f>[1]consoCURRENT!T15642</f>
        <v>0</v>
      </c>
      <c r="R767" s="31">
        <f>[1]consoCURRENT!U15642</f>
        <v>0</v>
      </c>
      <c r="S767" s="31">
        <f>[1]consoCURRENT!V15642</f>
        <v>122560.04000000001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138360.04</v>
      </c>
      <c r="AA767" s="31">
        <f>D767-Z767</f>
        <v>0</v>
      </c>
      <c r="AB767" s="37">
        <f>Z767/D767</f>
        <v>1.0000000000000002</v>
      </c>
      <c r="AC767" s="32"/>
      <c r="AD767" s="165"/>
      <c r="AE767" s="165"/>
      <c r="AF767" s="165"/>
      <c r="AG767" s="165"/>
      <c r="AH767" s="165"/>
      <c r="AI767" s="140"/>
      <c r="AJ767" s="140"/>
      <c r="AK767" s="78"/>
      <c r="AL767" s="78"/>
    </row>
    <row r="768" spans="1:38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1.8917489796876907E-10</v>
      </c>
      <c r="D768" s="31">
        <f>[1]consoCURRENT!G15755</f>
        <v>14649677.629999999</v>
      </c>
      <c r="E768" s="31">
        <f>[1]consoCURRENT!H15755</f>
        <v>2218612.4</v>
      </c>
      <c r="F768" s="31">
        <f>[1]consoCURRENT!I15755</f>
        <v>11889622</v>
      </c>
      <c r="G768" s="31">
        <f>[1]consoCURRENT!J15755</f>
        <v>533000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2218612.4</v>
      </c>
      <c r="Q768" s="31">
        <f>[1]consoCURRENT!T15755</f>
        <v>3253686.1999999997</v>
      </c>
      <c r="R768" s="31">
        <f>[1]consoCURRENT!U15755</f>
        <v>1494519.5</v>
      </c>
      <c r="S768" s="31">
        <f>[1]consoCURRENT!V15755</f>
        <v>7141416.3000000007</v>
      </c>
      <c r="T768" s="31">
        <f>[1]consoCURRENT!W15755</f>
        <v>533000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9">SUM(M768:Y768)</f>
        <v>14641234.4</v>
      </c>
      <c r="AA768" s="31">
        <f>D768-Z768</f>
        <v>8443.2299999985844</v>
      </c>
      <c r="AB768" s="37">
        <f>Z768/D768</f>
        <v>0.99942365762488128</v>
      </c>
      <c r="AC768" s="32"/>
      <c r="AD768" s="165"/>
      <c r="AE768" s="165"/>
      <c r="AF768" s="165"/>
      <c r="AG768" s="165"/>
      <c r="AH768" s="165"/>
      <c r="AI768" s="140"/>
      <c r="AJ768" s="140"/>
      <c r="AK768" s="78"/>
      <c r="AL768" s="78"/>
    </row>
    <row r="769" spans="1:38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9"/>
        <v>0</v>
      </c>
      <c r="AA769" s="31">
        <f>D769-Z769</f>
        <v>0</v>
      </c>
      <c r="AB769" s="37"/>
      <c r="AC769" s="32"/>
      <c r="AD769" s="165"/>
      <c r="AE769" s="165"/>
      <c r="AF769" s="165"/>
      <c r="AG769" s="165"/>
      <c r="AH769" s="165"/>
      <c r="AI769" s="140"/>
      <c r="AJ769" s="140"/>
      <c r="AK769" s="78"/>
      <c r="AL769" s="78"/>
    </row>
    <row r="770" spans="1:38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9"/>
        <v>0</v>
      </c>
      <c r="AA770" s="31">
        <f>D770-Z770</f>
        <v>0</v>
      </c>
      <c r="AB770" s="37"/>
      <c r="AC770" s="32"/>
      <c r="AD770" s="165"/>
      <c r="AE770" s="165"/>
      <c r="AF770" s="165"/>
      <c r="AG770" s="165"/>
      <c r="AH770" s="165"/>
      <c r="AI770" s="140"/>
      <c r="AJ770" s="140"/>
      <c r="AK770" s="78"/>
      <c r="AL770" s="78"/>
    </row>
    <row r="771" spans="1:38" s="33" customFormat="1" ht="18" hidden="1" customHeight="1" x14ac:dyDescent="0.25">
      <c r="A771" s="39" t="s">
        <v>38</v>
      </c>
      <c r="B771" s="40">
        <f t="shared" ref="B771:AA771" si="380">SUM(B767:B770)</f>
        <v>14788037.669999998</v>
      </c>
      <c r="C771" s="40">
        <f t="shared" si="380"/>
        <v>1.7280399333685637E-10</v>
      </c>
      <c r="D771" s="40">
        <f t="shared" si="380"/>
        <v>14788037.669999998</v>
      </c>
      <c r="E771" s="40">
        <f t="shared" si="380"/>
        <v>2234412.4</v>
      </c>
      <c r="F771" s="40">
        <f t="shared" si="380"/>
        <v>12012182.039999999</v>
      </c>
      <c r="G771" s="40">
        <f t="shared" si="380"/>
        <v>533000</v>
      </c>
      <c r="H771" s="40">
        <f t="shared" si="380"/>
        <v>0</v>
      </c>
      <c r="I771" s="40">
        <f t="shared" si="380"/>
        <v>0</v>
      </c>
      <c r="J771" s="40">
        <f t="shared" si="380"/>
        <v>0</v>
      </c>
      <c r="K771" s="40">
        <f t="shared" si="380"/>
        <v>0</v>
      </c>
      <c r="L771" s="40">
        <f t="shared" si="380"/>
        <v>0</v>
      </c>
      <c r="M771" s="40">
        <f t="shared" si="380"/>
        <v>0</v>
      </c>
      <c r="N771" s="40">
        <f t="shared" si="380"/>
        <v>0</v>
      </c>
      <c r="O771" s="40">
        <f t="shared" si="380"/>
        <v>0</v>
      </c>
      <c r="P771" s="40">
        <f t="shared" si="380"/>
        <v>2234412.4</v>
      </c>
      <c r="Q771" s="40">
        <f t="shared" si="380"/>
        <v>3253686.1999999997</v>
      </c>
      <c r="R771" s="40">
        <f t="shared" si="380"/>
        <v>1494519.5</v>
      </c>
      <c r="S771" s="40">
        <f t="shared" si="380"/>
        <v>7263976.3400000008</v>
      </c>
      <c r="T771" s="40">
        <f t="shared" si="380"/>
        <v>533000</v>
      </c>
      <c r="U771" s="40">
        <f t="shared" si="380"/>
        <v>0</v>
      </c>
      <c r="V771" s="40">
        <f t="shared" si="380"/>
        <v>0</v>
      </c>
      <c r="W771" s="40">
        <f t="shared" si="380"/>
        <v>0</v>
      </c>
      <c r="X771" s="40">
        <f t="shared" si="380"/>
        <v>0</v>
      </c>
      <c r="Y771" s="40">
        <f t="shared" si="380"/>
        <v>0</v>
      </c>
      <c r="Z771" s="40">
        <f t="shared" si="380"/>
        <v>14779594.439999999</v>
      </c>
      <c r="AA771" s="40">
        <f t="shared" si="380"/>
        <v>8443.2299999985844</v>
      </c>
      <c r="AB771" s="41">
        <f>Z771/D771</f>
        <v>0.9994290500072821</v>
      </c>
      <c r="AC771" s="32"/>
      <c r="AD771" s="165"/>
      <c r="AE771" s="165"/>
      <c r="AF771" s="165"/>
      <c r="AG771" s="165"/>
      <c r="AH771" s="165"/>
      <c r="AI771" s="140"/>
      <c r="AJ771" s="140"/>
      <c r="AK771" s="78"/>
      <c r="AL771" s="78"/>
    </row>
    <row r="772" spans="1:38" s="33" customFormat="1" ht="18" hidden="1" customHeight="1" x14ac:dyDescent="0.25">
      <c r="A772" s="42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1">SUM(M772:Y772)</f>
        <v>0</v>
      </c>
      <c r="AA772" s="31">
        <f>D772-Z772</f>
        <v>0</v>
      </c>
      <c r="AB772" s="37" t="e">
        <f>Z772/D772</f>
        <v>#DIV/0!</v>
      </c>
      <c r="AC772" s="32"/>
      <c r="AD772" s="165"/>
      <c r="AE772" s="165"/>
      <c r="AF772" s="165"/>
      <c r="AG772" s="165"/>
      <c r="AH772" s="165"/>
      <c r="AI772" s="140"/>
      <c r="AJ772" s="140"/>
      <c r="AK772" s="78"/>
      <c r="AL772" s="78"/>
    </row>
    <row r="773" spans="1:38" s="33" customFormat="1" ht="18" hidden="1" customHeight="1" x14ac:dyDescent="0.25">
      <c r="A773" s="39" t="s">
        <v>40</v>
      </c>
      <c r="B773" s="40">
        <f t="shared" ref="B773:AA773" si="382">B772+B771</f>
        <v>14788037.669999998</v>
      </c>
      <c r="C773" s="40">
        <f t="shared" si="382"/>
        <v>1.7280399333685637E-10</v>
      </c>
      <c r="D773" s="40">
        <f t="shared" si="382"/>
        <v>14788037.669999998</v>
      </c>
      <c r="E773" s="40">
        <f t="shared" si="382"/>
        <v>2234412.4</v>
      </c>
      <c r="F773" s="40">
        <f t="shared" si="382"/>
        <v>12012182.039999999</v>
      </c>
      <c r="G773" s="40">
        <f t="shared" si="382"/>
        <v>533000</v>
      </c>
      <c r="H773" s="40">
        <f t="shared" si="382"/>
        <v>0</v>
      </c>
      <c r="I773" s="40">
        <f t="shared" si="382"/>
        <v>0</v>
      </c>
      <c r="J773" s="40">
        <f t="shared" si="382"/>
        <v>0</v>
      </c>
      <c r="K773" s="40">
        <f t="shared" si="382"/>
        <v>0</v>
      </c>
      <c r="L773" s="40">
        <f t="shared" si="382"/>
        <v>0</v>
      </c>
      <c r="M773" s="40">
        <f t="shared" si="382"/>
        <v>0</v>
      </c>
      <c r="N773" s="40">
        <f t="shared" si="382"/>
        <v>0</v>
      </c>
      <c r="O773" s="40">
        <f t="shared" si="382"/>
        <v>0</v>
      </c>
      <c r="P773" s="40">
        <f t="shared" si="382"/>
        <v>2234412.4</v>
      </c>
      <c r="Q773" s="40">
        <f t="shared" si="382"/>
        <v>3253686.1999999997</v>
      </c>
      <c r="R773" s="40">
        <f t="shared" si="382"/>
        <v>1494519.5</v>
      </c>
      <c r="S773" s="40">
        <f t="shared" si="382"/>
        <v>7263976.3400000008</v>
      </c>
      <c r="T773" s="40">
        <f t="shared" si="382"/>
        <v>533000</v>
      </c>
      <c r="U773" s="40">
        <f t="shared" si="382"/>
        <v>0</v>
      </c>
      <c r="V773" s="40">
        <f t="shared" si="382"/>
        <v>0</v>
      </c>
      <c r="W773" s="40">
        <f t="shared" si="382"/>
        <v>0</v>
      </c>
      <c r="X773" s="40">
        <f t="shared" si="382"/>
        <v>0</v>
      </c>
      <c r="Y773" s="40">
        <f t="shared" si="382"/>
        <v>0</v>
      </c>
      <c r="Z773" s="40">
        <f t="shared" si="382"/>
        <v>14779594.439999999</v>
      </c>
      <c r="AA773" s="40">
        <f t="shared" si="382"/>
        <v>8443.2299999985844</v>
      </c>
      <c r="AB773" s="41">
        <f>Z773/D773</f>
        <v>0.9994290500072821</v>
      </c>
      <c r="AC773" s="43"/>
      <c r="AD773" s="165"/>
      <c r="AE773" s="165"/>
      <c r="AF773" s="165"/>
      <c r="AG773" s="165"/>
      <c r="AH773" s="165"/>
      <c r="AI773" s="140"/>
      <c r="AJ773" s="140"/>
      <c r="AK773" s="78"/>
      <c r="AL773" s="78"/>
    </row>
    <row r="774" spans="1:38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65"/>
      <c r="AE774" s="165"/>
      <c r="AF774" s="165"/>
      <c r="AG774" s="165"/>
      <c r="AH774" s="165"/>
      <c r="AI774" s="140"/>
      <c r="AJ774" s="140"/>
      <c r="AK774" s="78"/>
      <c r="AL774" s="78"/>
    </row>
    <row r="775" spans="1:38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65"/>
      <c r="AE775" s="165"/>
      <c r="AF775" s="165"/>
      <c r="AG775" s="165"/>
      <c r="AH775" s="165"/>
      <c r="AI775" s="140"/>
      <c r="AJ775" s="140"/>
      <c r="AK775" s="78"/>
      <c r="AL775" s="78"/>
    </row>
    <row r="776" spans="1:38" s="33" customFormat="1" ht="15" hidden="1" customHeight="1" x14ac:dyDescent="0.25">
      <c r="A776" s="47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65"/>
      <c r="AE776" s="165"/>
      <c r="AF776" s="165"/>
      <c r="AG776" s="165"/>
      <c r="AH776" s="165"/>
      <c r="AI776" s="140"/>
      <c r="AJ776" s="140"/>
      <c r="AK776" s="78"/>
      <c r="AL776" s="78"/>
    </row>
    <row r="777" spans="1:38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608665.67000000016</v>
      </c>
      <c r="E777" s="31">
        <f>[1]consoCURRENT!H15855</f>
        <v>106938.35</v>
      </c>
      <c r="F777" s="31">
        <f>[1]consoCURRENT!I15855</f>
        <v>501727.32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106938.35</v>
      </c>
      <c r="Q777" s="31">
        <f>[1]consoCURRENT!T15855</f>
        <v>455000.75</v>
      </c>
      <c r="R777" s="31">
        <f>[1]consoCURRENT!U15855</f>
        <v>2000</v>
      </c>
      <c r="S777" s="31">
        <f>[1]consoCURRENT!V15855</f>
        <v>44726.57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608665.66999999993</v>
      </c>
      <c r="AA777" s="31">
        <f>D777-Z777</f>
        <v>0</v>
      </c>
      <c r="AB777" s="37">
        <f>Z777/D777</f>
        <v>0.99999999999999967</v>
      </c>
      <c r="AC777" s="32"/>
      <c r="AD777" s="165"/>
      <c r="AE777" s="165"/>
      <c r="AF777" s="165"/>
      <c r="AG777" s="165"/>
      <c r="AH777" s="165"/>
      <c r="AI777" s="140"/>
      <c r="AJ777" s="140"/>
      <c r="AK777" s="78"/>
      <c r="AL777" s="78"/>
    </row>
    <row r="778" spans="1:38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-2026117.0000000002</v>
      </c>
      <c r="D778" s="31">
        <f>[1]consoCURRENT!G15968</f>
        <v>8315552.1499999957</v>
      </c>
      <c r="E778" s="31">
        <f>[1]consoCURRENT!H15968</f>
        <v>2087779.25</v>
      </c>
      <c r="F778" s="31">
        <f>[1]consoCURRENT!I15968</f>
        <v>6227772.8999999994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2087779.25</v>
      </c>
      <c r="Q778" s="31">
        <f>[1]consoCURRENT!T15968</f>
        <v>1148095.6599999999</v>
      </c>
      <c r="R778" s="31">
        <f>[1]consoCURRENT!U15968</f>
        <v>1410722.1400000001</v>
      </c>
      <c r="S778" s="31">
        <f>[1]consoCURRENT!V15968</f>
        <v>3668955.1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3">SUM(M778:Y778)</f>
        <v>8315552.1500000004</v>
      </c>
      <c r="AA778" s="31">
        <f>D778-Z778</f>
        <v>0</v>
      </c>
      <c r="AB778" s="37">
        <f>Z778/D778</f>
        <v>1.0000000000000007</v>
      </c>
      <c r="AC778" s="32"/>
      <c r="AD778" s="165"/>
      <c r="AE778" s="165"/>
      <c r="AF778" s="165"/>
      <c r="AG778" s="165"/>
      <c r="AH778" s="165"/>
      <c r="AI778" s="140"/>
      <c r="AJ778" s="140"/>
      <c r="AK778" s="78"/>
      <c r="AL778" s="78"/>
    </row>
    <row r="779" spans="1:38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3"/>
        <v>0</v>
      </c>
      <c r="AA779" s="31">
        <f>D779-Z779</f>
        <v>0</v>
      </c>
      <c r="AB779" s="37"/>
      <c r="AC779" s="32"/>
      <c r="AD779" s="165"/>
      <c r="AE779" s="165"/>
      <c r="AF779" s="165"/>
      <c r="AG779" s="165"/>
      <c r="AH779" s="165"/>
      <c r="AI779" s="140"/>
      <c r="AJ779" s="140"/>
      <c r="AK779" s="78"/>
      <c r="AL779" s="78"/>
    </row>
    <row r="780" spans="1:38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3"/>
        <v>0</v>
      </c>
      <c r="AA780" s="31">
        <f>D780-Z780</f>
        <v>0</v>
      </c>
      <c r="AB780" s="37"/>
      <c r="AC780" s="32"/>
      <c r="AD780" s="165"/>
      <c r="AE780" s="165"/>
      <c r="AF780" s="165"/>
      <c r="AG780" s="165"/>
      <c r="AH780" s="165"/>
      <c r="AI780" s="140"/>
      <c r="AJ780" s="140"/>
      <c r="AK780" s="78"/>
      <c r="AL780" s="78"/>
    </row>
    <row r="781" spans="1:38" s="33" customFormat="1" ht="18" hidden="1" customHeight="1" x14ac:dyDescent="0.25">
      <c r="A781" s="39" t="s">
        <v>38</v>
      </c>
      <c r="B781" s="40">
        <f t="shared" ref="B781:AA781" si="384">SUM(B777:B780)</f>
        <v>10950334.819999998</v>
      </c>
      <c r="C781" s="40">
        <f t="shared" si="384"/>
        <v>-2026117.0000000002</v>
      </c>
      <c r="D781" s="40">
        <f t="shared" si="384"/>
        <v>8924217.8199999966</v>
      </c>
      <c r="E781" s="40">
        <f t="shared" si="384"/>
        <v>2194717.6</v>
      </c>
      <c r="F781" s="40">
        <f t="shared" si="384"/>
        <v>6729500.2199999997</v>
      </c>
      <c r="G781" s="40">
        <f t="shared" si="384"/>
        <v>0</v>
      </c>
      <c r="H781" s="40">
        <f t="shared" si="384"/>
        <v>0</v>
      </c>
      <c r="I781" s="40">
        <f t="shared" si="384"/>
        <v>0</v>
      </c>
      <c r="J781" s="40">
        <f t="shared" si="384"/>
        <v>0</v>
      </c>
      <c r="K781" s="40">
        <f t="shared" si="384"/>
        <v>0</v>
      </c>
      <c r="L781" s="40">
        <f t="shared" si="384"/>
        <v>0</v>
      </c>
      <c r="M781" s="40">
        <f t="shared" si="384"/>
        <v>0</v>
      </c>
      <c r="N781" s="40">
        <f t="shared" si="384"/>
        <v>0</v>
      </c>
      <c r="O781" s="40">
        <f t="shared" si="384"/>
        <v>0</v>
      </c>
      <c r="P781" s="40">
        <f t="shared" si="384"/>
        <v>2194717.6</v>
      </c>
      <c r="Q781" s="40">
        <f t="shared" si="384"/>
        <v>1603096.41</v>
      </c>
      <c r="R781" s="40">
        <f t="shared" si="384"/>
        <v>1412722.1400000001</v>
      </c>
      <c r="S781" s="40">
        <f t="shared" si="384"/>
        <v>3713681.67</v>
      </c>
      <c r="T781" s="40">
        <f t="shared" si="384"/>
        <v>0</v>
      </c>
      <c r="U781" s="40">
        <f t="shared" si="384"/>
        <v>0</v>
      </c>
      <c r="V781" s="40">
        <f t="shared" si="384"/>
        <v>0</v>
      </c>
      <c r="W781" s="40">
        <f t="shared" si="384"/>
        <v>0</v>
      </c>
      <c r="X781" s="40">
        <f t="shared" si="384"/>
        <v>0</v>
      </c>
      <c r="Y781" s="40">
        <f t="shared" si="384"/>
        <v>0</v>
      </c>
      <c r="Z781" s="40">
        <f t="shared" si="384"/>
        <v>8924217.8200000003</v>
      </c>
      <c r="AA781" s="40">
        <f t="shared" si="384"/>
        <v>0</v>
      </c>
      <c r="AB781" s="41">
        <f>Z781/D781</f>
        <v>1.0000000000000004</v>
      </c>
      <c r="AC781" s="32"/>
      <c r="AD781" s="165"/>
      <c r="AE781" s="165"/>
      <c r="AF781" s="165"/>
      <c r="AG781" s="165"/>
      <c r="AH781" s="165"/>
      <c r="AI781" s="140"/>
      <c r="AJ781" s="140"/>
      <c r="AK781" s="78"/>
      <c r="AL781" s="78"/>
    </row>
    <row r="782" spans="1:38" s="33" customFormat="1" ht="18" hidden="1" customHeight="1" x14ac:dyDescent="0.25">
      <c r="A782" s="42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5">SUM(M782:Y782)</f>
        <v>0</v>
      </c>
      <c r="AA782" s="31">
        <f>D782-Z782</f>
        <v>0</v>
      </c>
      <c r="AB782" s="37" t="e">
        <f>Z782/D782</f>
        <v>#DIV/0!</v>
      </c>
      <c r="AC782" s="32"/>
      <c r="AD782" s="165"/>
      <c r="AE782" s="165"/>
      <c r="AF782" s="165"/>
      <c r="AG782" s="165"/>
      <c r="AH782" s="165"/>
      <c r="AI782" s="140"/>
      <c r="AJ782" s="140"/>
      <c r="AK782" s="78"/>
      <c r="AL782" s="78"/>
    </row>
    <row r="783" spans="1:38" s="33" customFormat="1" ht="18" hidden="1" customHeight="1" x14ac:dyDescent="0.25">
      <c r="A783" s="39" t="s">
        <v>40</v>
      </c>
      <c r="B783" s="40">
        <f t="shared" ref="B783:AA783" si="386">B782+B781</f>
        <v>10950334.819999998</v>
      </c>
      <c r="C783" s="40">
        <f t="shared" si="386"/>
        <v>-2026117.0000000002</v>
      </c>
      <c r="D783" s="40">
        <f t="shared" si="386"/>
        <v>8924217.8199999966</v>
      </c>
      <c r="E783" s="40">
        <f t="shared" si="386"/>
        <v>2194717.6</v>
      </c>
      <c r="F783" s="40">
        <f t="shared" si="386"/>
        <v>6729500.2199999997</v>
      </c>
      <c r="G783" s="40">
        <f t="shared" si="386"/>
        <v>0</v>
      </c>
      <c r="H783" s="40">
        <f t="shared" si="386"/>
        <v>0</v>
      </c>
      <c r="I783" s="40">
        <f t="shared" si="386"/>
        <v>0</v>
      </c>
      <c r="J783" s="40">
        <f t="shared" si="386"/>
        <v>0</v>
      </c>
      <c r="K783" s="40">
        <f t="shared" si="386"/>
        <v>0</v>
      </c>
      <c r="L783" s="40">
        <f t="shared" si="386"/>
        <v>0</v>
      </c>
      <c r="M783" s="40">
        <f t="shared" si="386"/>
        <v>0</v>
      </c>
      <c r="N783" s="40">
        <f t="shared" si="386"/>
        <v>0</v>
      </c>
      <c r="O783" s="40">
        <f t="shared" si="386"/>
        <v>0</v>
      </c>
      <c r="P783" s="40">
        <f t="shared" si="386"/>
        <v>2194717.6</v>
      </c>
      <c r="Q783" s="40">
        <f t="shared" si="386"/>
        <v>1603096.41</v>
      </c>
      <c r="R783" s="40">
        <f t="shared" si="386"/>
        <v>1412722.1400000001</v>
      </c>
      <c r="S783" s="40">
        <f t="shared" si="386"/>
        <v>3713681.67</v>
      </c>
      <c r="T783" s="40">
        <f t="shared" si="386"/>
        <v>0</v>
      </c>
      <c r="U783" s="40">
        <f t="shared" si="386"/>
        <v>0</v>
      </c>
      <c r="V783" s="40">
        <f t="shared" si="386"/>
        <v>0</v>
      </c>
      <c r="W783" s="40">
        <f t="shared" si="386"/>
        <v>0</v>
      </c>
      <c r="X783" s="40">
        <f t="shared" si="386"/>
        <v>0</v>
      </c>
      <c r="Y783" s="40">
        <f t="shared" si="386"/>
        <v>0</v>
      </c>
      <c r="Z783" s="40">
        <f t="shared" si="386"/>
        <v>8924217.8200000003</v>
      </c>
      <c r="AA783" s="40">
        <f t="shared" si="386"/>
        <v>0</v>
      </c>
      <c r="AB783" s="41">
        <f>Z783/D783</f>
        <v>1.0000000000000004</v>
      </c>
      <c r="AC783" s="43"/>
      <c r="AD783" s="165"/>
      <c r="AE783" s="165"/>
      <c r="AF783" s="165"/>
      <c r="AG783" s="165"/>
      <c r="AH783" s="165"/>
      <c r="AI783" s="140"/>
      <c r="AJ783" s="140"/>
      <c r="AK783" s="78"/>
      <c r="AL783" s="78"/>
    </row>
    <row r="784" spans="1:38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65"/>
      <c r="AE784" s="165"/>
      <c r="AF784" s="165"/>
      <c r="AG784" s="165"/>
      <c r="AH784" s="165"/>
      <c r="AI784" s="140"/>
      <c r="AJ784" s="140"/>
      <c r="AK784" s="78"/>
      <c r="AL784" s="78"/>
    </row>
    <row r="785" spans="1:38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65"/>
      <c r="AE785" s="165"/>
      <c r="AF785" s="165"/>
      <c r="AG785" s="165"/>
      <c r="AH785" s="165"/>
      <c r="AI785" s="140"/>
      <c r="AJ785" s="140"/>
      <c r="AK785" s="78"/>
      <c r="AL785" s="78"/>
    </row>
    <row r="786" spans="1:38" s="33" customFormat="1" ht="15" hidden="1" customHeight="1" x14ac:dyDescent="0.25">
      <c r="A786" s="47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65"/>
      <c r="AE786" s="165"/>
      <c r="AF786" s="165"/>
      <c r="AG786" s="165"/>
      <c r="AH786" s="165"/>
      <c r="AI786" s="140"/>
      <c r="AJ786" s="140"/>
      <c r="AK786" s="78"/>
      <c r="AL786" s="78"/>
    </row>
    <row r="787" spans="1:38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4000</v>
      </c>
      <c r="F787" s="31">
        <f>[1]consoCURRENT!I16068</f>
        <v>60813.22</v>
      </c>
      <c r="G787" s="31">
        <f>[1]consoCURRENT!J16068</f>
        <v>11538.78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4000</v>
      </c>
      <c r="Q787" s="31">
        <f>[1]consoCURRENT!T16068</f>
        <v>43289.22</v>
      </c>
      <c r="R787" s="31">
        <f>[1]consoCURRENT!U16068</f>
        <v>17524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11538.78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76352</v>
      </c>
      <c r="AA787" s="31">
        <f>D787-Z787</f>
        <v>0</v>
      </c>
      <c r="AB787" s="37">
        <f>Z787/D787</f>
        <v>1</v>
      </c>
      <c r="AC787" s="32"/>
      <c r="AD787" s="165"/>
      <c r="AE787" s="165"/>
      <c r="AF787" s="165"/>
      <c r="AG787" s="165"/>
      <c r="AH787" s="165"/>
      <c r="AI787" s="140"/>
      <c r="AJ787" s="140"/>
      <c r="AK787" s="78"/>
      <c r="AL787" s="78"/>
    </row>
    <row r="788" spans="1:38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-600086.00000000012</v>
      </c>
      <c r="D788" s="31">
        <f>[1]consoCURRENT!G16181</f>
        <v>26304.270000000008</v>
      </c>
      <c r="E788" s="31">
        <f>[1]consoCURRENT!H16181</f>
        <v>21000</v>
      </c>
      <c r="F788" s="31">
        <f>[1]consoCURRENT!I16181</f>
        <v>0</v>
      </c>
      <c r="G788" s="31">
        <f>[1]consoCURRENT!J16181</f>
        <v>0.25</v>
      </c>
      <c r="H788" s="31">
        <f>[1]consoCURRENT!K16181</f>
        <v>5303.84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21000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0.25</v>
      </c>
      <c r="W788" s="31">
        <f>[1]consoCURRENT!Z16181</f>
        <v>0</v>
      </c>
      <c r="X788" s="31">
        <f>[1]consoCURRENT!AA16181</f>
        <v>5303.84</v>
      </c>
      <c r="Y788" s="31">
        <f>[1]consoCURRENT!AB16181</f>
        <v>0</v>
      </c>
      <c r="Z788" s="31">
        <f t="shared" ref="Z788:Z790" si="387">SUM(M788:Y788)</f>
        <v>26304.09</v>
      </c>
      <c r="AA788" s="31">
        <f>D788-Z788</f>
        <v>0.180000000007567</v>
      </c>
      <c r="AB788" s="37">
        <f>Z788/D788</f>
        <v>0.99999315700454683</v>
      </c>
      <c r="AC788" s="32"/>
      <c r="AD788" s="165"/>
      <c r="AE788" s="165"/>
      <c r="AF788" s="165"/>
      <c r="AG788" s="165"/>
      <c r="AH788" s="165"/>
      <c r="AI788" s="140"/>
      <c r="AJ788" s="140"/>
      <c r="AK788" s="78"/>
      <c r="AL788" s="78"/>
    </row>
    <row r="789" spans="1:38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7"/>
        <v>0</v>
      </c>
      <c r="AA789" s="31">
        <f>D789-Z789</f>
        <v>0</v>
      </c>
      <c r="AB789" s="37"/>
      <c r="AC789" s="32"/>
      <c r="AD789" s="165"/>
      <c r="AE789" s="165"/>
      <c r="AF789" s="165"/>
      <c r="AG789" s="165"/>
      <c r="AH789" s="165"/>
      <c r="AI789" s="140"/>
      <c r="AJ789" s="140"/>
      <c r="AK789" s="78"/>
      <c r="AL789" s="78"/>
    </row>
    <row r="790" spans="1:38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7"/>
        <v>0</v>
      </c>
      <c r="AA790" s="31">
        <f>D790-Z790</f>
        <v>0</v>
      </c>
      <c r="AB790" s="37"/>
      <c r="AC790" s="32"/>
      <c r="AD790" s="165"/>
      <c r="AE790" s="165"/>
      <c r="AF790" s="165"/>
      <c r="AG790" s="165"/>
      <c r="AH790" s="165"/>
      <c r="AI790" s="140"/>
      <c r="AJ790" s="140"/>
      <c r="AK790" s="78"/>
      <c r="AL790" s="78"/>
    </row>
    <row r="791" spans="1:38" s="33" customFormat="1" ht="18" hidden="1" customHeight="1" x14ac:dyDescent="0.25">
      <c r="A791" s="39" t="s">
        <v>38</v>
      </c>
      <c r="B791" s="40">
        <f t="shared" ref="B791:AA791" si="388">SUM(B787:B790)</f>
        <v>702742.27</v>
      </c>
      <c r="C791" s="40">
        <f t="shared" si="388"/>
        <v>-600086.00000000012</v>
      </c>
      <c r="D791" s="40">
        <f t="shared" si="388"/>
        <v>102656.27</v>
      </c>
      <c r="E791" s="40">
        <f t="shared" si="388"/>
        <v>25000</v>
      </c>
      <c r="F791" s="40">
        <f t="shared" si="388"/>
        <v>60813.22</v>
      </c>
      <c r="G791" s="40">
        <f t="shared" si="388"/>
        <v>11539.03</v>
      </c>
      <c r="H791" s="40">
        <f t="shared" si="388"/>
        <v>5303.84</v>
      </c>
      <c r="I791" s="40">
        <f t="shared" si="388"/>
        <v>0</v>
      </c>
      <c r="J791" s="40">
        <f t="shared" si="388"/>
        <v>0</v>
      </c>
      <c r="K791" s="40">
        <f t="shared" si="388"/>
        <v>0</v>
      </c>
      <c r="L791" s="40">
        <f t="shared" si="388"/>
        <v>0</v>
      </c>
      <c r="M791" s="40">
        <f t="shared" si="388"/>
        <v>0</v>
      </c>
      <c r="N791" s="40">
        <f t="shared" si="388"/>
        <v>0</v>
      </c>
      <c r="O791" s="40">
        <f t="shared" si="388"/>
        <v>0</v>
      </c>
      <c r="P791" s="40">
        <f t="shared" si="388"/>
        <v>25000</v>
      </c>
      <c r="Q791" s="40">
        <f t="shared" si="388"/>
        <v>43289.22</v>
      </c>
      <c r="R791" s="40">
        <f t="shared" si="388"/>
        <v>17524</v>
      </c>
      <c r="S791" s="40">
        <f t="shared" si="388"/>
        <v>0</v>
      </c>
      <c r="T791" s="40">
        <f t="shared" si="388"/>
        <v>0</v>
      </c>
      <c r="U791" s="40">
        <f t="shared" si="388"/>
        <v>0</v>
      </c>
      <c r="V791" s="40">
        <f t="shared" si="388"/>
        <v>11539.03</v>
      </c>
      <c r="W791" s="40">
        <f t="shared" si="388"/>
        <v>0</v>
      </c>
      <c r="X791" s="40">
        <f t="shared" si="388"/>
        <v>5303.84</v>
      </c>
      <c r="Y791" s="40">
        <f t="shared" si="388"/>
        <v>0</v>
      </c>
      <c r="Z791" s="40">
        <f t="shared" si="388"/>
        <v>102656.09</v>
      </c>
      <c r="AA791" s="40">
        <f t="shared" si="388"/>
        <v>0.180000000007567</v>
      </c>
      <c r="AB791" s="41">
        <f>Z791/D791</f>
        <v>0.99999824657568404</v>
      </c>
      <c r="AC791" s="32"/>
      <c r="AD791" s="165"/>
      <c r="AE791" s="165"/>
      <c r="AF791" s="165"/>
      <c r="AG791" s="165"/>
      <c r="AH791" s="165"/>
      <c r="AI791" s="140"/>
      <c r="AJ791" s="140"/>
      <c r="AK791" s="78"/>
      <c r="AL791" s="78"/>
    </row>
    <row r="792" spans="1:38" s="33" customFormat="1" ht="18" hidden="1" customHeight="1" x14ac:dyDescent="0.25">
      <c r="A792" s="42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9">SUM(M792:Y792)</f>
        <v>0</v>
      </c>
      <c r="AA792" s="31">
        <f>D792-Z792</f>
        <v>0</v>
      </c>
      <c r="AB792" s="37" t="e">
        <f>Z792/D792</f>
        <v>#DIV/0!</v>
      </c>
      <c r="AC792" s="32"/>
      <c r="AD792" s="165"/>
      <c r="AE792" s="165"/>
      <c r="AF792" s="165"/>
      <c r="AG792" s="165"/>
      <c r="AH792" s="165"/>
      <c r="AI792" s="140"/>
      <c r="AJ792" s="140"/>
      <c r="AK792" s="78"/>
      <c r="AL792" s="78"/>
    </row>
    <row r="793" spans="1:38" s="33" customFormat="1" ht="18" hidden="1" customHeight="1" x14ac:dyDescent="0.25">
      <c r="A793" s="39" t="s">
        <v>40</v>
      </c>
      <c r="B793" s="40">
        <f t="shared" ref="B793:AA793" si="390">B792+B791</f>
        <v>702742.27</v>
      </c>
      <c r="C793" s="40">
        <f t="shared" si="390"/>
        <v>-600086.00000000012</v>
      </c>
      <c r="D793" s="40">
        <f t="shared" si="390"/>
        <v>102656.27</v>
      </c>
      <c r="E793" s="40">
        <f t="shared" si="390"/>
        <v>25000</v>
      </c>
      <c r="F793" s="40">
        <f t="shared" si="390"/>
        <v>60813.22</v>
      </c>
      <c r="G793" s="40">
        <f t="shared" si="390"/>
        <v>11539.03</v>
      </c>
      <c r="H793" s="40">
        <f t="shared" si="390"/>
        <v>5303.84</v>
      </c>
      <c r="I793" s="40">
        <f t="shared" si="390"/>
        <v>0</v>
      </c>
      <c r="J793" s="40">
        <f t="shared" si="390"/>
        <v>0</v>
      </c>
      <c r="K793" s="40">
        <f t="shared" si="390"/>
        <v>0</v>
      </c>
      <c r="L793" s="40">
        <f t="shared" si="390"/>
        <v>0</v>
      </c>
      <c r="M793" s="40">
        <f t="shared" si="390"/>
        <v>0</v>
      </c>
      <c r="N793" s="40">
        <f t="shared" si="390"/>
        <v>0</v>
      </c>
      <c r="O793" s="40">
        <f t="shared" si="390"/>
        <v>0</v>
      </c>
      <c r="P793" s="40">
        <f t="shared" si="390"/>
        <v>25000</v>
      </c>
      <c r="Q793" s="40">
        <f t="shared" si="390"/>
        <v>43289.22</v>
      </c>
      <c r="R793" s="40">
        <f t="shared" si="390"/>
        <v>17524</v>
      </c>
      <c r="S793" s="40">
        <f t="shared" si="390"/>
        <v>0</v>
      </c>
      <c r="T793" s="40">
        <f t="shared" si="390"/>
        <v>0</v>
      </c>
      <c r="U793" s="40">
        <f t="shared" si="390"/>
        <v>0</v>
      </c>
      <c r="V793" s="40">
        <f t="shared" si="390"/>
        <v>11539.03</v>
      </c>
      <c r="W793" s="40">
        <f t="shared" si="390"/>
        <v>0</v>
      </c>
      <c r="X793" s="40">
        <f t="shared" si="390"/>
        <v>5303.84</v>
      </c>
      <c r="Y793" s="40">
        <f t="shared" si="390"/>
        <v>0</v>
      </c>
      <c r="Z793" s="40">
        <f t="shared" si="390"/>
        <v>102656.09</v>
      </c>
      <c r="AA793" s="40">
        <f t="shared" si="390"/>
        <v>0.180000000007567</v>
      </c>
      <c r="AB793" s="41">
        <f>Z793/D793</f>
        <v>0.99999824657568404</v>
      </c>
      <c r="AC793" s="43"/>
      <c r="AD793" s="165"/>
      <c r="AE793" s="165"/>
      <c r="AF793" s="165"/>
      <c r="AG793" s="165"/>
      <c r="AH793" s="165"/>
      <c r="AI793" s="140"/>
      <c r="AJ793" s="140"/>
      <c r="AK793" s="78"/>
      <c r="AL793" s="78"/>
    </row>
    <row r="794" spans="1:38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65"/>
      <c r="AE794" s="165"/>
      <c r="AF794" s="165"/>
      <c r="AG794" s="165"/>
      <c r="AH794" s="165"/>
      <c r="AI794" s="140"/>
      <c r="AJ794" s="140"/>
      <c r="AK794" s="78"/>
      <c r="AL794" s="78"/>
    </row>
    <row r="795" spans="1:38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65"/>
      <c r="AE795" s="165"/>
      <c r="AF795" s="165"/>
      <c r="AG795" s="165"/>
      <c r="AH795" s="165"/>
      <c r="AI795" s="140"/>
      <c r="AJ795" s="140"/>
      <c r="AK795" s="78"/>
      <c r="AL795" s="78"/>
    </row>
    <row r="796" spans="1:38" s="33" customFormat="1" ht="15" hidden="1" customHeight="1" x14ac:dyDescent="0.25">
      <c r="A796" s="47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65"/>
      <c r="AE796" s="165"/>
      <c r="AF796" s="165"/>
      <c r="AG796" s="165"/>
      <c r="AH796" s="165"/>
      <c r="AI796" s="140"/>
      <c r="AJ796" s="140"/>
      <c r="AK796" s="78"/>
      <c r="AL796" s="78"/>
    </row>
    <row r="797" spans="1:38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1675</v>
      </c>
      <c r="H797" s="31">
        <f>[1]consoCURRENT!K16281</f>
        <v>5325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1675</v>
      </c>
      <c r="W797" s="31">
        <f>[1]consoCURRENT!Z16281</f>
        <v>0</v>
      </c>
      <c r="X797" s="31">
        <f>[1]consoCURRENT!AA16281</f>
        <v>5325</v>
      </c>
      <c r="Y797" s="31">
        <f>[1]consoCURRENT!AB16281</f>
        <v>0</v>
      </c>
      <c r="Z797" s="31">
        <f>SUM(M797:Y797)</f>
        <v>7000</v>
      </c>
      <c r="AA797" s="31">
        <f>D797-Z797</f>
        <v>0</v>
      </c>
      <c r="AB797" s="37">
        <f>Z797/D797</f>
        <v>1</v>
      </c>
      <c r="AC797" s="32"/>
      <c r="AD797" s="165"/>
      <c r="AE797" s="165"/>
      <c r="AF797" s="165"/>
      <c r="AG797" s="165"/>
      <c r="AH797" s="165"/>
      <c r="AI797" s="140"/>
      <c r="AJ797" s="140"/>
      <c r="AK797" s="78"/>
      <c r="AL797" s="78"/>
    </row>
    <row r="798" spans="1:38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1244565.08</v>
      </c>
      <c r="F798" s="31">
        <f>[1]consoCURRENT!I16394</f>
        <v>653752.38</v>
      </c>
      <c r="G798" s="31">
        <f>[1]consoCURRENT!J16394</f>
        <v>30436.120000000003</v>
      </c>
      <c r="H798" s="31">
        <f>[1]consoCURRENT!K16394</f>
        <v>810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1217835.08</v>
      </c>
      <c r="Q798" s="31">
        <f>[1]consoCURRENT!T16394</f>
        <v>192046.82</v>
      </c>
      <c r="R798" s="31">
        <f>[1]consoCURRENT!U16394</f>
        <v>0</v>
      </c>
      <c r="S798" s="31">
        <f>[1]consoCURRENT!V16394</f>
        <v>461705.56</v>
      </c>
      <c r="T798" s="31">
        <f>[1]consoCURRENT!W16394</f>
        <v>0</v>
      </c>
      <c r="U798" s="31">
        <f>[1]consoCURRENT!X16394</f>
        <v>0</v>
      </c>
      <c r="V798" s="31">
        <f>[1]consoCURRENT!Y16394</f>
        <v>30436.120000000003</v>
      </c>
      <c r="W798" s="31">
        <f>[1]consoCURRENT!Z16394</f>
        <v>0</v>
      </c>
      <c r="X798" s="31">
        <f>[1]consoCURRENT!AA16394</f>
        <v>810</v>
      </c>
      <c r="Y798" s="31">
        <f>[1]consoCURRENT!AB16394</f>
        <v>0</v>
      </c>
      <c r="Z798" s="31">
        <f t="shared" ref="Z798:Z800" si="391">SUM(M798:Y798)</f>
        <v>1929563.5800000003</v>
      </c>
      <c r="AA798" s="31">
        <f>D798-Z798</f>
        <v>4365.0000000002328</v>
      </c>
      <c r="AB798" s="37">
        <f>Z798/D798</f>
        <v>0.99774293629809208</v>
      </c>
      <c r="AC798" s="32"/>
      <c r="AD798" s="165"/>
      <c r="AE798" s="165"/>
      <c r="AF798" s="165"/>
      <c r="AG798" s="165"/>
      <c r="AH798" s="165"/>
      <c r="AI798" s="140"/>
      <c r="AJ798" s="140"/>
      <c r="AK798" s="78"/>
      <c r="AL798" s="78"/>
    </row>
    <row r="799" spans="1:38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1"/>
        <v>0</v>
      </c>
      <c r="AA799" s="31">
        <f>D799-Z799</f>
        <v>0</v>
      </c>
      <c r="AB799" s="37"/>
      <c r="AC799" s="32"/>
      <c r="AD799" s="165"/>
      <c r="AE799" s="165"/>
      <c r="AF799" s="165"/>
      <c r="AG799" s="165"/>
      <c r="AH799" s="165"/>
      <c r="AI799" s="140"/>
      <c r="AJ799" s="140"/>
      <c r="AK799" s="78"/>
      <c r="AL799" s="78"/>
    </row>
    <row r="800" spans="1:38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1"/>
        <v>0</v>
      </c>
      <c r="AA800" s="31">
        <f>D800-Z800</f>
        <v>0</v>
      </c>
      <c r="AB800" s="37"/>
      <c r="AC800" s="32"/>
      <c r="AD800" s="165"/>
      <c r="AE800" s="165"/>
      <c r="AF800" s="165"/>
      <c r="AG800" s="165"/>
      <c r="AH800" s="165"/>
      <c r="AI800" s="140"/>
      <c r="AJ800" s="140"/>
      <c r="AK800" s="78"/>
      <c r="AL800" s="78"/>
    </row>
    <row r="801" spans="1:38" s="33" customFormat="1" ht="18" hidden="1" customHeight="1" x14ac:dyDescent="0.25">
      <c r="A801" s="39" t="s">
        <v>38</v>
      </c>
      <c r="B801" s="40">
        <f t="shared" ref="B801:AA801" si="392">SUM(B797:B800)</f>
        <v>1940928.5800000005</v>
      </c>
      <c r="C801" s="40">
        <f t="shared" si="392"/>
        <v>0</v>
      </c>
      <c r="D801" s="40">
        <f t="shared" si="392"/>
        <v>1940928.5800000005</v>
      </c>
      <c r="E801" s="40">
        <f t="shared" si="392"/>
        <v>1244565.08</v>
      </c>
      <c r="F801" s="40">
        <f t="shared" si="392"/>
        <v>653752.38</v>
      </c>
      <c r="G801" s="40">
        <f t="shared" si="392"/>
        <v>32111.120000000003</v>
      </c>
      <c r="H801" s="40">
        <f t="shared" si="392"/>
        <v>6135</v>
      </c>
      <c r="I801" s="40">
        <f t="shared" si="392"/>
        <v>0</v>
      </c>
      <c r="J801" s="40">
        <f t="shared" si="392"/>
        <v>0</v>
      </c>
      <c r="K801" s="40">
        <f t="shared" si="392"/>
        <v>0</v>
      </c>
      <c r="L801" s="40">
        <f t="shared" si="392"/>
        <v>0</v>
      </c>
      <c r="M801" s="40">
        <f t="shared" si="392"/>
        <v>0</v>
      </c>
      <c r="N801" s="40">
        <f t="shared" si="392"/>
        <v>0</v>
      </c>
      <c r="O801" s="40">
        <f t="shared" si="392"/>
        <v>26730</v>
      </c>
      <c r="P801" s="40">
        <f t="shared" si="392"/>
        <v>1217835.08</v>
      </c>
      <c r="Q801" s="40">
        <f t="shared" si="392"/>
        <v>192046.82</v>
      </c>
      <c r="R801" s="40">
        <f t="shared" si="392"/>
        <v>0</v>
      </c>
      <c r="S801" s="40">
        <f t="shared" si="392"/>
        <v>461705.56</v>
      </c>
      <c r="T801" s="40">
        <f t="shared" si="392"/>
        <v>0</v>
      </c>
      <c r="U801" s="40">
        <f t="shared" si="392"/>
        <v>0</v>
      </c>
      <c r="V801" s="40">
        <f t="shared" si="392"/>
        <v>32111.120000000003</v>
      </c>
      <c r="W801" s="40">
        <f t="shared" si="392"/>
        <v>0</v>
      </c>
      <c r="X801" s="40">
        <f t="shared" si="392"/>
        <v>6135</v>
      </c>
      <c r="Y801" s="40">
        <f t="shared" si="392"/>
        <v>0</v>
      </c>
      <c r="Z801" s="40">
        <f t="shared" si="392"/>
        <v>1936563.5800000003</v>
      </c>
      <c r="AA801" s="40">
        <f t="shared" si="392"/>
        <v>4365.0000000002328</v>
      </c>
      <c r="AB801" s="41">
        <f>Z801/D801</f>
        <v>0.99775107644609973</v>
      </c>
      <c r="AC801" s="32"/>
      <c r="AD801" s="165"/>
      <c r="AE801" s="165"/>
      <c r="AF801" s="165"/>
      <c r="AG801" s="165"/>
      <c r="AH801" s="165"/>
      <c r="AI801" s="140"/>
      <c r="AJ801" s="140"/>
      <c r="AK801" s="78"/>
      <c r="AL801" s="78"/>
    </row>
    <row r="802" spans="1:38" s="33" customFormat="1" ht="18" hidden="1" customHeight="1" x14ac:dyDescent="0.25">
      <c r="A802" s="42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3">SUM(M802:Y802)</f>
        <v>0</v>
      </c>
      <c r="AA802" s="31">
        <f>D802-Z802</f>
        <v>0</v>
      </c>
      <c r="AB802" s="37" t="e">
        <f>Z802/D802</f>
        <v>#DIV/0!</v>
      </c>
      <c r="AC802" s="32"/>
      <c r="AD802" s="165"/>
      <c r="AE802" s="165"/>
      <c r="AF802" s="165"/>
      <c r="AG802" s="165"/>
      <c r="AH802" s="165"/>
      <c r="AI802" s="140"/>
      <c r="AJ802" s="140"/>
      <c r="AK802" s="78"/>
      <c r="AL802" s="78"/>
    </row>
    <row r="803" spans="1:38" s="33" customFormat="1" ht="18" hidden="1" customHeight="1" x14ac:dyDescent="0.25">
      <c r="A803" s="39" t="s">
        <v>40</v>
      </c>
      <c r="B803" s="40">
        <f t="shared" ref="B803:AA803" si="394">B802+B801</f>
        <v>1940928.5800000005</v>
      </c>
      <c r="C803" s="40">
        <f t="shared" si="394"/>
        <v>0</v>
      </c>
      <c r="D803" s="40">
        <f t="shared" si="394"/>
        <v>1940928.5800000005</v>
      </c>
      <c r="E803" s="40">
        <f t="shared" si="394"/>
        <v>1244565.08</v>
      </c>
      <c r="F803" s="40">
        <f t="shared" si="394"/>
        <v>653752.38</v>
      </c>
      <c r="G803" s="40">
        <f t="shared" si="394"/>
        <v>32111.120000000003</v>
      </c>
      <c r="H803" s="40">
        <f t="shared" si="394"/>
        <v>6135</v>
      </c>
      <c r="I803" s="40">
        <f t="shared" si="394"/>
        <v>0</v>
      </c>
      <c r="J803" s="40">
        <f t="shared" si="394"/>
        <v>0</v>
      </c>
      <c r="K803" s="40">
        <f t="shared" si="394"/>
        <v>0</v>
      </c>
      <c r="L803" s="40">
        <f t="shared" si="394"/>
        <v>0</v>
      </c>
      <c r="M803" s="40">
        <f t="shared" si="394"/>
        <v>0</v>
      </c>
      <c r="N803" s="40">
        <f t="shared" si="394"/>
        <v>0</v>
      </c>
      <c r="O803" s="40">
        <f t="shared" si="394"/>
        <v>26730</v>
      </c>
      <c r="P803" s="40">
        <f t="shared" si="394"/>
        <v>1217835.08</v>
      </c>
      <c r="Q803" s="40">
        <f t="shared" si="394"/>
        <v>192046.82</v>
      </c>
      <c r="R803" s="40">
        <f t="shared" si="394"/>
        <v>0</v>
      </c>
      <c r="S803" s="40">
        <f t="shared" si="394"/>
        <v>461705.56</v>
      </c>
      <c r="T803" s="40">
        <f t="shared" si="394"/>
        <v>0</v>
      </c>
      <c r="U803" s="40">
        <f t="shared" si="394"/>
        <v>0</v>
      </c>
      <c r="V803" s="40">
        <f t="shared" si="394"/>
        <v>32111.120000000003</v>
      </c>
      <c r="W803" s="40">
        <f t="shared" si="394"/>
        <v>0</v>
      </c>
      <c r="X803" s="40">
        <f t="shared" si="394"/>
        <v>6135</v>
      </c>
      <c r="Y803" s="40">
        <f t="shared" si="394"/>
        <v>0</v>
      </c>
      <c r="Z803" s="40">
        <f t="shared" si="394"/>
        <v>1936563.5800000003</v>
      </c>
      <c r="AA803" s="40">
        <f t="shared" si="394"/>
        <v>4365.0000000002328</v>
      </c>
      <c r="AB803" s="41">
        <f>Z803/D803</f>
        <v>0.99775107644609973</v>
      </c>
      <c r="AC803" s="43"/>
      <c r="AD803" s="165"/>
      <c r="AE803" s="165"/>
      <c r="AF803" s="165"/>
      <c r="AG803" s="165"/>
      <c r="AH803" s="165"/>
      <c r="AI803" s="140"/>
      <c r="AJ803" s="140"/>
      <c r="AK803" s="78"/>
      <c r="AL803" s="78"/>
    </row>
    <row r="804" spans="1:38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65"/>
      <c r="AE804" s="165"/>
      <c r="AF804" s="165"/>
      <c r="AG804" s="165"/>
      <c r="AH804" s="165"/>
      <c r="AI804" s="140"/>
      <c r="AJ804" s="140"/>
      <c r="AK804" s="78"/>
      <c r="AL804" s="78"/>
    </row>
    <row r="805" spans="1:38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65"/>
      <c r="AE805" s="165"/>
      <c r="AF805" s="165"/>
      <c r="AG805" s="165"/>
      <c r="AH805" s="165"/>
      <c r="AI805" s="140"/>
      <c r="AJ805" s="140"/>
      <c r="AK805" s="78"/>
      <c r="AL805" s="78"/>
    </row>
    <row r="806" spans="1:38" s="33" customFormat="1" ht="15" hidden="1" customHeight="1" x14ac:dyDescent="0.25">
      <c r="A806" s="47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65"/>
      <c r="AE806" s="165"/>
      <c r="AF806" s="165"/>
      <c r="AG806" s="165"/>
      <c r="AH806" s="165"/>
      <c r="AI806" s="140"/>
      <c r="AJ806" s="140"/>
      <c r="AK806" s="78"/>
      <c r="AL806" s="78"/>
    </row>
    <row r="807" spans="1:38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7" t="e">
        <f>Z807/D807</f>
        <v>#DIV/0!</v>
      </c>
      <c r="AC807" s="32"/>
      <c r="AD807" s="165"/>
      <c r="AE807" s="165"/>
      <c r="AF807" s="165"/>
      <c r="AG807" s="165"/>
      <c r="AH807" s="165"/>
      <c r="AI807" s="140"/>
      <c r="AJ807" s="140"/>
      <c r="AK807" s="78"/>
      <c r="AL807" s="78"/>
    </row>
    <row r="808" spans="1:38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-95530</v>
      </c>
      <c r="D808" s="31">
        <f>[1]consoCURRENT!G16607</f>
        <v>554544.26</v>
      </c>
      <c r="E808" s="31">
        <f>[1]consoCURRENT!H16607</f>
        <v>511601.68</v>
      </c>
      <c r="F808" s="31">
        <f>[1]consoCURRENT!I16607</f>
        <v>42941.89</v>
      </c>
      <c r="G808" s="31">
        <f>[1]consoCURRENT!J16607</f>
        <v>0.69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7094.18</v>
      </c>
      <c r="Q808" s="31">
        <f>[1]consoCURRENT!T16607</f>
        <v>42941.89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0.69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5">SUM(M808:Y808)</f>
        <v>554544.25999999989</v>
      </c>
      <c r="AA808" s="31">
        <f>D808-Z808</f>
        <v>0</v>
      </c>
      <c r="AB808" s="37">
        <f>Z808/D808</f>
        <v>0.99999999999999978</v>
      </c>
      <c r="AC808" s="32"/>
      <c r="AD808" s="165"/>
      <c r="AE808" s="165"/>
      <c r="AF808" s="165"/>
      <c r="AG808" s="165"/>
      <c r="AH808" s="165"/>
      <c r="AI808" s="140"/>
      <c r="AJ808" s="140"/>
      <c r="AK808" s="78"/>
      <c r="AL808" s="78"/>
    </row>
    <row r="809" spans="1:38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5"/>
        <v>0</v>
      </c>
      <c r="AA809" s="31">
        <f>D809-Z809</f>
        <v>0</v>
      </c>
      <c r="AB809" s="37"/>
      <c r="AC809" s="32"/>
      <c r="AD809" s="165"/>
      <c r="AE809" s="165"/>
      <c r="AF809" s="165"/>
      <c r="AG809" s="165"/>
      <c r="AH809" s="165"/>
      <c r="AI809" s="140"/>
      <c r="AJ809" s="140"/>
      <c r="AK809" s="78"/>
      <c r="AL809" s="78"/>
    </row>
    <row r="810" spans="1:38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5"/>
        <v>0</v>
      </c>
      <c r="AA810" s="31">
        <f>D810-Z810</f>
        <v>0</v>
      </c>
      <c r="AB810" s="37"/>
      <c r="AC810" s="32"/>
      <c r="AD810" s="165"/>
      <c r="AE810" s="165"/>
      <c r="AF810" s="165"/>
      <c r="AG810" s="165"/>
      <c r="AH810" s="165"/>
      <c r="AI810" s="140"/>
      <c r="AJ810" s="140"/>
      <c r="AK810" s="78"/>
      <c r="AL810" s="78"/>
    </row>
    <row r="811" spans="1:38" s="33" customFormat="1" ht="18" hidden="1" customHeight="1" x14ac:dyDescent="0.25">
      <c r="A811" s="39" t="s">
        <v>38</v>
      </c>
      <c r="B811" s="40">
        <f t="shared" ref="B811:AA811" si="396">SUM(B807:B810)</f>
        <v>650074.26</v>
      </c>
      <c r="C811" s="40">
        <f t="shared" si="396"/>
        <v>-95530</v>
      </c>
      <c r="D811" s="40">
        <f t="shared" si="396"/>
        <v>554544.26</v>
      </c>
      <c r="E811" s="40">
        <f t="shared" si="396"/>
        <v>511601.68</v>
      </c>
      <c r="F811" s="40">
        <f t="shared" si="396"/>
        <v>42941.89</v>
      </c>
      <c r="G811" s="40">
        <f t="shared" si="396"/>
        <v>0.69</v>
      </c>
      <c r="H811" s="40">
        <f t="shared" si="396"/>
        <v>0</v>
      </c>
      <c r="I811" s="40">
        <f t="shared" si="396"/>
        <v>0</v>
      </c>
      <c r="J811" s="40">
        <f t="shared" si="396"/>
        <v>0</v>
      </c>
      <c r="K811" s="40">
        <f t="shared" si="396"/>
        <v>0</v>
      </c>
      <c r="L811" s="40">
        <f t="shared" si="396"/>
        <v>0</v>
      </c>
      <c r="M811" s="40">
        <f t="shared" si="396"/>
        <v>0</v>
      </c>
      <c r="N811" s="40">
        <f t="shared" si="396"/>
        <v>94440</v>
      </c>
      <c r="O811" s="40">
        <f t="shared" si="396"/>
        <v>410067.5</v>
      </c>
      <c r="P811" s="40">
        <f t="shared" si="396"/>
        <v>7094.18</v>
      </c>
      <c r="Q811" s="40">
        <f t="shared" si="396"/>
        <v>42941.89</v>
      </c>
      <c r="R811" s="40">
        <f t="shared" si="396"/>
        <v>0</v>
      </c>
      <c r="S811" s="40">
        <f t="shared" si="396"/>
        <v>0</v>
      </c>
      <c r="T811" s="40">
        <f t="shared" si="396"/>
        <v>0</v>
      </c>
      <c r="U811" s="40">
        <f t="shared" si="396"/>
        <v>0.69</v>
      </c>
      <c r="V811" s="40">
        <f t="shared" si="396"/>
        <v>0</v>
      </c>
      <c r="W811" s="40">
        <f t="shared" si="396"/>
        <v>0</v>
      </c>
      <c r="X811" s="40">
        <f t="shared" si="396"/>
        <v>0</v>
      </c>
      <c r="Y811" s="40">
        <f t="shared" si="396"/>
        <v>0</v>
      </c>
      <c r="Z811" s="40">
        <f t="shared" si="396"/>
        <v>554544.25999999989</v>
      </c>
      <c r="AA811" s="40">
        <f t="shared" si="396"/>
        <v>0</v>
      </c>
      <c r="AB811" s="41">
        <f>Z811/D811</f>
        <v>0.99999999999999978</v>
      </c>
      <c r="AC811" s="32"/>
      <c r="AD811" s="165"/>
      <c r="AE811" s="165"/>
      <c r="AF811" s="165"/>
      <c r="AG811" s="165"/>
      <c r="AH811" s="165"/>
      <c r="AI811" s="140"/>
      <c r="AJ811" s="140"/>
      <c r="AK811" s="78"/>
      <c r="AL811" s="78"/>
    </row>
    <row r="812" spans="1:38" s="33" customFormat="1" ht="18" hidden="1" customHeight="1" x14ac:dyDescent="0.25">
      <c r="A812" s="42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97">SUM(M812:Y812)</f>
        <v>0</v>
      </c>
      <c r="AA812" s="31">
        <f>D812-Z812</f>
        <v>0</v>
      </c>
      <c r="AB812" s="37" t="e">
        <f>Z812/D812</f>
        <v>#DIV/0!</v>
      </c>
      <c r="AC812" s="32"/>
      <c r="AD812" s="165"/>
      <c r="AE812" s="165"/>
      <c r="AF812" s="165"/>
      <c r="AG812" s="165"/>
      <c r="AH812" s="165"/>
      <c r="AI812" s="140"/>
      <c r="AJ812" s="140"/>
      <c r="AK812" s="78"/>
      <c r="AL812" s="78"/>
    </row>
    <row r="813" spans="1:38" s="33" customFormat="1" ht="18" hidden="1" customHeight="1" x14ac:dyDescent="0.25">
      <c r="A813" s="39" t="s">
        <v>40</v>
      </c>
      <c r="B813" s="40">
        <f t="shared" ref="B813:AA813" si="398">B812+B811</f>
        <v>650074.26</v>
      </c>
      <c r="C813" s="40">
        <f t="shared" si="398"/>
        <v>-95530</v>
      </c>
      <c r="D813" s="40">
        <f t="shared" si="398"/>
        <v>554544.26</v>
      </c>
      <c r="E813" s="40">
        <f t="shared" si="398"/>
        <v>511601.68</v>
      </c>
      <c r="F813" s="40">
        <f t="shared" si="398"/>
        <v>42941.89</v>
      </c>
      <c r="G813" s="40">
        <f t="shared" si="398"/>
        <v>0.69</v>
      </c>
      <c r="H813" s="40">
        <f t="shared" si="398"/>
        <v>0</v>
      </c>
      <c r="I813" s="40">
        <f t="shared" si="398"/>
        <v>0</v>
      </c>
      <c r="J813" s="40">
        <f t="shared" si="398"/>
        <v>0</v>
      </c>
      <c r="K813" s="40">
        <f t="shared" si="398"/>
        <v>0</v>
      </c>
      <c r="L813" s="40">
        <f t="shared" si="398"/>
        <v>0</v>
      </c>
      <c r="M813" s="40">
        <f t="shared" si="398"/>
        <v>0</v>
      </c>
      <c r="N813" s="40">
        <f t="shared" si="398"/>
        <v>94440</v>
      </c>
      <c r="O813" s="40">
        <f t="shared" si="398"/>
        <v>410067.5</v>
      </c>
      <c r="P813" s="40">
        <f t="shared" si="398"/>
        <v>7094.18</v>
      </c>
      <c r="Q813" s="40">
        <f t="shared" si="398"/>
        <v>42941.89</v>
      </c>
      <c r="R813" s="40">
        <f t="shared" si="398"/>
        <v>0</v>
      </c>
      <c r="S813" s="40">
        <f t="shared" si="398"/>
        <v>0</v>
      </c>
      <c r="T813" s="40">
        <f t="shared" si="398"/>
        <v>0</v>
      </c>
      <c r="U813" s="40">
        <f t="shared" si="398"/>
        <v>0.69</v>
      </c>
      <c r="V813" s="40">
        <f t="shared" si="398"/>
        <v>0</v>
      </c>
      <c r="W813" s="40">
        <f t="shared" si="398"/>
        <v>0</v>
      </c>
      <c r="X813" s="40">
        <f t="shared" si="398"/>
        <v>0</v>
      </c>
      <c r="Y813" s="40">
        <f t="shared" si="398"/>
        <v>0</v>
      </c>
      <c r="Z813" s="40">
        <f t="shared" si="398"/>
        <v>554544.25999999989</v>
      </c>
      <c r="AA813" s="40">
        <f t="shared" si="398"/>
        <v>0</v>
      </c>
      <c r="AB813" s="41">
        <f>Z813/D813</f>
        <v>0.99999999999999978</v>
      </c>
      <c r="AC813" s="43"/>
      <c r="AD813" s="165"/>
      <c r="AE813" s="165"/>
      <c r="AF813" s="165"/>
      <c r="AG813" s="165"/>
      <c r="AH813" s="165"/>
      <c r="AI813" s="140"/>
      <c r="AJ813" s="140"/>
      <c r="AK813" s="78"/>
      <c r="AL813" s="78"/>
    </row>
    <row r="814" spans="1:38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65"/>
      <c r="AE814" s="165"/>
      <c r="AF814" s="165"/>
      <c r="AG814" s="165"/>
      <c r="AH814" s="165"/>
      <c r="AI814" s="140"/>
      <c r="AJ814" s="140"/>
      <c r="AK814" s="78"/>
      <c r="AL814" s="78"/>
    </row>
    <row r="815" spans="1:38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65"/>
      <c r="AE815" s="165"/>
      <c r="AF815" s="165"/>
      <c r="AG815" s="165"/>
      <c r="AH815" s="165"/>
      <c r="AI815" s="140"/>
      <c r="AJ815" s="140"/>
      <c r="AK815" s="78"/>
      <c r="AL815" s="78"/>
    </row>
    <row r="816" spans="1:38" s="33" customFormat="1" ht="15" hidden="1" customHeight="1" x14ac:dyDescent="0.25">
      <c r="A816" s="47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65"/>
      <c r="AE816" s="165"/>
      <c r="AF816" s="165"/>
      <c r="AG816" s="165"/>
      <c r="AH816" s="165"/>
      <c r="AI816" s="140"/>
      <c r="AJ816" s="140"/>
      <c r="AK816" s="78"/>
      <c r="AL816" s="78"/>
    </row>
    <row r="817" spans="1:38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  <c r="AD817" s="165"/>
      <c r="AE817" s="165"/>
      <c r="AF817" s="165"/>
      <c r="AG817" s="165"/>
      <c r="AH817" s="165"/>
      <c r="AI817" s="140"/>
      <c r="AJ817" s="140"/>
      <c r="AK817" s="78"/>
      <c r="AL817" s="78"/>
    </row>
    <row r="818" spans="1:38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5.4569682106375694E-11</v>
      </c>
      <c r="D818" s="31">
        <f>[1]consoCURRENT!G16820</f>
        <v>2202449.62</v>
      </c>
      <c r="E818" s="31">
        <f>[1]consoCURRENT!H16820</f>
        <v>1082683.5</v>
      </c>
      <c r="F818" s="31">
        <f>[1]consoCURRENT!I16820</f>
        <v>1119766.1199999999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281196.07000000007</v>
      </c>
      <c r="Q818" s="31">
        <f>[1]consoCURRENT!T16820</f>
        <v>185153.63</v>
      </c>
      <c r="R818" s="31">
        <f>[1]consoCURRENT!U16820</f>
        <v>363893.11000000022</v>
      </c>
      <c r="S818" s="31">
        <f>[1]consoCURRENT!V16820</f>
        <v>570719.37999999966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9">SUM(M818:Y818)</f>
        <v>2202449.62</v>
      </c>
      <c r="AA818" s="31">
        <f>D818-Z818</f>
        <v>0</v>
      </c>
      <c r="AB818" s="37">
        <f>Z818/D818</f>
        <v>1</v>
      </c>
      <c r="AC818" s="32"/>
      <c r="AD818" s="165"/>
      <c r="AE818" s="165"/>
      <c r="AF818" s="165"/>
      <c r="AG818" s="165"/>
      <c r="AH818" s="165"/>
      <c r="AI818" s="140"/>
      <c r="AJ818" s="140"/>
      <c r="AK818" s="78"/>
      <c r="AL818" s="78"/>
    </row>
    <row r="819" spans="1:38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9"/>
        <v>0</v>
      </c>
      <c r="AA819" s="31">
        <f>D819-Z819</f>
        <v>0</v>
      </c>
      <c r="AB819" s="37"/>
      <c r="AC819" s="32"/>
      <c r="AD819" s="165"/>
      <c r="AE819" s="165"/>
      <c r="AF819" s="165"/>
      <c r="AG819" s="165"/>
      <c r="AH819" s="165"/>
      <c r="AI819" s="140"/>
      <c r="AJ819" s="140"/>
      <c r="AK819" s="78"/>
      <c r="AL819" s="78"/>
    </row>
    <row r="820" spans="1:38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9"/>
        <v>0</v>
      </c>
      <c r="AA820" s="31">
        <f>D820-Z820</f>
        <v>0</v>
      </c>
      <c r="AB820" s="37"/>
      <c r="AC820" s="32"/>
      <c r="AD820" s="165"/>
      <c r="AE820" s="165"/>
      <c r="AF820" s="165"/>
      <c r="AG820" s="165"/>
      <c r="AH820" s="165"/>
      <c r="AI820" s="140"/>
      <c r="AJ820" s="140"/>
      <c r="AK820" s="78"/>
      <c r="AL820" s="78"/>
    </row>
    <row r="821" spans="1:38" s="33" customFormat="1" ht="18" hidden="1" customHeight="1" x14ac:dyDescent="0.25">
      <c r="A821" s="39" t="s">
        <v>38</v>
      </c>
      <c r="B821" s="40">
        <f t="shared" ref="B821:AA821" si="400">SUM(B817:B820)</f>
        <v>2202449.62</v>
      </c>
      <c r="C821" s="40">
        <f t="shared" si="400"/>
        <v>5.4569682106375694E-11</v>
      </c>
      <c r="D821" s="40">
        <f t="shared" si="400"/>
        <v>2202449.62</v>
      </c>
      <c r="E821" s="40">
        <f t="shared" si="400"/>
        <v>1082683.5</v>
      </c>
      <c r="F821" s="40">
        <f t="shared" si="400"/>
        <v>1119766.1199999999</v>
      </c>
      <c r="G821" s="40">
        <f t="shared" si="400"/>
        <v>0</v>
      </c>
      <c r="H821" s="40">
        <f t="shared" si="400"/>
        <v>0</v>
      </c>
      <c r="I821" s="40">
        <f t="shared" si="400"/>
        <v>0</v>
      </c>
      <c r="J821" s="40">
        <f t="shared" si="400"/>
        <v>0</v>
      </c>
      <c r="K821" s="40">
        <f t="shared" si="400"/>
        <v>0</v>
      </c>
      <c r="L821" s="40">
        <f t="shared" si="400"/>
        <v>0</v>
      </c>
      <c r="M821" s="40">
        <f t="shared" si="400"/>
        <v>0</v>
      </c>
      <c r="N821" s="40">
        <f t="shared" si="400"/>
        <v>0</v>
      </c>
      <c r="O821" s="40">
        <f t="shared" si="400"/>
        <v>801487.42999999993</v>
      </c>
      <c r="P821" s="40">
        <f t="shared" si="400"/>
        <v>281196.07000000007</v>
      </c>
      <c r="Q821" s="40">
        <f t="shared" si="400"/>
        <v>185153.63</v>
      </c>
      <c r="R821" s="40">
        <f t="shared" si="400"/>
        <v>363893.11000000022</v>
      </c>
      <c r="S821" s="40">
        <f t="shared" si="400"/>
        <v>570719.37999999966</v>
      </c>
      <c r="T821" s="40">
        <f t="shared" si="400"/>
        <v>0</v>
      </c>
      <c r="U821" s="40">
        <f t="shared" si="400"/>
        <v>0</v>
      </c>
      <c r="V821" s="40">
        <f t="shared" si="400"/>
        <v>0</v>
      </c>
      <c r="W821" s="40">
        <f t="shared" si="400"/>
        <v>0</v>
      </c>
      <c r="X821" s="40">
        <f t="shared" si="400"/>
        <v>0</v>
      </c>
      <c r="Y821" s="40">
        <f t="shared" si="400"/>
        <v>0</v>
      </c>
      <c r="Z821" s="40">
        <f t="shared" si="400"/>
        <v>2202449.62</v>
      </c>
      <c r="AA821" s="40">
        <f t="shared" si="400"/>
        <v>0</v>
      </c>
      <c r="AB821" s="41">
        <f>Z821/D821</f>
        <v>1</v>
      </c>
      <c r="AC821" s="32"/>
      <c r="AD821" s="165"/>
      <c r="AE821" s="165"/>
      <c r="AF821" s="165"/>
      <c r="AG821" s="165"/>
      <c r="AH821" s="165"/>
      <c r="AI821" s="140"/>
      <c r="AJ821" s="140"/>
      <c r="AK821" s="78"/>
      <c r="AL821" s="78"/>
    </row>
    <row r="822" spans="1:38" s="33" customFormat="1" ht="18" hidden="1" customHeight="1" x14ac:dyDescent="0.25">
      <c r="A822" s="42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1">SUM(M822:Y822)</f>
        <v>0</v>
      </c>
      <c r="AA822" s="31">
        <f>D822-Z822</f>
        <v>0</v>
      </c>
      <c r="AB822" s="37" t="e">
        <f>Z822/D822</f>
        <v>#DIV/0!</v>
      </c>
      <c r="AC822" s="32"/>
      <c r="AD822" s="165"/>
      <c r="AE822" s="165"/>
      <c r="AF822" s="165"/>
      <c r="AG822" s="165"/>
      <c r="AH822" s="165"/>
      <c r="AI822" s="140"/>
      <c r="AJ822" s="140"/>
      <c r="AK822" s="78"/>
      <c r="AL822" s="78"/>
    </row>
    <row r="823" spans="1:38" s="33" customFormat="1" ht="18" hidden="1" customHeight="1" x14ac:dyDescent="0.25">
      <c r="A823" s="39" t="s">
        <v>40</v>
      </c>
      <c r="B823" s="40">
        <f t="shared" ref="B823:AA823" si="402">B822+B821</f>
        <v>2202449.62</v>
      </c>
      <c r="C823" s="40">
        <f t="shared" si="402"/>
        <v>5.4569682106375694E-11</v>
      </c>
      <c r="D823" s="40">
        <f t="shared" si="402"/>
        <v>2202449.62</v>
      </c>
      <c r="E823" s="40">
        <f t="shared" si="402"/>
        <v>1082683.5</v>
      </c>
      <c r="F823" s="40">
        <f t="shared" si="402"/>
        <v>1119766.1199999999</v>
      </c>
      <c r="G823" s="40">
        <f t="shared" si="402"/>
        <v>0</v>
      </c>
      <c r="H823" s="40">
        <f t="shared" si="402"/>
        <v>0</v>
      </c>
      <c r="I823" s="40">
        <f t="shared" si="402"/>
        <v>0</v>
      </c>
      <c r="J823" s="40">
        <f t="shared" si="402"/>
        <v>0</v>
      </c>
      <c r="K823" s="40">
        <f t="shared" si="402"/>
        <v>0</v>
      </c>
      <c r="L823" s="40">
        <f t="shared" si="402"/>
        <v>0</v>
      </c>
      <c r="M823" s="40">
        <f t="shared" si="402"/>
        <v>0</v>
      </c>
      <c r="N823" s="40">
        <f t="shared" si="402"/>
        <v>0</v>
      </c>
      <c r="O823" s="40">
        <f t="shared" si="402"/>
        <v>801487.42999999993</v>
      </c>
      <c r="P823" s="40">
        <f t="shared" si="402"/>
        <v>281196.07000000007</v>
      </c>
      <c r="Q823" s="40">
        <f t="shared" si="402"/>
        <v>185153.63</v>
      </c>
      <c r="R823" s="40">
        <f t="shared" si="402"/>
        <v>363893.11000000022</v>
      </c>
      <c r="S823" s="40">
        <f t="shared" si="402"/>
        <v>570719.37999999966</v>
      </c>
      <c r="T823" s="40">
        <f t="shared" si="402"/>
        <v>0</v>
      </c>
      <c r="U823" s="40">
        <f t="shared" si="402"/>
        <v>0</v>
      </c>
      <c r="V823" s="40">
        <f t="shared" si="402"/>
        <v>0</v>
      </c>
      <c r="W823" s="40">
        <f t="shared" si="402"/>
        <v>0</v>
      </c>
      <c r="X823" s="40">
        <f t="shared" si="402"/>
        <v>0</v>
      </c>
      <c r="Y823" s="40">
        <f t="shared" si="402"/>
        <v>0</v>
      </c>
      <c r="Z823" s="40">
        <f t="shared" si="402"/>
        <v>2202449.62</v>
      </c>
      <c r="AA823" s="40">
        <f t="shared" si="402"/>
        <v>0</v>
      </c>
      <c r="AB823" s="41">
        <f>Z823/D823</f>
        <v>1</v>
      </c>
      <c r="AC823" s="43"/>
      <c r="AD823" s="165"/>
      <c r="AE823" s="165"/>
      <c r="AF823" s="165"/>
      <c r="AG823" s="165"/>
      <c r="AH823" s="165"/>
      <c r="AI823" s="140"/>
      <c r="AJ823" s="140"/>
      <c r="AK823" s="78"/>
      <c r="AL823" s="78"/>
    </row>
    <row r="824" spans="1:38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65"/>
      <c r="AE824" s="165"/>
      <c r="AF824" s="165"/>
      <c r="AG824" s="165"/>
      <c r="AH824" s="165"/>
      <c r="AI824" s="140"/>
      <c r="AJ824" s="140"/>
      <c r="AK824" s="78"/>
      <c r="AL824" s="78"/>
    </row>
    <row r="825" spans="1:38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65"/>
      <c r="AE825" s="165"/>
      <c r="AF825" s="165"/>
      <c r="AG825" s="165"/>
      <c r="AH825" s="165"/>
      <c r="AI825" s="140"/>
      <c r="AJ825" s="140"/>
      <c r="AK825" s="78"/>
      <c r="AL825" s="78"/>
    </row>
    <row r="826" spans="1:38" s="33" customFormat="1" ht="15" hidden="1" customHeight="1" x14ac:dyDescent="0.25">
      <c r="A826" s="47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65"/>
      <c r="AE826" s="165"/>
      <c r="AF826" s="165"/>
      <c r="AG826" s="165"/>
      <c r="AH826" s="165"/>
      <c r="AI826" s="140"/>
      <c r="AJ826" s="140"/>
      <c r="AK826" s="78"/>
      <c r="AL826" s="78"/>
    </row>
    <row r="827" spans="1:38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7.2759576141834259E-12</v>
      </c>
      <c r="D827" s="31">
        <f>[1]consoCURRENT!G16920</f>
        <v>773534.17</v>
      </c>
      <c r="E827" s="31">
        <f>[1]consoCURRENT!H16920</f>
        <v>88890.36</v>
      </c>
      <c r="F827" s="31">
        <f>[1]consoCURRENT!I16920</f>
        <v>107443.87</v>
      </c>
      <c r="G827" s="31">
        <f>[1]consoCURRENT!J16920</f>
        <v>529628.7699999999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88890.36</v>
      </c>
      <c r="Q827" s="31">
        <f>[1]consoCURRENT!T16920</f>
        <v>12964.220000000001</v>
      </c>
      <c r="R827" s="31">
        <f>[1]consoCURRENT!U16920</f>
        <v>0</v>
      </c>
      <c r="S827" s="31">
        <f>[1]consoCURRENT!V16920</f>
        <v>94479.65</v>
      </c>
      <c r="T827" s="31">
        <f>[1]consoCURRENT!W16920</f>
        <v>113900.21</v>
      </c>
      <c r="U827" s="31">
        <f>[1]consoCURRENT!X16920</f>
        <v>415728.56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725963</v>
      </c>
      <c r="AA827" s="31">
        <f>D827-Z827</f>
        <v>47571.170000000042</v>
      </c>
      <c r="AB827" s="37">
        <f>Z827/D827</f>
        <v>0.93850152734687853</v>
      </c>
      <c r="AC827" s="32"/>
      <c r="AD827" s="165"/>
      <c r="AE827" s="165"/>
      <c r="AF827" s="165"/>
      <c r="AG827" s="165"/>
      <c r="AH827" s="165"/>
      <c r="AI827" s="140"/>
      <c r="AJ827" s="140"/>
      <c r="AK827" s="78"/>
      <c r="AL827" s="78"/>
    </row>
    <row r="828" spans="1:38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-2056165.9999999995</v>
      </c>
      <c r="D828" s="31">
        <f>[1]consoCURRENT!G17033</f>
        <v>11265545.319999998</v>
      </c>
      <c r="E828" s="31">
        <f>[1]consoCURRENT!H17033</f>
        <v>1109742.3499999999</v>
      </c>
      <c r="F828" s="31">
        <f>[1]consoCURRENT!I17033</f>
        <v>3378464.88</v>
      </c>
      <c r="G828" s="31">
        <f>[1]consoCURRENT!J17033</f>
        <v>6308988.4199999999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826556.77</v>
      </c>
      <c r="Q828" s="31">
        <f>[1]consoCURRENT!T17033</f>
        <v>475077.47</v>
      </c>
      <c r="R828" s="31">
        <f>[1]consoCURRENT!U17033</f>
        <v>1091586.94</v>
      </c>
      <c r="S828" s="31">
        <f>[1]consoCURRENT!V17033</f>
        <v>1811800.47</v>
      </c>
      <c r="T828" s="31">
        <f>[1]consoCURRENT!W17033</f>
        <v>1415267.9500000002</v>
      </c>
      <c r="U828" s="31">
        <f>[1]consoCURRENT!X17033</f>
        <v>3884750.9699999997</v>
      </c>
      <c r="V828" s="31">
        <f>[1]consoCURRENT!Y17033</f>
        <v>1008969.5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3">SUM(M828:Y828)</f>
        <v>10797195.649999999</v>
      </c>
      <c r="AA828" s="31">
        <f>D828-Z828</f>
        <v>468349.66999999993</v>
      </c>
      <c r="AB828" s="37">
        <f>Z828/D828</f>
        <v>0.95842636492984257</v>
      </c>
      <c r="AC828" s="32"/>
      <c r="AD828" s="165"/>
      <c r="AE828" s="165"/>
      <c r="AF828" s="165"/>
      <c r="AG828" s="165"/>
      <c r="AH828" s="165"/>
      <c r="AI828" s="140"/>
      <c r="AJ828" s="140"/>
      <c r="AK828" s="78"/>
      <c r="AL828" s="78"/>
    </row>
    <row r="829" spans="1:38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3"/>
        <v>0</v>
      </c>
      <c r="AA829" s="31">
        <f>D829-Z829</f>
        <v>0</v>
      </c>
      <c r="AB829" s="37"/>
      <c r="AC829" s="32"/>
      <c r="AD829" s="165"/>
      <c r="AE829" s="165"/>
      <c r="AF829" s="165"/>
      <c r="AG829" s="165"/>
      <c r="AH829" s="165"/>
      <c r="AI829" s="140"/>
      <c r="AJ829" s="140"/>
      <c r="AK829" s="78"/>
      <c r="AL829" s="78"/>
    </row>
    <row r="830" spans="1:38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3"/>
        <v>0</v>
      </c>
      <c r="AA830" s="31">
        <f>D830-Z830</f>
        <v>0</v>
      </c>
      <c r="AB830" s="37"/>
      <c r="AC830" s="32"/>
      <c r="AD830" s="165"/>
      <c r="AE830" s="165"/>
      <c r="AF830" s="165"/>
      <c r="AG830" s="165"/>
      <c r="AH830" s="165"/>
      <c r="AI830" s="140"/>
      <c r="AJ830" s="140"/>
      <c r="AK830" s="78"/>
      <c r="AL830" s="78"/>
    </row>
    <row r="831" spans="1:38" s="33" customFormat="1" ht="18" hidden="1" customHeight="1" x14ac:dyDescent="0.25">
      <c r="A831" s="39" t="s">
        <v>38</v>
      </c>
      <c r="B831" s="40">
        <f t="shared" ref="B831:AA831" si="404">SUM(B827:B830)</f>
        <v>14095245.489999998</v>
      </c>
      <c r="C831" s="40">
        <f t="shared" si="404"/>
        <v>-2056165.9999999995</v>
      </c>
      <c r="D831" s="40">
        <f t="shared" si="404"/>
        <v>12039079.489999998</v>
      </c>
      <c r="E831" s="40">
        <f t="shared" si="404"/>
        <v>1198632.71</v>
      </c>
      <c r="F831" s="40">
        <f t="shared" si="404"/>
        <v>3485908.75</v>
      </c>
      <c r="G831" s="40">
        <f t="shared" si="404"/>
        <v>6838617.1899999995</v>
      </c>
      <c r="H831" s="40">
        <f t="shared" si="404"/>
        <v>0</v>
      </c>
      <c r="I831" s="40">
        <f t="shared" si="404"/>
        <v>0</v>
      </c>
      <c r="J831" s="40">
        <f t="shared" si="404"/>
        <v>0</v>
      </c>
      <c r="K831" s="40">
        <f t="shared" si="404"/>
        <v>0</v>
      </c>
      <c r="L831" s="40">
        <f t="shared" si="404"/>
        <v>0</v>
      </c>
      <c r="M831" s="40">
        <f t="shared" si="404"/>
        <v>0</v>
      </c>
      <c r="N831" s="40">
        <f t="shared" si="404"/>
        <v>0</v>
      </c>
      <c r="O831" s="40">
        <f t="shared" si="404"/>
        <v>283185.58</v>
      </c>
      <c r="P831" s="40">
        <f t="shared" si="404"/>
        <v>915447.13</v>
      </c>
      <c r="Q831" s="40">
        <f t="shared" si="404"/>
        <v>488041.68999999994</v>
      </c>
      <c r="R831" s="40">
        <f t="shared" si="404"/>
        <v>1091586.94</v>
      </c>
      <c r="S831" s="40">
        <f t="shared" si="404"/>
        <v>1906280.1199999999</v>
      </c>
      <c r="T831" s="40">
        <f t="shared" si="404"/>
        <v>1529168.1600000001</v>
      </c>
      <c r="U831" s="40">
        <f t="shared" si="404"/>
        <v>4300479.5299999993</v>
      </c>
      <c r="V831" s="40">
        <f t="shared" si="404"/>
        <v>1008969.5</v>
      </c>
      <c r="W831" s="40">
        <f t="shared" si="404"/>
        <v>0</v>
      </c>
      <c r="X831" s="40">
        <f t="shared" si="404"/>
        <v>0</v>
      </c>
      <c r="Y831" s="40">
        <f t="shared" si="404"/>
        <v>0</v>
      </c>
      <c r="Z831" s="40">
        <f t="shared" si="404"/>
        <v>11523158.649999999</v>
      </c>
      <c r="AA831" s="40">
        <f t="shared" si="404"/>
        <v>515920.83999999997</v>
      </c>
      <c r="AB831" s="41">
        <f>Z831/D831</f>
        <v>0.95714615553219506</v>
      </c>
      <c r="AC831" s="32"/>
      <c r="AD831" s="165"/>
      <c r="AE831" s="165"/>
      <c r="AF831" s="165"/>
      <c r="AG831" s="165"/>
      <c r="AH831" s="165"/>
      <c r="AI831" s="140"/>
      <c r="AJ831" s="140"/>
      <c r="AK831" s="78"/>
      <c r="AL831" s="78"/>
    </row>
    <row r="832" spans="1:38" s="33" customFormat="1" ht="18" hidden="1" customHeight="1" x14ac:dyDescent="0.25">
      <c r="A832" s="42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5">SUM(M832:Y832)</f>
        <v>0</v>
      </c>
      <c r="AA832" s="31">
        <f>D832-Z832</f>
        <v>0</v>
      </c>
      <c r="AB832" s="37" t="e">
        <f>Z832/D832</f>
        <v>#DIV/0!</v>
      </c>
      <c r="AC832" s="32"/>
      <c r="AD832" s="165"/>
      <c r="AE832" s="165"/>
      <c r="AF832" s="165"/>
      <c r="AG832" s="165"/>
      <c r="AH832" s="165"/>
      <c r="AI832" s="140"/>
      <c r="AJ832" s="140"/>
      <c r="AK832" s="78"/>
      <c r="AL832" s="78"/>
    </row>
    <row r="833" spans="1:38" s="33" customFormat="1" ht="18" hidden="1" customHeight="1" x14ac:dyDescent="0.25">
      <c r="A833" s="39" t="s">
        <v>40</v>
      </c>
      <c r="B833" s="40">
        <f t="shared" ref="B833:AA833" si="406">B832+B831</f>
        <v>14095245.489999998</v>
      </c>
      <c r="C833" s="40">
        <f t="shared" si="406"/>
        <v>-2056165.9999999995</v>
      </c>
      <c r="D833" s="40">
        <f t="shared" si="406"/>
        <v>12039079.489999998</v>
      </c>
      <c r="E833" s="40">
        <f t="shared" si="406"/>
        <v>1198632.71</v>
      </c>
      <c r="F833" s="40">
        <f t="shared" si="406"/>
        <v>3485908.75</v>
      </c>
      <c r="G833" s="40">
        <f t="shared" si="406"/>
        <v>6838617.1899999995</v>
      </c>
      <c r="H833" s="40">
        <f t="shared" si="406"/>
        <v>0</v>
      </c>
      <c r="I833" s="40">
        <f t="shared" si="406"/>
        <v>0</v>
      </c>
      <c r="J833" s="40">
        <f t="shared" si="406"/>
        <v>0</v>
      </c>
      <c r="K833" s="40">
        <f t="shared" si="406"/>
        <v>0</v>
      </c>
      <c r="L833" s="40">
        <f t="shared" si="406"/>
        <v>0</v>
      </c>
      <c r="M833" s="40">
        <f t="shared" si="406"/>
        <v>0</v>
      </c>
      <c r="N833" s="40">
        <f t="shared" si="406"/>
        <v>0</v>
      </c>
      <c r="O833" s="40">
        <f t="shared" si="406"/>
        <v>283185.58</v>
      </c>
      <c r="P833" s="40">
        <f t="shared" si="406"/>
        <v>915447.13</v>
      </c>
      <c r="Q833" s="40">
        <f t="shared" si="406"/>
        <v>488041.68999999994</v>
      </c>
      <c r="R833" s="40">
        <f t="shared" si="406"/>
        <v>1091586.94</v>
      </c>
      <c r="S833" s="40">
        <f t="shared" si="406"/>
        <v>1906280.1199999999</v>
      </c>
      <c r="T833" s="40">
        <f t="shared" si="406"/>
        <v>1529168.1600000001</v>
      </c>
      <c r="U833" s="40">
        <f t="shared" si="406"/>
        <v>4300479.5299999993</v>
      </c>
      <c r="V833" s="40">
        <f t="shared" si="406"/>
        <v>1008969.5</v>
      </c>
      <c r="W833" s="40">
        <f t="shared" si="406"/>
        <v>0</v>
      </c>
      <c r="X833" s="40">
        <f t="shared" si="406"/>
        <v>0</v>
      </c>
      <c r="Y833" s="40">
        <f t="shared" si="406"/>
        <v>0</v>
      </c>
      <c r="Z833" s="40">
        <f t="shared" si="406"/>
        <v>11523158.649999999</v>
      </c>
      <c r="AA833" s="40">
        <f t="shared" si="406"/>
        <v>515920.83999999997</v>
      </c>
      <c r="AB833" s="41">
        <f>Z833/D833</f>
        <v>0.95714615553219506</v>
      </c>
      <c r="AC833" s="43"/>
      <c r="AD833" s="165"/>
      <c r="AE833" s="165"/>
      <c r="AF833" s="165"/>
      <c r="AG833" s="165"/>
      <c r="AH833" s="165"/>
      <c r="AI833" s="140"/>
      <c r="AJ833" s="140"/>
      <c r="AK833" s="78"/>
      <c r="AL833" s="78"/>
    </row>
    <row r="834" spans="1:38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65"/>
      <c r="AE834" s="165"/>
      <c r="AF834" s="165"/>
      <c r="AG834" s="165"/>
      <c r="AH834" s="165"/>
      <c r="AI834" s="140"/>
      <c r="AJ834" s="140"/>
      <c r="AK834" s="78"/>
      <c r="AL834" s="78"/>
    </row>
    <row r="835" spans="1:38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65"/>
      <c r="AE835" s="165"/>
      <c r="AF835" s="165"/>
      <c r="AG835" s="165"/>
      <c r="AH835" s="165"/>
      <c r="AI835" s="140"/>
      <c r="AJ835" s="140"/>
      <c r="AK835" s="78"/>
      <c r="AL835" s="78"/>
    </row>
    <row r="836" spans="1:38" s="33" customFormat="1" ht="15" hidden="1" customHeight="1" x14ac:dyDescent="0.25">
      <c r="A836" s="47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65"/>
      <c r="AE836" s="165"/>
      <c r="AF836" s="165"/>
      <c r="AG836" s="165"/>
      <c r="AH836" s="165"/>
      <c r="AI836" s="140"/>
      <c r="AJ836" s="140"/>
      <c r="AK836" s="78"/>
      <c r="AL836" s="78"/>
    </row>
    <row r="837" spans="1:38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7">
        <f>Z837/D837</f>
        <v>0</v>
      </c>
      <c r="AC837" s="32"/>
      <c r="AD837" s="165"/>
      <c r="AE837" s="165"/>
      <c r="AF837" s="165"/>
      <c r="AG837" s="165"/>
      <c r="AH837" s="165"/>
      <c r="AI837" s="140"/>
      <c r="AJ837" s="140"/>
      <c r="AK837" s="78"/>
      <c r="AL837" s="78"/>
    </row>
    <row r="838" spans="1:38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-49999999.999999993</v>
      </c>
      <c r="D838" s="31">
        <f>[1]consoCURRENT!G17246</f>
        <v>43070795.830000006</v>
      </c>
      <c r="E838" s="31">
        <f>[1]consoCURRENT!H17246</f>
        <v>0</v>
      </c>
      <c r="F838" s="31">
        <f>[1]consoCURRENT!I17246</f>
        <v>25958413.470000003</v>
      </c>
      <c r="G838" s="31">
        <f>[1]consoCURRENT!J17246</f>
        <v>17112382.359999999</v>
      </c>
      <c r="H838" s="31">
        <f>[1]consoCURRENT!K17246</f>
        <v>-2.0372681319713593E-10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8001710.0299999993</v>
      </c>
      <c r="R838" s="31">
        <f>[1]consoCURRENT!U17246</f>
        <v>14014993.5</v>
      </c>
      <c r="S838" s="31">
        <f>[1]consoCURRENT!V17246</f>
        <v>3941709.94</v>
      </c>
      <c r="T838" s="31">
        <f>[1]consoCURRENT!W17246</f>
        <v>0</v>
      </c>
      <c r="U838" s="31">
        <f>[1]consoCURRENT!X17246</f>
        <v>17112382.359999999</v>
      </c>
      <c r="V838" s="31">
        <f>[1]consoCURRENT!Y17246</f>
        <v>0</v>
      </c>
      <c r="W838" s="31">
        <f>[1]consoCURRENT!Z17246</f>
        <v>0</v>
      </c>
      <c r="X838" s="31">
        <f>[1]consoCURRENT!AA17246</f>
        <v>-2.0372681319713593E-10</v>
      </c>
      <c r="Y838" s="31">
        <f>[1]consoCURRENT!AB17246</f>
        <v>0</v>
      </c>
      <c r="Z838" s="31">
        <f t="shared" ref="Z838:Z840" si="407">SUM(M838:Y838)</f>
        <v>43070795.829999998</v>
      </c>
      <c r="AA838" s="31">
        <f>D838-Z838</f>
        <v>0</v>
      </c>
      <c r="AB838" s="37">
        <f>Z838/D838</f>
        <v>0.99999999999999978</v>
      </c>
      <c r="AC838" s="32"/>
      <c r="AD838" s="165"/>
      <c r="AE838" s="165"/>
      <c r="AF838" s="165"/>
      <c r="AG838" s="165"/>
      <c r="AH838" s="165"/>
      <c r="AI838" s="140"/>
      <c r="AJ838" s="140"/>
      <c r="AK838" s="78"/>
      <c r="AL838" s="78"/>
    </row>
    <row r="839" spans="1:38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07"/>
        <v>0</v>
      </c>
      <c r="AA839" s="31">
        <f>D839-Z839</f>
        <v>0</v>
      </c>
      <c r="AB839" s="37"/>
      <c r="AC839" s="32"/>
      <c r="AD839" s="165"/>
      <c r="AE839" s="165"/>
      <c r="AF839" s="165"/>
      <c r="AG839" s="165"/>
      <c r="AH839" s="165"/>
      <c r="AI839" s="140"/>
      <c r="AJ839" s="140"/>
      <c r="AK839" s="78"/>
      <c r="AL839" s="78"/>
    </row>
    <row r="840" spans="1:38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07"/>
        <v>0</v>
      </c>
      <c r="AA840" s="31">
        <f>D840-Z840</f>
        <v>0</v>
      </c>
      <c r="AB840" s="37"/>
      <c r="AC840" s="32"/>
      <c r="AD840" s="165"/>
      <c r="AE840" s="165"/>
      <c r="AF840" s="165"/>
      <c r="AG840" s="165"/>
      <c r="AH840" s="165"/>
      <c r="AI840" s="140"/>
      <c r="AJ840" s="140"/>
      <c r="AK840" s="78"/>
      <c r="AL840" s="78"/>
    </row>
    <row r="841" spans="1:38" s="33" customFormat="1" ht="18" hidden="1" customHeight="1" x14ac:dyDescent="0.25">
      <c r="A841" s="39" t="s">
        <v>38</v>
      </c>
      <c r="B841" s="40">
        <f t="shared" ref="B841:AA841" si="408">SUM(B837:B840)</f>
        <v>93152045.829999998</v>
      </c>
      <c r="C841" s="40">
        <f t="shared" si="408"/>
        <v>-49999999.999999993</v>
      </c>
      <c r="D841" s="40">
        <f t="shared" si="408"/>
        <v>43152045.830000006</v>
      </c>
      <c r="E841" s="40">
        <f t="shared" si="408"/>
        <v>0</v>
      </c>
      <c r="F841" s="40">
        <f t="shared" si="408"/>
        <v>25958413.470000003</v>
      </c>
      <c r="G841" s="40">
        <f t="shared" si="408"/>
        <v>17112382.359999999</v>
      </c>
      <c r="H841" s="40">
        <f t="shared" si="408"/>
        <v>-2.0372681319713593E-10</v>
      </c>
      <c r="I841" s="40">
        <f t="shared" si="408"/>
        <v>0</v>
      </c>
      <c r="J841" s="40">
        <f t="shared" si="408"/>
        <v>0</v>
      </c>
      <c r="K841" s="40">
        <f t="shared" si="408"/>
        <v>0</v>
      </c>
      <c r="L841" s="40">
        <f t="shared" si="408"/>
        <v>0</v>
      </c>
      <c r="M841" s="40">
        <f t="shared" si="408"/>
        <v>0</v>
      </c>
      <c r="N841" s="40">
        <f t="shared" si="408"/>
        <v>0</v>
      </c>
      <c r="O841" s="40">
        <f t="shared" si="408"/>
        <v>0</v>
      </c>
      <c r="P841" s="40">
        <f t="shared" si="408"/>
        <v>0</v>
      </c>
      <c r="Q841" s="40">
        <f t="shared" si="408"/>
        <v>8001710.0299999993</v>
      </c>
      <c r="R841" s="40">
        <f t="shared" si="408"/>
        <v>14014993.5</v>
      </c>
      <c r="S841" s="40">
        <f t="shared" si="408"/>
        <v>3941709.94</v>
      </c>
      <c r="T841" s="40">
        <f t="shared" si="408"/>
        <v>0</v>
      </c>
      <c r="U841" s="40">
        <f t="shared" si="408"/>
        <v>17112382.359999999</v>
      </c>
      <c r="V841" s="40">
        <f t="shared" si="408"/>
        <v>0</v>
      </c>
      <c r="W841" s="40">
        <f t="shared" si="408"/>
        <v>0</v>
      </c>
      <c r="X841" s="40">
        <f t="shared" si="408"/>
        <v>-2.0372681319713593E-10</v>
      </c>
      <c r="Y841" s="40">
        <f t="shared" si="408"/>
        <v>0</v>
      </c>
      <c r="Z841" s="40">
        <f t="shared" si="408"/>
        <v>43070795.829999998</v>
      </c>
      <c r="AA841" s="40">
        <f t="shared" si="408"/>
        <v>81250</v>
      </c>
      <c r="AB841" s="41">
        <f>Z841/D841</f>
        <v>0.99811712287477405</v>
      </c>
      <c r="AC841" s="32"/>
      <c r="AD841" s="165"/>
      <c r="AE841" s="165"/>
      <c r="AF841" s="165"/>
      <c r="AG841" s="165"/>
      <c r="AH841" s="165"/>
      <c r="AI841" s="140"/>
      <c r="AJ841" s="140"/>
      <c r="AK841" s="78"/>
      <c r="AL841" s="78"/>
    </row>
    <row r="842" spans="1:38" s="33" customFormat="1" ht="18" hidden="1" customHeight="1" x14ac:dyDescent="0.25">
      <c r="A842" s="42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9">SUM(M842:Y842)</f>
        <v>0</v>
      </c>
      <c r="AA842" s="31">
        <f>D842-Z842</f>
        <v>0</v>
      </c>
      <c r="AB842" s="37" t="e">
        <f>Z842/D842</f>
        <v>#DIV/0!</v>
      </c>
      <c r="AC842" s="32"/>
      <c r="AD842" s="165"/>
      <c r="AE842" s="165"/>
      <c r="AF842" s="165"/>
      <c r="AG842" s="165"/>
      <c r="AH842" s="165"/>
      <c r="AI842" s="140"/>
      <c r="AJ842" s="140"/>
      <c r="AK842" s="78"/>
      <c r="AL842" s="78"/>
    </row>
    <row r="843" spans="1:38" s="33" customFormat="1" ht="18" hidden="1" customHeight="1" x14ac:dyDescent="0.25">
      <c r="A843" s="39" t="s">
        <v>40</v>
      </c>
      <c r="B843" s="40">
        <f t="shared" ref="B843:AA843" si="410">B842+B841</f>
        <v>93152045.829999998</v>
      </c>
      <c r="C843" s="40">
        <f t="shared" si="410"/>
        <v>-49999999.999999993</v>
      </c>
      <c r="D843" s="40">
        <f t="shared" si="410"/>
        <v>43152045.830000006</v>
      </c>
      <c r="E843" s="40">
        <f t="shared" si="410"/>
        <v>0</v>
      </c>
      <c r="F843" s="40">
        <f t="shared" si="410"/>
        <v>25958413.470000003</v>
      </c>
      <c r="G843" s="40">
        <f t="shared" si="410"/>
        <v>17112382.359999999</v>
      </c>
      <c r="H843" s="40">
        <f t="shared" si="410"/>
        <v>-2.0372681319713593E-10</v>
      </c>
      <c r="I843" s="40">
        <f t="shared" si="410"/>
        <v>0</v>
      </c>
      <c r="J843" s="40">
        <f t="shared" si="410"/>
        <v>0</v>
      </c>
      <c r="K843" s="40">
        <f t="shared" si="410"/>
        <v>0</v>
      </c>
      <c r="L843" s="40">
        <f t="shared" si="410"/>
        <v>0</v>
      </c>
      <c r="M843" s="40">
        <f t="shared" si="410"/>
        <v>0</v>
      </c>
      <c r="N843" s="40">
        <f t="shared" si="410"/>
        <v>0</v>
      </c>
      <c r="O843" s="40">
        <f t="shared" si="410"/>
        <v>0</v>
      </c>
      <c r="P843" s="40">
        <f t="shared" si="410"/>
        <v>0</v>
      </c>
      <c r="Q843" s="40">
        <f t="shared" si="410"/>
        <v>8001710.0299999993</v>
      </c>
      <c r="R843" s="40">
        <f t="shared" si="410"/>
        <v>14014993.5</v>
      </c>
      <c r="S843" s="40">
        <f t="shared" si="410"/>
        <v>3941709.94</v>
      </c>
      <c r="T843" s="40">
        <f t="shared" si="410"/>
        <v>0</v>
      </c>
      <c r="U843" s="40">
        <f t="shared" si="410"/>
        <v>17112382.359999999</v>
      </c>
      <c r="V843" s="40">
        <f t="shared" si="410"/>
        <v>0</v>
      </c>
      <c r="W843" s="40">
        <f t="shared" si="410"/>
        <v>0</v>
      </c>
      <c r="X843" s="40">
        <f t="shared" si="410"/>
        <v>-2.0372681319713593E-10</v>
      </c>
      <c r="Y843" s="40">
        <f t="shared" si="410"/>
        <v>0</v>
      </c>
      <c r="Z843" s="40">
        <f t="shared" si="410"/>
        <v>43070795.829999998</v>
      </c>
      <c r="AA843" s="40">
        <f t="shared" si="410"/>
        <v>81250</v>
      </c>
      <c r="AB843" s="41">
        <f>Z843/D843</f>
        <v>0.99811712287477405</v>
      </c>
      <c r="AC843" s="43"/>
      <c r="AD843" s="165"/>
      <c r="AE843" s="165"/>
      <c r="AF843" s="165"/>
      <c r="AG843" s="165"/>
      <c r="AH843" s="165"/>
      <c r="AI843" s="140"/>
      <c r="AJ843" s="140"/>
      <c r="AK843" s="78"/>
      <c r="AL843" s="78"/>
    </row>
    <row r="844" spans="1:38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65"/>
      <c r="AE844" s="165"/>
      <c r="AF844" s="165"/>
      <c r="AG844" s="165"/>
      <c r="AH844" s="165"/>
      <c r="AI844" s="140"/>
      <c r="AJ844" s="140"/>
      <c r="AK844" s="78"/>
      <c r="AL844" s="78"/>
    </row>
    <row r="845" spans="1:38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65"/>
      <c r="AE845" s="165"/>
      <c r="AF845" s="165"/>
      <c r="AG845" s="165"/>
      <c r="AH845" s="165"/>
      <c r="AI845" s="140"/>
      <c r="AJ845" s="140"/>
      <c r="AK845" s="78"/>
      <c r="AL845" s="78"/>
    </row>
    <row r="846" spans="1:38" s="33" customFormat="1" ht="15" hidden="1" customHeight="1" x14ac:dyDescent="0.25">
      <c r="A846" s="47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65"/>
      <c r="AE846" s="165"/>
      <c r="AF846" s="165"/>
      <c r="AG846" s="165"/>
      <c r="AH846" s="165"/>
      <c r="AI846" s="140"/>
      <c r="AJ846" s="140"/>
      <c r="AK846" s="78"/>
      <c r="AL846" s="78"/>
    </row>
    <row r="847" spans="1:38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7">
        <f>Z847/D847</f>
        <v>0</v>
      </c>
      <c r="AC847" s="32"/>
      <c r="AD847" s="165"/>
      <c r="AE847" s="165"/>
      <c r="AF847" s="165"/>
      <c r="AG847" s="165"/>
      <c r="AH847" s="165"/>
      <c r="AI847" s="140"/>
      <c r="AJ847" s="140"/>
      <c r="AK847" s="78"/>
      <c r="AL847" s="78"/>
    </row>
    <row r="848" spans="1:38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1.4551915228366852E-11</v>
      </c>
      <c r="D848" s="31">
        <f>[1]consoCURRENT!G17459</f>
        <v>267042.01</v>
      </c>
      <c r="E848" s="31">
        <f>[1]consoCURRENT!H17459</f>
        <v>250052.75</v>
      </c>
      <c r="F848" s="31">
        <f>[1]consoCURRENT!I17459</f>
        <v>16989.259999999998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250052.75</v>
      </c>
      <c r="Q848" s="31">
        <f>[1]consoCURRENT!T17459</f>
        <v>16989.259999999998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1">SUM(M848:Y848)</f>
        <v>267042.01</v>
      </c>
      <c r="AA848" s="31">
        <f>D848-Z848</f>
        <v>0</v>
      </c>
      <c r="AB848" s="37">
        <f>Z848/D848</f>
        <v>1</v>
      </c>
      <c r="AC848" s="32"/>
      <c r="AD848" s="165"/>
      <c r="AE848" s="165"/>
      <c r="AF848" s="165"/>
      <c r="AG848" s="165"/>
      <c r="AH848" s="165"/>
      <c r="AI848" s="140"/>
      <c r="AJ848" s="140"/>
      <c r="AK848" s="78"/>
      <c r="AL848" s="78"/>
    </row>
    <row r="849" spans="1:38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1"/>
        <v>0</v>
      </c>
      <c r="AA849" s="31">
        <f>D849-Z849</f>
        <v>0</v>
      </c>
      <c r="AB849" s="37"/>
      <c r="AC849" s="32"/>
      <c r="AD849" s="165"/>
      <c r="AE849" s="165"/>
      <c r="AF849" s="165"/>
      <c r="AG849" s="165"/>
      <c r="AH849" s="165"/>
      <c r="AI849" s="140"/>
      <c r="AJ849" s="140"/>
      <c r="AK849" s="78"/>
      <c r="AL849" s="78"/>
    </row>
    <row r="850" spans="1:38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1"/>
        <v>0</v>
      </c>
      <c r="AA850" s="31">
        <f>D850-Z850</f>
        <v>0</v>
      </c>
      <c r="AB850" s="37"/>
      <c r="AC850" s="32"/>
      <c r="AD850" s="165"/>
      <c r="AE850" s="165"/>
      <c r="AF850" s="165"/>
      <c r="AG850" s="165"/>
      <c r="AH850" s="165"/>
      <c r="AI850" s="140"/>
      <c r="AJ850" s="140"/>
      <c r="AK850" s="78"/>
      <c r="AL850" s="78"/>
    </row>
    <row r="851" spans="1:38" s="33" customFormat="1" ht="18" hidden="1" customHeight="1" x14ac:dyDescent="0.25">
      <c r="A851" s="39" t="s">
        <v>38</v>
      </c>
      <c r="B851" s="40">
        <f t="shared" ref="B851:AA851" si="412">SUM(B847:B850)</f>
        <v>292042.01</v>
      </c>
      <c r="C851" s="40">
        <f t="shared" si="412"/>
        <v>1.4551915228366852E-11</v>
      </c>
      <c r="D851" s="40">
        <f t="shared" si="412"/>
        <v>292042.01</v>
      </c>
      <c r="E851" s="40">
        <f t="shared" si="412"/>
        <v>250052.75</v>
      </c>
      <c r="F851" s="40">
        <f t="shared" si="412"/>
        <v>16989.259999999998</v>
      </c>
      <c r="G851" s="40">
        <f t="shared" si="412"/>
        <v>0</v>
      </c>
      <c r="H851" s="40">
        <f t="shared" si="412"/>
        <v>0</v>
      </c>
      <c r="I851" s="40">
        <f t="shared" si="412"/>
        <v>0</v>
      </c>
      <c r="J851" s="40">
        <f t="shared" si="412"/>
        <v>0</v>
      </c>
      <c r="K851" s="40">
        <f t="shared" si="412"/>
        <v>0</v>
      </c>
      <c r="L851" s="40">
        <f t="shared" si="412"/>
        <v>0</v>
      </c>
      <c r="M851" s="40">
        <f t="shared" si="412"/>
        <v>0</v>
      </c>
      <c r="N851" s="40">
        <f t="shared" si="412"/>
        <v>0</v>
      </c>
      <c r="O851" s="40">
        <f t="shared" si="412"/>
        <v>0</v>
      </c>
      <c r="P851" s="40">
        <f t="shared" si="412"/>
        <v>250052.75</v>
      </c>
      <c r="Q851" s="40">
        <f t="shared" si="412"/>
        <v>16989.259999999998</v>
      </c>
      <c r="R851" s="40">
        <f t="shared" si="412"/>
        <v>0</v>
      </c>
      <c r="S851" s="40">
        <f t="shared" si="412"/>
        <v>0</v>
      </c>
      <c r="T851" s="40">
        <f t="shared" si="412"/>
        <v>0</v>
      </c>
      <c r="U851" s="40">
        <f t="shared" si="412"/>
        <v>0</v>
      </c>
      <c r="V851" s="40">
        <f t="shared" si="412"/>
        <v>0</v>
      </c>
      <c r="W851" s="40">
        <f t="shared" si="412"/>
        <v>0</v>
      </c>
      <c r="X851" s="40">
        <f t="shared" si="412"/>
        <v>0</v>
      </c>
      <c r="Y851" s="40">
        <f t="shared" si="412"/>
        <v>0</v>
      </c>
      <c r="Z851" s="40">
        <f t="shared" si="412"/>
        <v>267042.01</v>
      </c>
      <c r="AA851" s="40">
        <f t="shared" si="412"/>
        <v>25000</v>
      </c>
      <c r="AB851" s="41">
        <f>Z851/D851</f>
        <v>0.91439587749721352</v>
      </c>
      <c r="AC851" s="32"/>
      <c r="AD851" s="165"/>
      <c r="AE851" s="165"/>
      <c r="AF851" s="165"/>
      <c r="AG851" s="165"/>
      <c r="AH851" s="165"/>
      <c r="AI851" s="140"/>
      <c r="AJ851" s="140"/>
      <c r="AK851" s="78"/>
      <c r="AL851" s="78"/>
    </row>
    <row r="852" spans="1:38" s="33" customFormat="1" ht="18" hidden="1" customHeight="1" x14ac:dyDescent="0.25">
      <c r="A852" s="42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3">SUM(M852:Y852)</f>
        <v>0</v>
      </c>
      <c r="AA852" s="31">
        <f>D852-Z852</f>
        <v>0</v>
      </c>
      <c r="AB852" s="37" t="e">
        <f>Z852/D852</f>
        <v>#DIV/0!</v>
      </c>
      <c r="AC852" s="32"/>
      <c r="AD852" s="165"/>
      <c r="AE852" s="165"/>
      <c r="AF852" s="165"/>
      <c r="AG852" s="165"/>
      <c r="AH852" s="165"/>
      <c r="AI852" s="140"/>
      <c r="AJ852" s="140"/>
      <c r="AK852" s="78"/>
      <c r="AL852" s="78"/>
    </row>
    <row r="853" spans="1:38" s="33" customFormat="1" ht="18" hidden="1" customHeight="1" x14ac:dyDescent="0.25">
      <c r="A853" s="39" t="s">
        <v>40</v>
      </c>
      <c r="B853" s="40">
        <f t="shared" ref="B853:AA853" si="414">B852+B851</f>
        <v>292042.01</v>
      </c>
      <c r="C853" s="40">
        <f t="shared" si="414"/>
        <v>1.4551915228366852E-11</v>
      </c>
      <c r="D853" s="40">
        <f t="shared" si="414"/>
        <v>292042.01</v>
      </c>
      <c r="E853" s="40">
        <f t="shared" si="414"/>
        <v>250052.75</v>
      </c>
      <c r="F853" s="40">
        <f t="shared" si="414"/>
        <v>16989.259999999998</v>
      </c>
      <c r="G853" s="40">
        <f t="shared" si="414"/>
        <v>0</v>
      </c>
      <c r="H853" s="40">
        <f t="shared" si="414"/>
        <v>0</v>
      </c>
      <c r="I853" s="40">
        <f t="shared" si="414"/>
        <v>0</v>
      </c>
      <c r="J853" s="40">
        <f t="shared" si="414"/>
        <v>0</v>
      </c>
      <c r="K853" s="40">
        <f t="shared" si="414"/>
        <v>0</v>
      </c>
      <c r="L853" s="40">
        <f t="shared" si="414"/>
        <v>0</v>
      </c>
      <c r="M853" s="40">
        <f t="shared" si="414"/>
        <v>0</v>
      </c>
      <c r="N853" s="40">
        <f t="shared" si="414"/>
        <v>0</v>
      </c>
      <c r="O853" s="40">
        <f t="shared" si="414"/>
        <v>0</v>
      </c>
      <c r="P853" s="40">
        <f t="shared" si="414"/>
        <v>250052.75</v>
      </c>
      <c r="Q853" s="40">
        <f t="shared" si="414"/>
        <v>16989.259999999998</v>
      </c>
      <c r="R853" s="40">
        <f t="shared" si="414"/>
        <v>0</v>
      </c>
      <c r="S853" s="40">
        <f t="shared" si="414"/>
        <v>0</v>
      </c>
      <c r="T853" s="40">
        <f t="shared" si="414"/>
        <v>0</v>
      </c>
      <c r="U853" s="40">
        <f t="shared" si="414"/>
        <v>0</v>
      </c>
      <c r="V853" s="40">
        <f t="shared" si="414"/>
        <v>0</v>
      </c>
      <c r="W853" s="40">
        <f t="shared" si="414"/>
        <v>0</v>
      </c>
      <c r="X853" s="40">
        <f t="shared" si="414"/>
        <v>0</v>
      </c>
      <c r="Y853" s="40">
        <f t="shared" si="414"/>
        <v>0</v>
      </c>
      <c r="Z853" s="40">
        <f t="shared" si="414"/>
        <v>267042.01</v>
      </c>
      <c r="AA853" s="40">
        <f t="shared" si="414"/>
        <v>25000</v>
      </c>
      <c r="AB853" s="41">
        <f>Z853/D853</f>
        <v>0.91439587749721352</v>
      </c>
      <c r="AC853" s="43"/>
      <c r="AD853" s="165"/>
      <c r="AE853" s="165"/>
      <c r="AF853" s="165"/>
      <c r="AG853" s="165"/>
      <c r="AH853" s="165"/>
      <c r="AI853" s="140"/>
      <c r="AJ853" s="140"/>
      <c r="AK853" s="78"/>
      <c r="AL853" s="78"/>
    </row>
    <row r="854" spans="1:38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65"/>
      <c r="AE854" s="165"/>
      <c r="AF854" s="165"/>
      <c r="AG854" s="165"/>
      <c r="AH854" s="165"/>
      <c r="AI854" s="140"/>
      <c r="AJ854" s="140"/>
      <c r="AK854" s="78"/>
      <c r="AL854" s="78"/>
    </row>
    <row r="855" spans="1:38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65"/>
      <c r="AE855" s="165"/>
      <c r="AF855" s="165"/>
      <c r="AG855" s="165"/>
      <c r="AH855" s="165"/>
      <c r="AI855" s="140"/>
      <c r="AJ855" s="140"/>
      <c r="AK855" s="78"/>
      <c r="AL855" s="78"/>
    </row>
    <row r="856" spans="1:38" s="33" customFormat="1" ht="15" hidden="1" customHeight="1" x14ac:dyDescent="0.25">
      <c r="A856" s="47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65"/>
      <c r="AE856" s="165"/>
      <c r="AF856" s="165"/>
      <c r="AG856" s="165"/>
      <c r="AH856" s="165"/>
      <c r="AI856" s="140"/>
      <c r="AJ856" s="140"/>
      <c r="AK856" s="78"/>
      <c r="AL856" s="78"/>
    </row>
    <row r="857" spans="1:38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  <c r="AD857" s="165"/>
      <c r="AE857" s="165"/>
      <c r="AF857" s="165"/>
      <c r="AG857" s="165"/>
      <c r="AH857" s="165"/>
      <c r="AI857" s="140"/>
      <c r="AJ857" s="140"/>
      <c r="AK857" s="78"/>
      <c r="AL857" s="78"/>
    </row>
    <row r="858" spans="1:38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5">SUM(M858:Y858)</f>
        <v>0</v>
      </c>
      <c r="AA858" s="31">
        <f>D858-Z858</f>
        <v>0</v>
      </c>
      <c r="AB858" s="37" t="e">
        <f>Z858/D858</f>
        <v>#DIV/0!</v>
      </c>
      <c r="AC858" s="32"/>
      <c r="AD858" s="165"/>
      <c r="AE858" s="165"/>
      <c r="AF858" s="165"/>
      <c r="AG858" s="165"/>
      <c r="AH858" s="165"/>
      <c r="AI858" s="140"/>
      <c r="AJ858" s="140"/>
      <c r="AK858" s="78"/>
      <c r="AL858" s="78"/>
    </row>
    <row r="859" spans="1:38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5"/>
        <v>0</v>
      </c>
      <c r="AA859" s="31">
        <f>D859-Z859</f>
        <v>0</v>
      </c>
      <c r="AB859" s="37"/>
      <c r="AC859" s="32"/>
      <c r="AD859" s="165"/>
      <c r="AE859" s="165"/>
      <c r="AF859" s="165"/>
      <c r="AG859" s="165"/>
      <c r="AH859" s="165"/>
      <c r="AI859" s="140"/>
      <c r="AJ859" s="140"/>
      <c r="AK859" s="78"/>
      <c r="AL859" s="78"/>
    </row>
    <row r="860" spans="1:38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5"/>
        <v>0</v>
      </c>
      <c r="AA860" s="31">
        <f>D860-Z860</f>
        <v>0</v>
      </c>
      <c r="AB860" s="37"/>
      <c r="AC860" s="32"/>
      <c r="AD860" s="165"/>
      <c r="AE860" s="165"/>
      <c r="AF860" s="165"/>
      <c r="AG860" s="165"/>
      <c r="AH860" s="165"/>
      <c r="AI860" s="140"/>
      <c r="AJ860" s="140"/>
      <c r="AK860" s="78"/>
      <c r="AL860" s="78"/>
    </row>
    <row r="861" spans="1:38" s="33" customFormat="1" ht="18" hidden="1" customHeight="1" x14ac:dyDescent="0.25">
      <c r="A861" s="39" t="s">
        <v>38</v>
      </c>
      <c r="B861" s="40">
        <f t="shared" ref="B861:AA861" si="416">SUM(B857:B860)</f>
        <v>0</v>
      </c>
      <c r="C861" s="40">
        <f t="shared" si="416"/>
        <v>0</v>
      </c>
      <c r="D861" s="40">
        <f t="shared" si="416"/>
        <v>0</v>
      </c>
      <c r="E861" s="40">
        <f t="shared" si="416"/>
        <v>0</v>
      </c>
      <c r="F861" s="40">
        <f t="shared" si="416"/>
        <v>0</v>
      </c>
      <c r="G861" s="40">
        <f t="shared" si="416"/>
        <v>0</v>
      </c>
      <c r="H861" s="40">
        <f t="shared" si="416"/>
        <v>0</v>
      </c>
      <c r="I861" s="40">
        <f t="shared" si="416"/>
        <v>0</v>
      </c>
      <c r="J861" s="40">
        <f t="shared" si="416"/>
        <v>0</v>
      </c>
      <c r="K861" s="40">
        <f t="shared" si="416"/>
        <v>0</v>
      </c>
      <c r="L861" s="40">
        <f t="shared" si="416"/>
        <v>0</v>
      </c>
      <c r="M861" s="40">
        <f t="shared" si="416"/>
        <v>0</v>
      </c>
      <c r="N861" s="40">
        <f t="shared" si="416"/>
        <v>0</v>
      </c>
      <c r="O861" s="40">
        <f t="shared" si="416"/>
        <v>0</v>
      </c>
      <c r="P861" s="40">
        <f t="shared" si="416"/>
        <v>0</v>
      </c>
      <c r="Q861" s="40">
        <f t="shared" si="416"/>
        <v>0</v>
      </c>
      <c r="R861" s="40">
        <f t="shared" si="416"/>
        <v>0</v>
      </c>
      <c r="S861" s="40">
        <f t="shared" si="416"/>
        <v>0</v>
      </c>
      <c r="T861" s="40">
        <f t="shared" si="416"/>
        <v>0</v>
      </c>
      <c r="U861" s="40">
        <f t="shared" si="416"/>
        <v>0</v>
      </c>
      <c r="V861" s="40">
        <f t="shared" si="416"/>
        <v>0</v>
      </c>
      <c r="W861" s="40">
        <f t="shared" si="416"/>
        <v>0</v>
      </c>
      <c r="X861" s="40">
        <f t="shared" si="416"/>
        <v>0</v>
      </c>
      <c r="Y861" s="40">
        <f t="shared" si="416"/>
        <v>0</v>
      </c>
      <c r="Z861" s="40">
        <f t="shared" si="416"/>
        <v>0</v>
      </c>
      <c r="AA861" s="40">
        <f t="shared" si="416"/>
        <v>0</v>
      </c>
      <c r="AB861" s="41" t="e">
        <f>Z861/D861</f>
        <v>#DIV/0!</v>
      </c>
      <c r="AC861" s="32"/>
      <c r="AD861" s="165"/>
      <c r="AE861" s="165"/>
      <c r="AF861" s="165"/>
      <c r="AG861" s="165"/>
      <c r="AH861" s="165"/>
      <c r="AI861" s="140"/>
      <c r="AJ861" s="140"/>
      <c r="AK861" s="78"/>
      <c r="AL861" s="78"/>
    </row>
    <row r="862" spans="1:38" s="33" customFormat="1" ht="18" hidden="1" customHeight="1" x14ac:dyDescent="0.25">
      <c r="A862" s="42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17">SUM(M862:Y862)</f>
        <v>0</v>
      </c>
      <c r="AA862" s="31">
        <f>D862-Z862</f>
        <v>0</v>
      </c>
      <c r="AB862" s="37" t="e">
        <f>Z862/D862</f>
        <v>#DIV/0!</v>
      </c>
      <c r="AC862" s="32"/>
      <c r="AD862" s="165"/>
      <c r="AE862" s="165"/>
      <c r="AF862" s="165"/>
      <c r="AG862" s="165"/>
      <c r="AH862" s="165"/>
      <c r="AI862" s="140"/>
      <c r="AJ862" s="140"/>
      <c r="AK862" s="78"/>
      <c r="AL862" s="78"/>
    </row>
    <row r="863" spans="1:38" s="33" customFormat="1" ht="18" hidden="1" customHeight="1" x14ac:dyDescent="0.25">
      <c r="A863" s="39" t="s">
        <v>40</v>
      </c>
      <c r="B863" s="40">
        <f t="shared" ref="B863:AA863" si="418">B862+B861</f>
        <v>0</v>
      </c>
      <c r="C863" s="40">
        <f t="shared" si="418"/>
        <v>0</v>
      </c>
      <c r="D863" s="40">
        <f t="shared" si="418"/>
        <v>0</v>
      </c>
      <c r="E863" s="40">
        <f t="shared" si="418"/>
        <v>0</v>
      </c>
      <c r="F863" s="40">
        <f t="shared" si="418"/>
        <v>0</v>
      </c>
      <c r="G863" s="40">
        <f t="shared" si="418"/>
        <v>0</v>
      </c>
      <c r="H863" s="40">
        <f t="shared" si="418"/>
        <v>0</v>
      </c>
      <c r="I863" s="40">
        <f t="shared" si="418"/>
        <v>0</v>
      </c>
      <c r="J863" s="40">
        <f t="shared" si="418"/>
        <v>0</v>
      </c>
      <c r="K863" s="40">
        <f t="shared" si="418"/>
        <v>0</v>
      </c>
      <c r="L863" s="40">
        <f t="shared" si="418"/>
        <v>0</v>
      </c>
      <c r="M863" s="40">
        <f t="shared" si="418"/>
        <v>0</v>
      </c>
      <c r="N863" s="40">
        <f t="shared" si="418"/>
        <v>0</v>
      </c>
      <c r="O863" s="40">
        <f t="shared" si="418"/>
        <v>0</v>
      </c>
      <c r="P863" s="40">
        <f t="shared" si="418"/>
        <v>0</v>
      </c>
      <c r="Q863" s="40">
        <f t="shared" si="418"/>
        <v>0</v>
      </c>
      <c r="R863" s="40">
        <f t="shared" si="418"/>
        <v>0</v>
      </c>
      <c r="S863" s="40">
        <f t="shared" si="418"/>
        <v>0</v>
      </c>
      <c r="T863" s="40">
        <f t="shared" si="418"/>
        <v>0</v>
      </c>
      <c r="U863" s="40">
        <f t="shared" si="418"/>
        <v>0</v>
      </c>
      <c r="V863" s="40">
        <f t="shared" si="418"/>
        <v>0</v>
      </c>
      <c r="W863" s="40">
        <f t="shared" si="418"/>
        <v>0</v>
      </c>
      <c r="X863" s="40">
        <f t="shared" si="418"/>
        <v>0</v>
      </c>
      <c r="Y863" s="40">
        <f t="shared" si="418"/>
        <v>0</v>
      </c>
      <c r="Z863" s="40">
        <f t="shared" si="418"/>
        <v>0</v>
      </c>
      <c r="AA863" s="40">
        <f t="shared" si="418"/>
        <v>0</v>
      </c>
      <c r="AB863" s="41" t="e">
        <f>Z863/D863</f>
        <v>#DIV/0!</v>
      </c>
      <c r="AC863" s="43"/>
      <c r="AD863" s="165"/>
      <c r="AE863" s="165"/>
      <c r="AF863" s="165"/>
      <c r="AG863" s="165"/>
      <c r="AH863" s="165"/>
      <c r="AI863" s="140"/>
      <c r="AJ863" s="140"/>
      <c r="AK863" s="78"/>
      <c r="AL863" s="78"/>
    </row>
    <row r="864" spans="1:38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65"/>
      <c r="AE864" s="165"/>
      <c r="AF864" s="165"/>
      <c r="AG864" s="165"/>
      <c r="AH864" s="165"/>
      <c r="AI864" s="140"/>
      <c r="AJ864" s="140"/>
      <c r="AK864" s="78"/>
      <c r="AL864" s="78"/>
    </row>
    <row r="865" spans="1:38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65"/>
      <c r="AE865" s="165"/>
      <c r="AF865" s="165"/>
      <c r="AG865" s="165"/>
      <c r="AH865" s="165"/>
      <c r="AI865" s="140"/>
      <c r="AJ865" s="140"/>
      <c r="AK865" s="78"/>
      <c r="AL865" s="78"/>
    </row>
    <row r="866" spans="1:38" s="33" customFormat="1" ht="15" hidden="1" customHeight="1" x14ac:dyDescent="0.25">
      <c r="A866" s="47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65"/>
      <c r="AE866" s="165"/>
      <c r="AF866" s="165"/>
      <c r="AG866" s="165"/>
      <c r="AH866" s="165"/>
      <c r="AI866" s="140"/>
      <c r="AJ866" s="140"/>
      <c r="AK866" s="78"/>
      <c r="AL866" s="78"/>
    </row>
    <row r="867" spans="1:38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7">
        <f>Z867/D867</f>
        <v>0</v>
      </c>
      <c r="AC867" s="32"/>
      <c r="AD867" s="165"/>
      <c r="AE867" s="165"/>
      <c r="AF867" s="165"/>
      <c r="AG867" s="165"/>
      <c r="AH867" s="165"/>
      <c r="AI867" s="140"/>
      <c r="AJ867" s="140"/>
      <c r="AK867" s="78"/>
      <c r="AL867" s="78"/>
    </row>
    <row r="868" spans="1:38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-890534</v>
      </c>
      <c r="D868" s="31">
        <f>[1]consoCURRENT!G17885</f>
        <v>8008794.3100000005</v>
      </c>
      <c r="E868" s="31">
        <f>[1]consoCURRENT!H17885</f>
        <v>1627067.6300000001</v>
      </c>
      <c r="F868" s="31">
        <f>[1]consoCURRENT!I17885</f>
        <v>1291903.5999999999</v>
      </c>
      <c r="G868" s="31">
        <f>[1]consoCURRENT!J17885</f>
        <v>5089823.08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1627067.6300000001</v>
      </c>
      <c r="Q868" s="31">
        <f>[1]consoCURRENT!T17885</f>
        <v>720418.33</v>
      </c>
      <c r="R868" s="31">
        <f>[1]consoCURRENT!U17885</f>
        <v>74030.44</v>
      </c>
      <c r="S868" s="31">
        <f>[1]consoCURRENT!V17885</f>
        <v>497454.82999999984</v>
      </c>
      <c r="T868" s="31">
        <f>[1]consoCURRENT!W17885</f>
        <v>0</v>
      </c>
      <c r="U868" s="31">
        <f>[1]consoCURRENT!X17885</f>
        <v>5089823.08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9">SUM(M868:Y868)</f>
        <v>8008794.3099999996</v>
      </c>
      <c r="AA868" s="31">
        <f>D868-Z868</f>
        <v>0</v>
      </c>
      <c r="AB868" s="37">
        <f>Z868/D868</f>
        <v>0.99999999999999989</v>
      </c>
      <c r="AC868" s="32"/>
      <c r="AD868" s="165"/>
      <c r="AE868" s="165"/>
      <c r="AF868" s="165"/>
      <c r="AG868" s="165"/>
      <c r="AH868" s="165"/>
      <c r="AI868" s="140"/>
      <c r="AJ868" s="140"/>
      <c r="AK868" s="78"/>
      <c r="AL868" s="78"/>
    </row>
    <row r="869" spans="1:38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9"/>
        <v>0</v>
      </c>
      <c r="AA869" s="31">
        <f>D869-Z869</f>
        <v>0</v>
      </c>
      <c r="AB869" s="37"/>
      <c r="AC869" s="32"/>
      <c r="AD869" s="165"/>
      <c r="AE869" s="165"/>
      <c r="AF869" s="165"/>
      <c r="AG869" s="165"/>
      <c r="AH869" s="165"/>
      <c r="AI869" s="140"/>
      <c r="AJ869" s="140"/>
      <c r="AK869" s="78"/>
      <c r="AL869" s="78"/>
    </row>
    <row r="870" spans="1:38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9"/>
        <v>0</v>
      </c>
      <c r="AA870" s="31">
        <f>D870-Z870</f>
        <v>0</v>
      </c>
      <c r="AB870" s="37"/>
      <c r="AC870" s="32"/>
      <c r="AD870" s="165"/>
      <c r="AE870" s="165"/>
      <c r="AF870" s="165"/>
      <c r="AG870" s="165"/>
      <c r="AH870" s="165"/>
      <c r="AI870" s="140"/>
      <c r="AJ870" s="140"/>
      <c r="AK870" s="78"/>
      <c r="AL870" s="78"/>
    </row>
    <row r="871" spans="1:38" s="33" customFormat="1" ht="18" hidden="1" customHeight="1" x14ac:dyDescent="0.25">
      <c r="A871" s="39" t="s">
        <v>38</v>
      </c>
      <c r="B871" s="40">
        <f t="shared" ref="B871:AA871" si="420">SUM(B867:B870)</f>
        <v>8916582.7000000011</v>
      </c>
      <c r="C871" s="40">
        <f t="shared" si="420"/>
        <v>-890534</v>
      </c>
      <c r="D871" s="40">
        <f t="shared" si="420"/>
        <v>8026048.7000000002</v>
      </c>
      <c r="E871" s="40">
        <f t="shared" si="420"/>
        <v>1627067.6300000001</v>
      </c>
      <c r="F871" s="40">
        <f t="shared" si="420"/>
        <v>1291903.5999999999</v>
      </c>
      <c r="G871" s="40">
        <f t="shared" si="420"/>
        <v>5089823.08</v>
      </c>
      <c r="H871" s="40">
        <f t="shared" si="420"/>
        <v>0</v>
      </c>
      <c r="I871" s="40">
        <f t="shared" si="420"/>
        <v>0</v>
      </c>
      <c r="J871" s="40">
        <f t="shared" si="420"/>
        <v>0</v>
      </c>
      <c r="K871" s="40">
        <f t="shared" si="420"/>
        <v>0</v>
      </c>
      <c r="L871" s="40">
        <f t="shared" si="420"/>
        <v>0</v>
      </c>
      <c r="M871" s="40">
        <f t="shared" si="420"/>
        <v>0</v>
      </c>
      <c r="N871" s="40">
        <f t="shared" si="420"/>
        <v>0</v>
      </c>
      <c r="O871" s="40">
        <f t="shared" si="420"/>
        <v>0</v>
      </c>
      <c r="P871" s="40">
        <f t="shared" si="420"/>
        <v>1627067.6300000001</v>
      </c>
      <c r="Q871" s="40">
        <f t="shared" si="420"/>
        <v>720418.33</v>
      </c>
      <c r="R871" s="40">
        <f t="shared" si="420"/>
        <v>74030.44</v>
      </c>
      <c r="S871" s="40">
        <f t="shared" si="420"/>
        <v>497454.82999999984</v>
      </c>
      <c r="T871" s="40">
        <f t="shared" si="420"/>
        <v>0</v>
      </c>
      <c r="U871" s="40">
        <f t="shared" si="420"/>
        <v>5089823.08</v>
      </c>
      <c r="V871" s="40">
        <f t="shared" si="420"/>
        <v>0</v>
      </c>
      <c r="W871" s="40">
        <f t="shared" si="420"/>
        <v>0</v>
      </c>
      <c r="X871" s="40">
        <f t="shared" si="420"/>
        <v>0</v>
      </c>
      <c r="Y871" s="40">
        <f t="shared" si="420"/>
        <v>0</v>
      </c>
      <c r="Z871" s="40">
        <f t="shared" si="420"/>
        <v>8008794.3099999996</v>
      </c>
      <c r="AA871" s="40">
        <f t="shared" si="420"/>
        <v>17254.389999999989</v>
      </c>
      <c r="AB871" s="41">
        <f>Z871/D871</f>
        <v>0.99785020118305534</v>
      </c>
      <c r="AC871" s="32"/>
      <c r="AD871" s="165"/>
      <c r="AE871" s="165"/>
      <c r="AF871" s="165"/>
      <c r="AG871" s="165"/>
      <c r="AH871" s="165"/>
      <c r="AI871" s="140"/>
      <c r="AJ871" s="140"/>
      <c r="AK871" s="78"/>
      <c r="AL871" s="78"/>
    </row>
    <row r="872" spans="1:38" s="33" customFormat="1" ht="18" hidden="1" customHeight="1" x14ac:dyDescent="0.25">
      <c r="A872" s="42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1">SUM(M872:Y872)</f>
        <v>0</v>
      </c>
      <c r="AA872" s="31">
        <f>D872-Z872</f>
        <v>0</v>
      </c>
      <c r="AB872" s="37" t="e">
        <f>Z872/D872</f>
        <v>#DIV/0!</v>
      </c>
      <c r="AC872" s="32"/>
      <c r="AD872" s="165"/>
      <c r="AE872" s="165"/>
      <c r="AF872" s="165"/>
      <c r="AG872" s="165"/>
      <c r="AH872" s="165"/>
      <c r="AI872" s="140"/>
      <c r="AJ872" s="140"/>
      <c r="AK872" s="78"/>
      <c r="AL872" s="78"/>
    </row>
    <row r="873" spans="1:38" s="33" customFormat="1" ht="18" hidden="1" customHeight="1" x14ac:dyDescent="0.25">
      <c r="A873" s="39" t="s">
        <v>40</v>
      </c>
      <c r="B873" s="40">
        <f t="shared" ref="B873:AA873" si="422">B872+B871</f>
        <v>8916582.7000000011</v>
      </c>
      <c r="C873" s="40">
        <f t="shared" si="422"/>
        <v>-890534</v>
      </c>
      <c r="D873" s="40">
        <f t="shared" si="422"/>
        <v>8026048.7000000002</v>
      </c>
      <c r="E873" s="40">
        <f t="shared" si="422"/>
        <v>1627067.6300000001</v>
      </c>
      <c r="F873" s="40">
        <f t="shared" si="422"/>
        <v>1291903.5999999999</v>
      </c>
      <c r="G873" s="40">
        <f t="shared" si="422"/>
        <v>5089823.08</v>
      </c>
      <c r="H873" s="40">
        <f t="shared" si="422"/>
        <v>0</v>
      </c>
      <c r="I873" s="40">
        <f t="shared" si="422"/>
        <v>0</v>
      </c>
      <c r="J873" s="40">
        <f t="shared" si="422"/>
        <v>0</v>
      </c>
      <c r="K873" s="40">
        <f t="shared" si="422"/>
        <v>0</v>
      </c>
      <c r="L873" s="40">
        <f t="shared" si="422"/>
        <v>0</v>
      </c>
      <c r="M873" s="40">
        <f t="shared" si="422"/>
        <v>0</v>
      </c>
      <c r="N873" s="40">
        <f t="shared" si="422"/>
        <v>0</v>
      </c>
      <c r="O873" s="40">
        <f t="shared" si="422"/>
        <v>0</v>
      </c>
      <c r="P873" s="40">
        <f t="shared" si="422"/>
        <v>1627067.6300000001</v>
      </c>
      <c r="Q873" s="40">
        <f t="shared" si="422"/>
        <v>720418.33</v>
      </c>
      <c r="R873" s="40">
        <f t="shared" si="422"/>
        <v>74030.44</v>
      </c>
      <c r="S873" s="40">
        <f t="shared" si="422"/>
        <v>497454.82999999984</v>
      </c>
      <c r="T873" s="40">
        <f t="shared" si="422"/>
        <v>0</v>
      </c>
      <c r="U873" s="40">
        <f t="shared" si="422"/>
        <v>5089823.08</v>
      </c>
      <c r="V873" s="40">
        <f t="shared" si="422"/>
        <v>0</v>
      </c>
      <c r="W873" s="40">
        <f t="shared" si="422"/>
        <v>0</v>
      </c>
      <c r="X873" s="40">
        <f t="shared" si="422"/>
        <v>0</v>
      </c>
      <c r="Y873" s="40">
        <f t="shared" si="422"/>
        <v>0</v>
      </c>
      <c r="Z873" s="40">
        <f t="shared" si="422"/>
        <v>8008794.3099999996</v>
      </c>
      <c r="AA873" s="40">
        <f t="shared" si="422"/>
        <v>17254.389999999989</v>
      </c>
      <c r="AB873" s="41">
        <f>Z873/D873</f>
        <v>0.99785020118305534</v>
      </c>
      <c r="AC873" s="43"/>
      <c r="AD873" s="165"/>
      <c r="AE873" s="165"/>
      <c r="AF873" s="165"/>
      <c r="AG873" s="165"/>
      <c r="AH873" s="165"/>
      <c r="AI873" s="140"/>
      <c r="AJ873" s="140"/>
      <c r="AK873" s="78"/>
      <c r="AL873" s="78"/>
    </row>
    <row r="874" spans="1:38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65"/>
      <c r="AE874" s="165"/>
      <c r="AF874" s="165"/>
      <c r="AG874" s="165"/>
      <c r="AH874" s="165"/>
      <c r="AI874" s="140"/>
      <c r="AJ874" s="140"/>
      <c r="AK874" s="78"/>
      <c r="AL874" s="78"/>
    </row>
    <row r="875" spans="1:38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65"/>
      <c r="AE875" s="165"/>
      <c r="AF875" s="165"/>
      <c r="AG875" s="165"/>
      <c r="AH875" s="165"/>
      <c r="AI875" s="140"/>
      <c r="AJ875" s="140"/>
      <c r="AK875" s="78"/>
      <c r="AL875" s="78"/>
    </row>
    <row r="876" spans="1:38" s="33" customFormat="1" ht="15" hidden="1" customHeight="1" x14ac:dyDescent="0.25">
      <c r="A876" s="47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65"/>
      <c r="AE876" s="165"/>
      <c r="AF876" s="165"/>
      <c r="AG876" s="165"/>
      <c r="AH876" s="165"/>
      <c r="AI876" s="140"/>
      <c r="AJ876" s="140"/>
      <c r="AK876" s="78"/>
      <c r="AL876" s="78"/>
    </row>
    <row r="877" spans="1:38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/>
      <c r="AC877" s="32"/>
      <c r="AD877" s="165"/>
      <c r="AE877" s="165"/>
      <c r="AF877" s="165"/>
      <c r="AG877" s="165"/>
      <c r="AH877" s="165"/>
      <c r="AI877" s="140"/>
      <c r="AJ877" s="140"/>
      <c r="AK877" s="78"/>
      <c r="AL877" s="78"/>
    </row>
    <row r="878" spans="1:38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3">SUM(M878:Y878)</f>
        <v>0</v>
      </c>
      <c r="AA878" s="31">
        <f>D878-Z878</f>
        <v>0</v>
      </c>
      <c r="AB878" s="37" t="e">
        <f>Z878/D878</f>
        <v>#DIV/0!</v>
      </c>
      <c r="AC878" s="32"/>
      <c r="AD878" s="165"/>
      <c r="AE878" s="165"/>
      <c r="AF878" s="165"/>
      <c r="AG878" s="165"/>
      <c r="AH878" s="165"/>
      <c r="AI878" s="140"/>
      <c r="AJ878" s="140"/>
      <c r="AK878" s="78"/>
      <c r="AL878" s="78"/>
    </row>
    <row r="879" spans="1:38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3"/>
        <v>0</v>
      </c>
      <c r="AA879" s="31">
        <f>D879-Z879</f>
        <v>0</v>
      </c>
      <c r="AB879" s="37"/>
      <c r="AC879" s="32"/>
      <c r="AD879" s="165"/>
      <c r="AE879" s="165"/>
      <c r="AF879" s="165"/>
      <c r="AG879" s="165"/>
      <c r="AH879" s="165"/>
      <c r="AI879" s="140"/>
      <c r="AJ879" s="140"/>
      <c r="AK879" s="78"/>
      <c r="AL879" s="78"/>
    </row>
    <row r="880" spans="1:38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3"/>
        <v>0</v>
      </c>
      <c r="AA880" s="31">
        <f>D880-Z880</f>
        <v>0</v>
      </c>
      <c r="AB880" s="37"/>
      <c r="AC880" s="32"/>
      <c r="AD880" s="165"/>
      <c r="AE880" s="165"/>
      <c r="AF880" s="165"/>
      <c r="AG880" s="165"/>
      <c r="AH880" s="165"/>
      <c r="AI880" s="140"/>
      <c r="AJ880" s="140"/>
      <c r="AK880" s="78"/>
      <c r="AL880" s="78"/>
    </row>
    <row r="881" spans="1:38" s="33" customFormat="1" ht="18" hidden="1" customHeight="1" x14ac:dyDescent="0.25">
      <c r="A881" s="39" t="s">
        <v>38</v>
      </c>
      <c r="B881" s="40">
        <f t="shared" ref="B881:AA881" si="424">SUM(B877:B880)</f>
        <v>0</v>
      </c>
      <c r="C881" s="40">
        <f t="shared" si="424"/>
        <v>0</v>
      </c>
      <c r="D881" s="40">
        <f t="shared" si="424"/>
        <v>0</v>
      </c>
      <c r="E881" s="40">
        <f t="shared" si="424"/>
        <v>0</v>
      </c>
      <c r="F881" s="40">
        <f t="shared" si="424"/>
        <v>0</v>
      </c>
      <c r="G881" s="40">
        <f t="shared" si="424"/>
        <v>0</v>
      </c>
      <c r="H881" s="40">
        <f t="shared" si="424"/>
        <v>0</v>
      </c>
      <c r="I881" s="40">
        <f t="shared" si="424"/>
        <v>0</v>
      </c>
      <c r="J881" s="40">
        <f t="shared" si="424"/>
        <v>0</v>
      </c>
      <c r="K881" s="40">
        <f t="shared" si="424"/>
        <v>0</v>
      </c>
      <c r="L881" s="40">
        <f t="shared" si="424"/>
        <v>0</v>
      </c>
      <c r="M881" s="40">
        <f t="shared" si="424"/>
        <v>0</v>
      </c>
      <c r="N881" s="40">
        <f t="shared" si="424"/>
        <v>0</v>
      </c>
      <c r="O881" s="40">
        <f t="shared" si="424"/>
        <v>0</v>
      </c>
      <c r="P881" s="40">
        <f t="shared" si="424"/>
        <v>0</v>
      </c>
      <c r="Q881" s="40">
        <f t="shared" si="424"/>
        <v>0</v>
      </c>
      <c r="R881" s="40">
        <f t="shared" si="424"/>
        <v>0</v>
      </c>
      <c r="S881" s="40">
        <f t="shared" si="424"/>
        <v>0</v>
      </c>
      <c r="T881" s="40">
        <f t="shared" si="424"/>
        <v>0</v>
      </c>
      <c r="U881" s="40">
        <f t="shared" si="424"/>
        <v>0</v>
      </c>
      <c r="V881" s="40">
        <f t="shared" si="424"/>
        <v>0</v>
      </c>
      <c r="W881" s="40">
        <f t="shared" si="424"/>
        <v>0</v>
      </c>
      <c r="X881" s="40">
        <f t="shared" si="424"/>
        <v>0</v>
      </c>
      <c r="Y881" s="40">
        <f t="shared" si="424"/>
        <v>0</v>
      </c>
      <c r="Z881" s="40">
        <f t="shared" si="424"/>
        <v>0</v>
      </c>
      <c r="AA881" s="40">
        <f t="shared" si="424"/>
        <v>0</v>
      </c>
      <c r="AB881" s="41" t="e">
        <f>Z881/D881</f>
        <v>#DIV/0!</v>
      </c>
      <c r="AC881" s="32"/>
      <c r="AD881" s="165"/>
      <c r="AE881" s="165"/>
      <c r="AF881" s="165"/>
      <c r="AG881" s="165"/>
      <c r="AH881" s="165"/>
      <c r="AI881" s="140"/>
      <c r="AJ881" s="140"/>
      <c r="AK881" s="78"/>
      <c r="AL881" s="78"/>
    </row>
    <row r="882" spans="1:38" s="33" customFormat="1" ht="18" hidden="1" customHeight="1" x14ac:dyDescent="0.25">
      <c r="A882" s="42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5">SUM(M882:Y882)</f>
        <v>0</v>
      </c>
      <c r="AA882" s="31">
        <f>D882-Z882</f>
        <v>0</v>
      </c>
      <c r="AB882" s="37" t="e">
        <f>Z882/D882</f>
        <v>#DIV/0!</v>
      </c>
      <c r="AC882" s="32"/>
      <c r="AD882" s="165"/>
      <c r="AE882" s="165"/>
      <c r="AF882" s="165"/>
      <c r="AG882" s="165"/>
      <c r="AH882" s="165"/>
      <c r="AI882" s="140"/>
      <c r="AJ882" s="140"/>
      <c r="AK882" s="78"/>
      <c r="AL882" s="78"/>
    </row>
    <row r="883" spans="1:38" s="33" customFormat="1" ht="18" hidden="1" customHeight="1" x14ac:dyDescent="0.25">
      <c r="A883" s="39" t="s">
        <v>40</v>
      </c>
      <c r="B883" s="40">
        <f t="shared" ref="B883:AA883" si="426">B882+B881</f>
        <v>0</v>
      </c>
      <c r="C883" s="40">
        <f t="shared" si="426"/>
        <v>0</v>
      </c>
      <c r="D883" s="40">
        <f t="shared" si="426"/>
        <v>0</v>
      </c>
      <c r="E883" s="40">
        <f t="shared" si="426"/>
        <v>0</v>
      </c>
      <c r="F883" s="40">
        <f t="shared" si="426"/>
        <v>0</v>
      </c>
      <c r="G883" s="40">
        <f t="shared" si="426"/>
        <v>0</v>
      </c>
      <c r="H883" s="40">
        <f t="shared" si="426"/>
        <v>0</v>
      </c>
      <c r="I883" s="40">
        <f t="shared" si="426"/>
        <v>0</v>
      </c>
      <c r="J883" s="40">
        <f t="shared" si="426"/>
        <v>0</v>
      </c>
      <c r="K883" s="40">
        <f t="shared" si="426"/>
        <v>0</v>
      </c>
      <c r="L883" s="40">
        <f t="shared" si="426"/>
        <v>0</v>
      </c>
      <c r="M883" s="40">
        <f t="shared" si="426"/>
        <v>0</v>
      </c>
      <c r="N883" s="40">
        <f t="shared" si="426"/>
        <v>0</v>
      </c>
      <c r="O883" s="40">
        <f t="shared" si="426"/>
        <v>0</v>
      </c>
      <c r="P883" s="40">
        <f t="shared" si="426"/>
        <v>0</v>
      </c>
      <c r="Q883" s="40">
        <f t="shared" si="426"/>
        <v>0</v>
      </c>
      <c r="R883" s="40">
        <f t="shared" si="426"/>
        <v>0</v>
      </c>
      <c r="S883" s="40">
        <f t="shared" si="426"/>
        <v>0</v>
      </c>
      <c r="T883" s="40">
        <f t="shared" si="426"/>
        <v>0</v>
      </c>
      <c r="U883" s="40">
        <f t="shared" si="426"/>
        <v>0</v>
      </c>
      <c r="V883" s="40">
        <f t="shared" si="426"/>
        <v>0</v>
      </c>
      <c r="W883" s="40">
        <f t="shared" si="426"/>
        <v>0</v>
      </c>
      <c r="X883" s="40">
        <f t="shared" si="426"/>
        <v>0</v>
      </c>
      <c r="Y883" s="40">
        <f t="shared" si="426"/>
        <v>0</v>
      </c>
      <c r="Z883" s="40">
        <f t="shared" si="426"/>
        <v>0</v>
      </c>
      <c r="AA883" s="40">
        <f t="shared" si="426"/>
        <v>0</v>
      </c>
      <c r="AB883" s="41" t="e">
        <f>Z883/D883</f>
        <v>#DIV/0!</v>
      </c>
      <c r="AC883" s="43"/>
      <c r="AD883" s="165"/>
      <c r="AE883" s="165"/>
      <c r="AF883" s="165"/>
      <c r="AG883" s="165"/>
      <c r="AH883" s="165"/>
      <c r="AI883" s="140"/>
      <c r="AJ883" s="140"/>
      <c r="AK883" s="78"/>
      <c r="AL883" s="78"/>
    </row>
    <row r="884" spans="1:38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65"/>
      <c r="AE884" s="165"/>
      <c r="AF884" s="165"/>
      <c r="AG884" s="165"/>
      <c r="AH884" s="165"/>
      <c r="AI884" s="140"/>
      <c r="AJ884" s="140"/>
      <c r="AK884" s="78"/>
      <c r="AL884" s="78"/>
    </row>
    <row r="885" spans="1:38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65"/>
      <c r="AE885" s="165"/>
      <c r="AF885" s="165"/>
      <c r="AG885" s="165"/>
      <c r="AH885" s="165"/>
      <c r="AI885" s="140"/>
      <c r="AJ885" s="140"/>
      <c r="AK885" s="78"/>
      <c r="AL885" s="78"/>
    </row>
    <row r="886" spans="1:38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65"/>
      <c r="AE886" s="165"/>
      <c r="AF886" s="165"/>
      <c r="AG886" s="165"/>
      <c r="AH886" s="165"/>
      <c r="AI886" s="140"/>
      <c r="AJ886" s="140"/>
      <c r="AK886" s="78"/>
      <c r="AL886" s="78"/>
    </row>
    <row r="887" spans="1:38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65"/>
      <c r="AE887" s="165"/>
      <c r="AF887" s="165"/>
      <c r="AG887" s="165"/>
      <c r="AH887" s="165"/>
      <c r="AI887" s="140"/>
      <c r="AJ887" s="140"/>
      <c r="AK887" s="78"/>
      <c r="AL887" s="78"/>
    </row>
    <row r="888" spans="1:38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65"/>
      <c r="AE888" s="165"/>
      <c r="AF888" s="165"/>
      <c r="AG888" s="165"/>
      <c r="AH888" s="165"/>
      <c r="AI888" s="140"/>
      <c r="AJ888" s="140"/>
      <c r="AK888" s="78"/>
      <c r="AL888" s="78"/>
    </row>
    <row r="889" spans="1:38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65"/>
      <c r="AE889" s="165"/>
      <c r="AF889" s="165"/>
      <c r="AG889" s="165"/>
      <c r="AH889" s="165"/>
      <c r="AI889" s="140"/>
      <c r="AJ889" s="140"/>
      <c r="AK889" s="78"/>
      <c r="AL889" s="78"/>
    </row>
    <row r="890" spans="1:38" s="33" customFormat="1" ht="18" customHeight="1" x14ac:dyDescent="0.2">
      <c r="A890" s="36" t="s">
        <v>34</v>
      </c>
      <c r="B890" s="31">
        <f t="shared" ref="B890:Q893" si="427">B900+B910+B920+B930+B940+B950+B960+B970+B980+B990+B1000+B1010+B1020+B1030+B1040+B1050+B1060</f>
        <v>0</v>
      </c>
      <c r="C890" s="31">
        <f t="shared" si="427"/>
        <v>0</v>
      </c>
      <c r="D890" s="31">
        <f>D900+D910+D920+D930+D940+D950+D960+D970+D980+D990+D1000+D1010+D1020+D1030+D1040+D1050+D1060</f>
        <v>0</v>
      </c>
      <c r="E890" s="31">
        <f t="shared" ref="E890:Y893" si="428">E900+E910+E920+E930+E940+E950+E960+E970+E980+E990+E1000+E1010+E1020+E1030+E1040+E1050+E1060</f>
        <v>0</v>
      </c>
      <c r="F890" s="31">
        <f t="shared" si="428"/>
        <v>0</v>
      </c>
      <c r="G890" s="31">
        <f t="shared" si="428"/>
        <v>0</v>
      </c>
      <c r="H890" s="31">
        <f t="shared" si="428"/>
        <v>0</v>
      </c>
      <c r="I890" s="31">
        <f t="shared" si="428"/>
        <v>0</v>
      </c>
      <c r="J890" s="31">
        <f t="shared" si="428"/>
        <v>0</v>
      </c>
      <c r="K890" s="31">
        <f t="shared" si="428"/>
        <v>0</v>
      </c>
      <c r="L890" s="31">
        <f t="shared" si="428"/>
        <v>0</v>
      </c>
      <c r="M890" s="31">
        <f t="shared" si="428"/>
        <v>0</v>
      </c>
      <c r="N890" s="31">
        <f t="shared" si="428"/>
        <v>0</v>
      </c>
      <c r="O890" s="31">
        <f t="shared" si="428"/>
        <v>0</v>
      </c>
      <c r="P890" s="31">
        <f t="shared" si="428"/>
        <v>0</v>
      </c>
      <c r="Q890" s="31">
        <f t="shared" si="428"/>
        <v>0</v>
      </c>
      <c r="R890" s="31">
        <f t="shared" si="428"/>
        <v>0</v>
      </c>
      <c r="S890" s="31">
        <f t="shared" si="428"/>
        <v>0</v>
      </c>
      <c r="T890" s="31">
        <f t="shared" si="428"/>
        <v>0</v>
      </c>
      <c r="U890" s="31">
        <f t="shared" si="428"/>
        <v>0</v>
      </c>
      <c r="V890" s="31">
        <f t="shared" si="428"/>
        <v>0</v>
      </c>
      <c r="W890" s="31">
        <f t="shared" si="428"/>
        <v>0</v>
      </c>
      <c r="X890" s="31">
        <f t="shared" si="428"/>
        <v>0</v>
      </c>
      <c r="Y890" s="31">
        <f t="shared" si="428"/>
        <v>0</v>
      </c>
      <c r="Z890" s="31">
        <f>SUM(M890:Y890)</f>
        <v>0</v>
      </c>
      <c r="AA890" s="31">
        <f>D890-Z890</f>
        <v>0</v>
      </c>
      <c r="AB890" s="37"/>
      <c r="AC890" s="32"/>
      <c r="AD890" s="165"/>
      <c r="AE890" s="165"/>
      <c r="AF890" s="165"/>
      <c r="AG890" s="165"/>
      <c r="AH890" s="165"/>
      <c r="AI890" s="140"/>
      <c r="AJ890" s="140"/>
      <c r="AK890" s="78"/>
      <c r="AL890" s="78"/>
    </row>
    <row r="891" spans="1:38" s="33" customFormat="1" ht="18" customHeight="1" x14ac:dyDescent="0.2">
      <c r="A891" s="36" t="s">
        <v>35</v>
      </c>
      <c r="B891" s="31">
        <f t="shared" si="427"/>
        <v>506175603.66999996</v>
      </c>
      <c r="C891" s="31">
        <f t="shared" si="427"/>
        <v>-4400935.0000000009</v>
      </c>
      <c r="D891" s="31">
        <f t="shared" si="427"/>
        <v>501774668.66999996</v>
      </c>
      <c r="E891" s="31">
        <f t="shared" si="427"/>
        <v>132230387.31</v>
      </c>
      <c r="F891" s="31">
        <f t="shared" si="427"/>
        <v>140374290.27000001</v>
      </c>
      <c r="G891" s="31">
        <f t="shared" si="427"/>
        <v>181355261.51000002</v>
      </c>
      <c r="H891" s="31">
        <f t="shared" si="427"/>
        <v>58003.080000000016</v>
      </c>
      <c r="I891" s="31">
        <f t="shared" si="427"/>
        <v>30000</v>
      </c>
      <c r="J891" s="31">
        <f t="shared" si="427"/>
        <v>0</v>
      </c>
      <c r="K891" s="31">
        <f t="shared" si="427"/>
        <v>0</v>
      </c>
      <c r="L891" s="31">
        <f t="shared" si="427"/>
        <v>0</v>
      </c>
      <c r="M891" s="31">
        <f t="shared" si="427"/>
        <v>30000</v>
      </c>
      <c r="N891" s="31">
        <f t="shared" si="427"/>
        <v>0</v>
      </c>
      <c r="O891" s="31">
        <f t="shared" si="427"/>
        <v>114786978.55</v>
      </c>
      <c r="P891" s="31">
        <f t="shared" si="427"/>
        <v>17413408.760000002</v>
      </c>
      <c r="Q891" s="31">
        <f t="shared" si="427"/>
        <v>1078078.1400000001</v>
      </c>
      <c r="R891" s="31">
        <f t="shared" si="428"/>
        <v>10772966.359999999</v>
      </c>
      <c r="S891" s="31">
        <f t="shared" si="428"/>
        <v>128523245.77000001</v>
      </c>
      <c r="T891" s="31">
        <f t="shared" si="428"/>
        <v>127299863.61</v>
      </c>
      <c r="U891" s="31">
        <f t="shared" si="428"/>
        <v>35801888.329999998</v>
      </c>
      <c r="V891" s="31">
        <f t="shared" si="428"/>
        <v>18253509.57</v>
      </c>
      <c r="W891" s="31">
        <f t="shared" si="428"/>
        <v>45400</v>
      </c>
      <c r="X891" s="31">
        <f t="shared" si="428"/>
        <v>12603.080000000016</v>
      </c>
      <c r="Y891" s="31">
        <f t="shared" si="428"/>
        <v>0</v>
      </c>
      <c r="Z891" s="31">
        <f t="shared" ref="Z891:Z893" si="429">SUM(M891:Y891)</f>
        <v>454017942.17000002</v>
      </c>
      <c r="AA891" s="31">
        <f>D891-Z891</f>
        <v>47756726.49999994</v>
      </c>
      <c r="AB891" s="37">
        <f>Z891/D891</f>
        <v>0.90482435746191903</v>
      </c>
      <c r="AC891" s="32"/>
      <c r="AD891" s="165"/>
      <c r="AE891" s="165"/>
      <c r="AF891" s="165"/>
      <c r="AG891" s="165"/>
      <c r="AH891" s="165"/>
      <c r="AI891" s="140"/>
      <c r="AJ891" s="140"/>
      <c r="AK891" s="78"/>
      <c r="AL891" s="78"/>
    </row>
    <row r="892" spans="1:38" s="33" customFormat="1" ht="18" customHeight="1" x14ac:dyDescent="0.2">
      <c r="A892" s="36" t="s">
        <v>36</v>
      </c>
      <c r="B892" s="31">
        <f t="shared" si="427"/>
        <v>0</v>
      </c>
      <c r="C892" s="31">
        <f t="shared" si="427"/>
        <v>0</v>
      </c>
      <c r="D892" s="31">
        <f t="shared" si="427"/>
        <v>0</v>
      </c>
      <c r="E892" s="31">
        <f t="shared" si="427"/>
        <v>0</v>
      </c>
      <c r="F892" s="31">
        <f t="shared" si="427"/>
        <v>0</v>
      </c>
      <c r="G892" s="31">
        <f t="shared" si="427"/>
        <v>0</v>
      </c>
      <c r="H892" s="31">
        <f t="shared" si="427"/>
        <v>0</v>
      </c>
      <c r="I892" s="31">
        <f t="shared" si="427"/>
        <v>0</v>
      </c>
      <c r="J892" s="31">
        <f t="shared" si="427"/>
        <v>0</v>
      </c>
      <c r="K892" s="31">
        <f t="shared" si="427"/>
        <v>0</v>
      </c>
      <c r="L892" s="31">
        <f t="shared" si="427"/>
        <v>0</v>
      </c>
      <c r="M892" s="31">
        <f t="shared" si="427"/>
        <v>0</v>
      </c>
      <c r="N892" s="31">
        <f t="shared" si="427"/>
        <v>0</v>
      </c>
      <c r="O892" s="31">
        <f t="shared" si="427"/>
        <v>0</v>
      </c>
      <c r="P892" s="31">
        <f t="shared" si="427"/>
        <v>0</v>
      </c>
      <c r="Q892" s="31">
        <f t="shared" si="427"/>
        <v>0</v>
      </c>
      <c r="R892" s="31">
        <f t="shared" si="428"/>
        <v>0</v>
      </c>
      <c r="S892" s="31">
        <f t="shared" si="428"/>
        <v>0</v>
      </c>
      <c r="T892" s="31">
        <f t="shared" si="428"/>
        <v>0</v>
      </c>
      <c r="U892" s="31">
        <f t="shared" si="428"/>
        <v>0</v>
      </c>
      <c r="V892" s="31">
        <f t="shared" si="428"/>
        <v>0</v>
      </c>
      <c r="W892" s="31">
        <f t="shared" si="428"/>
        <v>0</v>
      </c>
      <c r="X892" s="31">
        <f t="shared" si="428"/>
        <v>0</v>
      </c>
      <c r="Y892" s="31">
        <f t="shared" si="428"/>
        <v>0</v>
      </c>
      <c r="Z892" s="31">
        <f t="shared" si="429"/>
        <v>0</v>
      </c>
      <c r="AA892" s="31">
        <f>D892-Z892</f>
        <v>0</v>
      </c>
      <c r="AB892" s="37"/>
      <c r="AC892" s="32"/>
      <c r="AD892" s="165"/>
      <c r="AE892" s="165"/>
      <c r="AF892" s="165"/>
      <c r="AG892" s="165"/>
      <c r="AH892" s="165"/>
      <c r="AI892" s="140"/>
      <c r="AJ892" s="140"/>
      <c r="AK892" s="78"/>
      <c r="AL892" s="78"/>
    </row>
    <row r="893" spans="1:38" s="33" customFormat="1" ht="18" customHeight="1" x14ac:dyDescent="0.2">
      <c r="A893" s="36" t="s">
        <v>37</v>
      </c>
      <c r="B893" s="31">
        <f t="shared" si="427"/>
        <v>0</v>
      </c>
      <c r="C893" s="31">
        <f t="shared" si="427"/>
        <v>0</v>
      </c>
      <c r="D893" s="31">
        <f t="shared" si="427"/>
        <v>0</v>
      </c>
      <c r="E893" s="31">
        <f t="shared" si="427"/>
        <v>0</v>
      </c>
      <c r="F893" s="31">
        <f t="shared" si="427"/>
        <v>0</v>
      </c>
      <c r="G893" s="31">
        <f t="shared" si="427"/>
        <v>0</v>
      </c>
      <c r="H893" s="31">
        <f t="shared" si="427"/>
        <v>0</v>
      </c>
      <c r="I893" s="31">
        <f t="shared" si="427"/>
        <v>0</v>
      </c>
      <c r="J893" s="31">
        <f t="shared" si="427"/>
        <v>0</v>
      </c>
      <c r="K893" s="31">
        <f t="shared" si="427"/>
        <v>0</v>
      </c>
      <c r="L893" s="31">
        <f t="shared" si="427"/>
        <v>0</v>
      </c>
      <c r="M893" s="31">
        <f t="shared" si="427"/>
        <v>0</v>
      </c>
      <c r="N893" s="31">
        <f t="shared" si="427"/>
        <v>0</v>
      </c>
      <c r="O893" s="31">
        <f t="shared" si="427"/>
        <v>0</v>
      </c>
      <c r="P893" s="31">
        <f t="shared" si="427"/>
        <v>0</v>
      </c>
      <c r="Q893" s="31">
        <f t="shared" si="427"/>
        <v>0</v>
      </c>
      <c r="R893" s="31">
        <f t="shared" si="428"/>
        <v>0</v>
      </c>
      <c r="S893" s="31">
        <f t="shared" si="428"/>
        <v>0</v>
      </c>
      <c r="T893" s="31">
        <f t="shared" si="428"/>
        <v>0</v>
      </c>
      <c r="U893" s="31">
        <f t="shared" si="428"/>
        <v>0</v>
      </c>
      <c r="V893" s="31">
        <f t="shared" si="428"/>
        <v>0</v>
      </c>
      <c r="W893" s="31">
        <f t="shared" si="428"/>
        <v>0</v>
      </c>
      <c r="X893" s="31">
        <f t="shared" si="428"/>
        <v>0</v>
      </c>
      <c r="Y893" s="31">
        <f t="shared" si="428"/>
        <v>0</v>
      </c>
      <c r="Z893" s="31">
        <f t="shared" si="429"/>
        <v>0</v>
      </c>
      <c r="AA893" s="31">
        <f>D893-Z893</f>
        <v>0</v>
      </c>
      <c r="AB893" s="37"/>
      <c r="AC893" s="32"/>
      <c r="AD893" s="165"/>
      <c r="AE893" s="165"/>
      <c r="AF893" s="165"/>
      <c r="AG893" s="165"/>
      <c r="AH893" s="165"/>
      <c r="AI893" s="140"/>
      <c r="AJ893" s="140"/>
      <c r="AK893" s="78"/>
      <c r="AL893" s="78"/>
    </row>
    <row r="894" spans="1:38" s="33" customFormat="1" ht="18" hidden="1" customHeight="1" x14ac:dyDescent="0.25">
      <c r="A894" s="39" t="s">
        <v>38</v>
      </c>
      <c r="B894" s="40">
        <f t="shared" ref="B894" si="430">SUM(B890:B893)</f>
        <v>506175603.66999996</v>
      </c>
      <c r="C894" s="40">
        <f t="shared" ref="C894" si="431">SUM(C890:C893)</f>
        <v>-4400935.0000000009</v>
      </c>
      <c r="D894" s="40">
        <f>SUM(D890:D893)</f>
        <v>501774668.66999996</v>
      </c>
      <c r="E894" s="40">
        <f t="shared" ref="E894:AA894" si="432">SUM(E890:E893)</f>
        <v>132230387.31</v>
      </c>
      <c r="F894" s="40">
        <f t="shared" si="432"/>
        <v>140374290.27000001</v>
      </c>
      <c r="G894" s="40">
        <f t="shared" si="432"/>
        <v>181355261.51000002</v>
      </c>
      <c r="H894" s="40">
        <f t="shared" si="432"/>
        <v>58003.080000000016</v>
      </c>
      <c r="I894" s="40">
        <f t="shared" si="432"/>
        <v>30000</v>
      </c>
      <c r="J894" s="40">
        <f t="shared" si="432"/>
        <v>0</v>
      </c>
      <c r="K894" s="40">
        <f t="shared" si="432"/>
        <v>0</v>
      </c>
      <c r="L894" s="40">
        <f t="shared" si="432"/>
        <v>0</v>
      </c>
      <c r="M894" s="40">
        <f t="shared" si="432"/>
        <v>30000</v>
      </c>
      <c r="N894" s="40">
        <f t="shared" si="432"/>
        <v>0</v>
      </c>
      <c r="O894" s="40">
        <f t="shared" si="432"/>
        <v>114786978.55</v>
      </c>
      <c r="P894" s="40">
        <f t="shared" si="432"/>
        <v>17413408.760000002</v>
      </c>
      <c r="Q894" s="40">
        <f t="shared" si="432"/>
        <v>1078078.1400000001</v>
      </c>
      <c r="R894" s="40">
        <f t="shared" si="432"/>
        <v>10772966.359999999</v>
      </c>
      <c r="S894" s="40">
        <f t="shared" si="432"/>
        <v>128523245.77000001</v>
      </c>
      <c r="T894" s="40">
        <f t="shared" si="432"/>
        <v>127299863.61</v>
      </c>
      <c r="U894" s="40">
        <f t="shared" si="432"/>
        <v>35801888.329999998</v>
      </c>
      <c r="V894" s="40">
        <f t="shared" si="432"/>
        <v>18253509.57</v>
      </c>
      <c r="W894" s="40">
        <f t="shared" si="432"/>
        <v>45400</v>
      </c>
      <c r="X894" s="40">
        <f t="shared" si="432"/>
        <v>12603.080000000016</v>
      </c>
      <c r="Y894" s="40">
        <f t="shared" si="432"/>
        <v>0</v>
      </c>
      <c r="Z894" s="40">
        <f t="shared" si="432"/>
        <v>454017942.17000002</v>
      </c>
      <c r="AA894" s="40">
        <f t="shared" si="432"/>
        <v>47756726.49999994</v>
      </c>
      <c r="AB894" s="41">
        <f>Z894/D894</f>
        <v>0.90482435746191903</v>
      </c>
      <c r="AC894" s="32"/>
      <c r="AD894" s="165"/>
      <c r="AE894" s="165"/>
      <c r="AF894" s="165"/>
      <c r="AG894" s="165"/>
      <c r="AH894" s="165"/>
      <c r="AI894" s="140"/>
      <c r="AJ894" s="140"/>
      <c r="AK894" s="78"/>
      <c r="AL894" s="78"/>
    </row>
    <row r="895" spans="1:38" s="33" customFormat="1" ht="18" hidden="1" customHeight="1" x14ac:dyDescent="0.25">
      <c r="A895" s="42" t="s">
        <v>39</v>
      </c>
      <c r="B895" s="31">
        <f t="shared" ref="B895:Y895" si="433">B905+B915+B925+B935+B945+B955+B965+B975+B985+B995+B1005+B1015+B1025+B1035+B1045+B1055+B1065</f>
        <v>0</v>
      </c>
      <c r="C895" s="31">
        <f t="shared" si="433"/>
        <v>0</v>
      </c>
      <c r="D895" s="31">
        <f t="shared" si="433"/>
        <v>0</v>
      </c>
      <c r="E895" s="31">
        <f t="shared" si="433"/>
        <v>0</v>
      </c>
      <c r="F895" s="31">
        <f t="shared" si="433"/>
        <v>0</v>
      </c>
      <c r="G895" s="31">
        <f t="shared" si="433"/>
        <v>0</v>
      </c>
      <c r="H895" s="31">
        <f t="shared" si="433"/>
        <v>0</v>
      </c>
      <c r="I895" s="31">
        <f t="shared" si="433"/>
        <v>0</v>
      </c>
      <c r="J895" s="31">
        <f t="shared" si="433"/>
        <v>0</v>
      </c>
      <c r="K895" s="31">
        <f t="shared" si="433"/>
        <v>0</v>
      </c>
      <c r="L895" s="31">
        <f t="shared" si="433"/>
        <v>0</v>
      </c>
      <c r="M895" s="31">
        <f t="shared" si="433"/>
        <v>0</v>
      </c>
      <c r="N895" s="31">
        <f t="shared" si="433"/>
        <v>0</v>
      </c>
      <c r="O895" s="31">
        <f t="shared" si="433"/>
        <v>0</v>
      </c>
      <c r="P895" s="31">
        <f t="shared" si="433"/>
        <v>0</v>
      </c>
      <c r="Q895" s="31">
        <f t="shared" si="433"/>
        <v>0</v>
      </c>
      <c r="R895" s="31">
        <f t="shared" si="433"/>
        <v>0</v>
      </c>
      <c r="S895" s="31">
        <f t="shared" si="433"/>
        <v>0</v>
      </c>
      <c r="T895" s="31">
        <f t="shared" si="433"/>
        <v>0</v>
      </c>
      <c r="U895" s="31">
        <f t="shared" si="433"/>
        <v>0</v>
      </c>
      <c r="V895" s="31">
        <f t="shared" si="433"/>
        <v>0</v>
      </c>
      <c r="W895" s="31">
        <f t="shared" si="433"/>
        <v>0</v>
      </c>
      <c r="X895" s="31">
        <f t="shared" si="433"/>
        <v>0</v>
      </c>
      <c r="Y895" s="31">
        <f t="shared" si="433"/>
        <v>0</v>
      </c>
      <c r="Z895" s="31">
        <f t="shared" ref="Z895" si="434">SUM(M895:Y895)</f>
        <v>0</v>
      </c>
      <c r="AA895" s="31">
        <f>D895-Z895</f>
        <v>0</v>
      </c>
      <c r="AB895" s="37"/>
      <c r="AC895" s="32"/>
      <c r="AD895" s="165"/>
      <c r="AE895" s="165"/>
      <c r="AF895" s="165"/>
      <c r="AG895" s="165"/>
      <c r="AH895" s="165"/>
      <c r="AI895" s="140"/>
      <c r="AJ895" s="140"/>
      <c r="AK895" s="78"/>
      <c r="AL895" s="78"/>
    </row>
    <row r="896" spans="1:38" s="33" customFormat="1" ht="18" customHeight="1" x14ac:dyDescent="0.25">
      <c r="A896" s="39" t="s">
        <v>40</v>
      </c>
      <c r="B896" s="40">
        <f t="shared" ref="B896:C896" si="435">B895+B894</f>
        <v>506175603.66999996</v>
      </c>
      <c r="C896" s="40">
        <f t="shared" si="435"/>
        <v>-4400935.0000000009</v>
      </c>
      <c r="D896" s="40">
        <f>D895+D894</f>
        <v>501774668.66999996</v>
      </c>
      <c r="E896" s="40">
        <f t="shared" ref="E896:AA896" si="436">E895+E894</f>
        <v>132230387.31</v>
      </c>
      <c r="F896" s="40">
        <f t="shared" si="436"/>
        <v>140374290.27000001</v>
      </c>
      <c r="G896" s="40">
        <f t="shared" si="436"/>
        <v>181355261.51000002</v>
      </c>
      <c r="H896" s="40">
        <f t="shared" si="436"/>
        <v>58003.080000000016</v>
      </c>
      <c r="I896" s="40">
        <f t="shared" si="436"/>
        <v>30000</v>
      </c>
      <c r="J896" s="40">
        <f t="shared" si="436"/>
        <v>0</v>
      </c>
      <c r="K896" s="40">
        <f t="shared" si="436"/>
        <v>0</v>
      </c>
      <c r="L896" s="40">
        <f t="shared" si="436"/>
        <v>0</v>
      </c>
      <c r="M896" s="40">
        <f t="shared" si="436"/>
        <v>30000</v>
      </c>
      <c r="N896" s="40">
        <f t="shared" si="436"/>
        <v>0</v>
      </c>
      <c r="O896" s="40">
        <f t="shared" si="436"/>
        <v>114786978.55</v>
      </c>
      <c r="P896" s="40">
        <f t="shared" si="436"/>
        <v>17413408.760000002</v>
      </c>
      <c r="Q896" s="40">
        <f t="shared" si="436"/>
        <v>1078078.1400000001</v>
      </c>
      <c r="R896" s="40">
        <f t="shared" si="436"/>
        <v>10772966.359999999</v>
      </c>
      <c r="S896" s="40">
        <f t="shared" si="436"/>
        <v>128523245.77000001</v>
      </c>
      <c r="T896" s="40">
        <f t="shared" si="436"/>
        <v>127299863.61</v>
      </c>
      <c r="U896" s="40">
        <f t="shared" si="436"/>
        <v>35801888.329999998</v>
      </c>
      <c r="V896" s="40">
        <f t="shared" si="436"/>
        <v>18253509.57</v>
      </c>
      <c r="W896" s="40">
        <f t="shared" si="436"/>
        <v>45400</v>
      </c>
      <c r="X896" s="40">
        <f t="shared" si="436"/>
        <v>12603.080000000016</v>
      </c>
      <c r="Y896" s="40">
        <f t="shared" si="436"/>
        <v>0</v>
      </c>
      <c r="Z896" s="40">
        <f t="shared" si="436"/>
        <v>454017942.17000002</v>
      </c>
      <c r="AA896" s="40">
        <f t="shared" si="436"/>
        <v>47756726.49999994</v>
      </c>
      <c r="AB896" s="41">
        <f>Z896/D896</f>
        <v>0.90482435746191903</v>
      </c>
      <c r="AC896" s="43"/>
      <c r="AD896" s="165"/>
      <c r="AE896" s="165"/>
      <c r="AF896" s="165"/>
      <c r="AG896" s="165"/>
      <c r="AH896" s="165"/>
      <c r="AI896" s="140"/>
      <c r="AJ896" s="140"/>
      <c r="AK896" s="78"/>
      <c r="AL896" s="78"/>
    </row>
    <row r="897" spans="1:38" s="46" customFormat="1" ht="15" hidden="1" customHeight="1" x14ac:dyDescent="0.25">
      <c r="A897" s="44"/>
      <c r="B897" s="45"/>
      <c r="C897" s="45"/>
      <c r="D897" s="45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40"/>
      <c r="AE897" s="140"/>
      <c r="AF897" s="140"/>
      <c r="AG897" s="140"/>
      <c r="AH897" s="140"/>
      <c r="AI897" s="140"/>
      <c r="AJ897" s="140"/>
      <c r="AK897" s="78"/>
      <c r="AL897" s="78"/>
    </row>
    <row r="898" spans="1:38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65"/>
      <c r="AE898" s="165"/>
      <c r="AF898" s="165"/>
      <c r="AG898" s="165"/>
      <c r="AH898" s="165"/>
      <c r="AI898" s="140"/>
      <c r="AJ898" s="140"/>
      <c r="AK898" s="78"/>
      <c r="AL898" s="78"/>
    </row>
    <row r="899" spans="1:38" s="33" customFormat="1" ht="15" hidden="1" customHeight="1" x14ac:dyDescent="0.25">
      <c r="A899" s="47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65"/>
      <c r="AE899" s="165"/>
      <c r="AF899" s="165"/>
      <c r="AG899" s="165"/>
      <c r="AH899" s="165"/>
      <c r="AI899" s="140"/>
      <c r="AJ899" s="140"/>
      <c r="AK899" s="78"/>
      <c r="AL899" s="78"/>
    </row>
    <row r="900" spans="1:38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  <c r="AD900" s="165"/>
      <c r="AE900" s="165"/>
      <c r="AF900" s="165"/>
      <c r="AG900" s="165"/>
      <c r="AH900" s="165"/>
      <c r="AI900" s="140"/>
      <c r="AJ900" s="140"/>
      <c r="AK900" s="78"/>
      <c r="AL900" s="78"/>
    </row>
    <row r="901" spans="1:38" s="33" customFormat="1" ht="18" hidden="1" customHeight="1" x14ac:dyDescent="0.2">
      <c r="A901" s="36" t="s">
        <v>35</v>
      </c>
      <c r="B901" s="31">
        <f>[1]consoCURRENT!E18524</f>
        <v>16947003.010000002</v>
      </c>
      <c r="C901" s="31">
        <f>[1]consoCURRENT!F18524</f>
        <v>0</v>
      </c>
      <c r="D901" s="31">
        <f>[1]consoCURRENT!G18524</f>
        <v>16947003.010000002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37">SUM(M901:Y901)</f>
        <v>45000</v>
      </c>
      <c r="AA901" s="31">
        <f>D901-Z901</f>
        <v>16902003.010000002</v>
      </c>
      <c r="AB901" s="37">
        <f>Z901/D901</f>
        <v>2.6553367562067833E-3</v>
      </c>
      <c r="AC901" s="32"/>
      <c r="AD901" s="165"/>
      <c r="AE901" s="165"/>
      <c r="AF901" s="165"/>
      <c r="AG901" s="165"/>
      <c r="AH901" s="165"/>
      <c r="AI901" s="140"/>
      <c r="AJ901" s="140"/>
      <c r="AK901" s="78"/>
      <c r="AL901" s="78"/>
    </row>
    <row r="902" spans="1:38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37"/>
        <v>0</v>
      </c>
      <c r="AA902" s="31">
        <f>D902-Z902</f>
        <v>0</v>
      </c>
      <c r="AB902" s="37"/>
      <c r="AC902" s="32"/>
      <c r="AD902" s="165"/>
      <c r="AE902" s="165"/>
      <c r="AF902" s="165"/>
      <c r="AG902" s="165"/>
      <c r="AH902" s="165"/>
      <c r="AI902" s="140"/>
      <c r="AJ902" s="140"/>
      <c r="AK902" s="78"/>
      <c r="AL902" s="78"/>
    </row>
    <row r="903" spans="1:38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37"/>
        <v>0</v>
      </c>
      <c r="AA903" s="31">
        <f>D903-Z903</f>
        <v>0</v>
      </c>
      <c r="AB903" s="37"/>
      <c r="AC903" s="32"/>
      <c r="AD903" s="165"/>
      <c r="AE903" s="165"/>
      <c r="AF903" s="165"/>
      <c r="AG903" s="165"/>
      <c r="AH903" s="165"/>
      <c r="AI903" s="140"/>
      <c r="AJ903" s="140"/>
      <c r="AK903" s="78"/>
      <c r="AL903" s="78"/>
    </row>
    <row r="904" spans="1:38" s="33" customFormat="1" ht="18" hidden="1" customHeight="1" x14ac:dyDescent="0.25">
      <c r="A904" s="39" t="s">
        <v>38</v>
      </c>
      <c r="B904" s="40">
        <f t="shared" ref="B904:AA904" si="438">SUM(B900:B903)</f>
        <v>16947003.010000002</v>
      </c>
      <c r="C904" s="40">
        <f t="shared" si="438"/>
        <v>0</v>
      </c>
      <c r="D904" s="40">
        <f t="shared" si="438"/>
        <v>16947003.010000002</v>
      </c>
      <c r="E904" s="40">
        <f t="shared" si="438"/>
        <v>45000</v>
      </c>
      <c r="F904" s="40">
        <f t="shared" si="438"/>
        <v>0</v>
      </c>
      <c r="G904" s="40">
        <f t="shared" si="438"/>
        <v>0</v>
      </c>
      <c r="H904" s="40">
        <f t="shared" si="438"/>
        <v>0</v>
      </c>
      <c r="I904" s="40">
        <f t="shared" si="438"/>
        <v>30000</v>
      </c>
      <c r="J904" s="40">
        <f t="shared" si="438"/>
        <v>0</v>
      </c>
      <c r="K904" s="40">
        <f t="shared" si="438"/>
        <v>0</v>
      </c>
      <c r="L904" s="40">
        <f t="shared" si="438"/>
        <v>0</v>
      </c>
      <c r="M904" s="40">
        <f t="shared" si="438"/>
        <v>30000</v>
      </c>
      <c r="N904" s="40">
        <f t="shared" si="438"/>
        <v>0</v>
      </c>
      <c r="O904" s="40">
        <f t="shared" si="438"/>
        <v>15000</v>
      </c>
      <c r="P904" s="40">
        <f t="shared" si="438"/>
        <v>0</v>
      </c>
      <c r="Q904" s="40">
        <f t="shared" si="438"/>
        <v>0</v>
      </c>
      <c r="R904" s="40">
        <f t="shared" si="438"/>
        <v>0</v>
      </c>
      <c r="S904" s="40">
        <f t="shared" si="438"/>
        <v>0</v>
      </c>
      <c r="T904" s="40">
        <f t="shared" si="438"/>
        <v>0</v>
      </c>
      <c r="U904" s="40">
        <f t="shared" si="438"/>
        <v>0</v>
      </c>
      <c r="V904" s="40">
        <f t="shared" si="438"/>
        <v>0</v>
      </c>
      <c r="W904" s="40">
        <f t="shared" si="438"/>
        <v>0</v>
      </c>
      <c r="X904" s="40">
        <f t="shared" si="438"/>
        <v>0</v>
      </c>
      <c r="Y904" s="40">
        <f t="shared" si="438"/>
        <v>0</v>
      </c>
      <c r="Z904" s="40">
        <f t="shared" si="438"/>
        <v>45000</v>
      </c>
      <c r="AA904" s="40">
        <f t="shared" si="438"/>
        <v>16902003.010000002</v>
      </c>
      <c r="AB904" s="41">
        <f>Z904/D904</f>
        <v>2.6553367562067833E-3</v>
      </c>
      <c r="AC904" s="32"/>
      <c r="AD904" s="165"/>
      <c r="AE904" s="165"/>
      <c r="AF904" s="165"/>
      <c r="AG904" s="165"/>
      <c r="AH904" s="165"/>
      <c r="AI904" s="140"/>
      <c r="AJ904" s="140"/>
      <c r="AK904" s="78"/>
      <c r="AL904" s="78"/>
    </row>
    <row r="905" spans="1:38" s="33" customFormat="1" ht="18" hidden="1" customHeight="1" x14ac:dyDescent="0.25">
      <c r="A905" s="42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39">SUM(M905:Y905)</f>
        <v>0</v>
      </c>
      <c r="AA905" s="31">
        <f>D905-Z905</f>
        <v>0</v>
      </c>
      <c r="AB905" s="37" t="e">
        <f>Z905/D905</f>
        <v>#DIV/0!</v>
      </c>
      <c r="AC905" s="32"/>
      <c r="AD905" s="165"/>
      <c r="AE905" s="165"/>
      <c r="AF905" s="165"/>
      <c r="AG905" s="165"/>
      <c r="AH905" s="165"/>
      <c r="AI905" s="140"/>
      <c r="AJ905" s="140"/>
      <c r="AK905" s="78"/>
      <c r="AL905" s="78"/>
    </row>
    <row r="906" spans="1:38" s="33" customFormat="1" ht="18" hidden="1" customHeight="1" x14ac:dyDescent="0.25">
      <c r="A906" s="39" t="s">
        <v>40</v>
      </c>
      <c r="B906" s="40">
        <f t="shared" ref="B906:AA906" si="440">B905+B904</f>
        <v>16947003.010000002</v>
      </c>
      <c r="C906" s="40">
        <f t="shared" si="440"/>
        <v>0</v>
      </c>
      <c r="D906" s="40">
        <f t="shared" si="440"/>
        <v>16947003.010000002</v>
      </c>
      <c r="E906" s="40">
        <f t="shared" si="440"/>
        <v>45000</v>
      </c>
      <c r="F906" s="40">
        <f t="shared" si="440"/>
        <v>0</v>
      </c>
      <c r="G906" s="40">
        <f t="shared" si="440"/>
        <v>0</v>
      </c>
      <c r="H906" s="40">
        <f t="shared" si="440"/>
        <v>0</v>
      </c>
      <c r="I906" s="40">
        <f t="shared" si="440"/>
        <v>30000</v>
      </c>
      <c r="J906" s="40">
        <f t="shared" si="440"/>
        <v>0</v>
      </c>
      <c r="K906" s="40">
        <f t="shared" si="440"/>
        <v>0</v>
      </c>
      <c r="L906" s="40">
        <f t="shared" si="440"/>
        <v>0</v>
      </c>
      <c r="M906" s="40">
        <f t="shared" si="440"/>
        <v>30000</v>
      </c>
      <c r="N906" s="40">
        <f t="shared" si="440"/>
        <v>0</v>
      </c>
      <c r="O906" s="40">
        <f t="shared" si="440"/>
        <v>15000</v>
      </c>
      <c r="P906" s="40">
        <f t="shared" si="440"/>
        <v>0</v>
      </c>
      <c r="Q906" s="40">
        <f t="shared" si="440"/>
        <v>0</v>
      </c>
      <c r="R906" s="40">
        <f t="shared" si="440"/>
        <v>0</v>
      </c>
      <c r="S906" s="40">
        <f t="shared" si="440"/>
        <v>0</v>
      </c>
      <c r="T906" s="40">
        <f t="shared" si="440"/>
        <v>0</v>
      </c>
      <c r="U906" s="40">
        <f t="shared" si="440"/>
        <v>0</v>
      </c>
      <c r="V906" s="40">
        <f t="shared" si="440"/>
        <v>0</v>
      </c>
      <c r="W906" s="40">
        <f t="shared" si="440"/>
        <v>0</v>
      </c>
      <c r="X906" s="40">
        <f t="shared" si="440"/>
        <v>0</v>
      </c>
      <c r="Y906" s="40">
        <f t="shared" si="440"/>
        <v>0</v>
      </c>
      <c r="Z906" s="40">
        <f t="shared" si="440"/>
        <v>45000</v>
      </c>
      <c r="AA906" s="40">
        <f t="shared" si="440"/>
        <v>16902003.010000002</v>
      </c>
      <c r="AB906" s="41">
        <f>Z906/D906</f>
        <v>2.6553367562067833E-3</v>
      </c>
      <c r="AC906" s="43"/>
      <c r="AD906" s="165"/>
      <c r="AE906" s="165"/>
      <c r="AF906" s="165"/>
      <c r="AG906" s="165"/>
      <c r="AH906" s="165"/>
      <c r="AI906" s="140"/>
      <c r="AJ906" s="140"/>
      <c r="AK906" s="78"/>
      <c r="AL906" s="78"/>
    </row>
    <row r="907" spans="1:38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65"/>
      <c r="AE907" s="165"/>
      <c r="AF907" s="165"/>
      <c r="AG907" s="165"/>
      <c r="AH907" s="165"/>
      <c r="AI907" s="140"/>
      <c r="AJ907" s="140"/>
      <c r="AK907" s="78"/>
      <c r="AL907" s="78"/>
    </row>
    <row r="908" spans="1:38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65"/>
      <c r="AE908" s="165"/>
      <c r="AF908" s="165"/>
      <c r="AG908" s="165"/>
      <c r="AH908" s="165"/>
      <c r="AI908" s="140"/>
      <c r="AJ908" s="140"/>
      <c r="AK908" s="78"/>
      <c r="AL908" s="78"/>
    </row>
    <row r="909" spans="1:38" s="33" customFormat="1" ht="15" hidden="1" customHeight="1" x14ac:dyDescent="0.25">
      <c r="A909" s="47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65"/>
      <c r="AE909" s="165"/>
      <c r="AF909" s="165"/>
      <c r="AG909" s="165"/>
      <c r="AH909" s="165"/>
      <c r="AI909" s="140"/>
      <c r="AJ909" s="140"/>
      <c r="AK909" s="78"/>
      <c r="AL909" s="78"/>
    </row>
    <row r="910" spans="1:38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  <c r="AD910" s="165"/>
      <c r="AE910" s="165"/>
      <c r="AF910" s="165"/>
      <c r="AG910" s="165"/>
      <c r="AH910" s="165"/>
      <c r="AI910" s="140"/>
      <c r="AJ910" s="140"/>
      <c r="AK910" s="78"/>
      <c r="AL910" s="78"/>
    </row>
    <row r="911" spans="1:38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-140000</v>
      </c>
      <c r="D911" s="31">
        <f>[1]consoCURRENT!G18737</f>
        <v>48097070.709999993</v>
      </c>
      <c r="E911" s="31">
        <f>[1]consoCURRENT!H18737</f>
        <v>32407910.229999997</v>
      </c>
      <c r="F911" s="31">
        <f>[1]consoCURRENT!I18737</f>
        <v>4922439.7699999996</v>
      </c>
      <c r="G911" s="31">
        <f>[1]consoCURRENT!J18737</f>
        <v>8110454.9900000002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443408.9</v>
      </c>
      <c r="Q911" s="31">
        <f>[1]consoCURRENT!T18737</f>
        <v>0</v>
      </c>
      <c r="R911" s="31">
        <f>[1]consoCURRENT!U18737</f>
        <v>0</v>
      </c>
      <c r="S911" s="31">
        <f>[1]consoCURRENT!V18737</f>
        <v>4922439.7699999996</v>
      </c>
      <c r="T911" s="31">
        <f>[1]consoCURRENT!W18737</f>
        <v>0</v>
      </c>
      <c r="U911" s="31">
        <f>[1]consoCURRENT!X18737</f>
        <v>0</v>
      </c>
      <c r="V911" s="31">
        <f>[1]consoCURRENT!Y18737</f>
        <v>8110454.9900000002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1">SUM(M911:Y911)</f>
        <v>45440804.990000002</v>
      </c>
      <c r="AA911" s="31">
        <f>D911-Z911</f>
        <v>2656265.7199999914</v>
      </c>
      <c r="AB911" s="37">
        <f>Z911/D911</f>
        <v>0.94477281712194339</v>
      </c>
      <c r="AC911" s="32"/>
      <c r="AD911" s="165"/>
      <c r="AE911" s="165"/>
      <c r="AF911" s="165"/>
      <c r="AG911" s="165"/>
      <c r="AH911" s="165"/>
      <c r="AI911" s="140"/>
      <c r="AJ911" s="140"/>
      <c r="AK911" s="78"/>
      <c r="AL911" s="78"/>
    </row>
    <row r="912" spans="1:38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1"/>
        <v>0</v>
      </c>
      <c r="AA912" s="31">
        <f>D912-Z912</f>
        <v>0</v>
      </c>
      <c r="AB912" s="37"/>
      <c r="AC912" s="32"/>
      <c r="AD912" s="165"/>
      <c r="AE912" s="165"/>
      <c r="AF912" s="165"/>
      <c r="AG912" s="165"/>
      <c r="AH912" s="165"/>
      <c r="AI912" s="140"/>
      <c r="AJ912" s="140"/>
      <c r="AK912" s="78"/>
      <c r="AL912" s="78"/>
    </row>
    <row r="913" spans="1:38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1"/>
        <v>0</v>
      </c>
      <c r="AA913" s="31">
        <f>D913-Z913</f>
        <v>0</v>
      </c>
      <c r="AB913" s="37"/>
      <c r="AC913" s="32"/>
      <c r="AD913" s="165"/>
      <c r="AE913" s="165"/>
      <c r="AF913" s="165"/>
      <c r="AG913" s="165"/>
      <c r="AH913" s="165"/>
      <c r="AI913" s="140"/>
      <c r="AJ913" s="140"/>
      <c r="AK913" s="78"/>
      <c r="AL913" s="78"/>
    </row>
    <row r="914" spans="1:38" s="33" customFormat="1" ht="18" hidden="1" customHeight="1" x14ac:dyDescent="0.25">
      <c r="A914" s="39" t="s">
        <v>38</v>
      </c>
      <c r="B914" s="40">
        <f t="shared" ref="B914:AA914" si="442">SUM(B910:B913)</f>
        <v>48237070.709999993</v>
      </c>
      <c r="C914" s="40">
        <f t="shared" si="442"/>
        <v>-140000</v>
      </c>
      <c r="D914" s="40">
        <f t="shared" si="442"/>
        <v>48097070.709999993</v>
      </c>
      <c r="E914" s="40">
        <f t="shared" si="442"/>
        <v>32407910.229999997</v>
      </c>
      <c r="F914" s="40">
        <f t="shared" si="442"/>
        <v>4922439.7699999996</v>
      </c>
      <c r="G914" s="40">
        <f t="shared" si="442"/>
        <v>8110454.9900000002</v>
      </c>
      <c r="H914" s="40">
        <f t="shared" si="442"/>
        <v>0</v>
      </c>
      <c r="I914" s="40">
        <f t="shared" si="442"/>
        <v>0</v>
      </c>
      <c r="J914" s="40">
        <f t="shared" si="442"/>
        <v>0</v>
      </c>
      <c r="K914" s="40">
        <f t="shared" si="442"/>
        <v>0</v>
      </c>
      <c r="L914" s="40">
        <f t="shared" si="442"/>
        <v>0</v>
      </c>
      <c r="M914" s="40">
        <f t="shared" si="442"/>
        <v>0</v>
      </c>
      <c r="N914" s="40">
        <f t="shared" si="442"/>
        <v>0</v>
      </c>
      <c r="O914" s="40">
        <f t="shared" si="442"/>
        <v>31964501.329999998</v>
      </c>
      <c r="P914" s="40">
        <f t="shared" si="442"/>
        <v>443408.9</v>
      </c>
      <c r="Q914" s="40">
        <f t="shared" si="442"/>
        <v>0</v>
      </c>
      <c r="R914" s="40">
        <f t="shared" si="442"/>
        <v>0</v>
      </c>
      <c r="S914" s="40">
        <f t="shared" si="442"/>
        <v>4922439.7699999996</v>
      </c>
      <c r="T914" s="40">
        <f t="shared" si="442"/>
        <v>0</v>
      </c>
      <c r="U914" s="40">
        <f t="shared" si="442"/>
        <v>0</v>
      </c>
      <c r="V914" s="40">
        <f t="shared" si="442"/>
        <v>8110454.9900000002</v>
      </c>
      <c r="W914" s="40">
        <f t="shared" si="442"/>
        <v>0</v>
      </c>
      <c r="X914" s="40">
        <f t="shared" si="442"/>
        <v>0</v>
      </c>
      <c r="Y914" s="40">
        <f t="shared" si="442"/>
        <v>0</v>
      </c>
      <c r="Z914" s="40">
        <f t="shared" si="442"/>
        <v>45440804.990000002</v>
      </c>
      <c r="AA914" s="40">
        <f t="shared" si="442"/>
        <v>2656265.7199999914</v>
      </c>
      <c r="AB914" s="41">
        <f>Z914/D914</f>
        <v>0.94477281712194339</v>
      </c>
      <c r="AC914" s="32"/>
      <c r="AD914" s="165"/>
      <c r="AE914" s="165"/>
      <c r="AF914" s="165"/>
      <c r="AG914" s="165"/>
      <c r="AH914" s="165"/>
      <c r="AI914" s="140"/>
      <c r="AJ914" s="140"/>
      <c r="AK914" s="78"/>
      <c r="AL914" s="78"/>
    </row>
    <row r="915" spans="1:38" s="33" customFormat="1" ht="18" hidden="1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3">SUM(M915:Y915)</f>
        <v>0</v>
      </c>
      <c r="AA915" s="31">
        <f>D915-Z915</f>
        <v>0</v>
      </c>
      <c r="AB915" s="37"/>
      <c r="AC915" s="32"/>
      <c r="AD915" s="165"/>
      <c r="AE915" s="165"/>
      <c r="AF915" s="165"/>
      <c r="AG915" s="165"/>
      <c r="AH915" s="165"/>
      <c r="AI915" s="140"/>
      <c r="AJ915" s="140"/>
      <c r="AK915" s="78"/>
      <c r="AL915" s="78"/>
    </row>
    <row r="916" spans="1:38" s="33" customFormat="1" ht="18" hidden="1" customHeight="1" x14ac:dyDescent="0.25">
      <c r="A916" s="39" t="s">
        <v>40</v>
      </c>
      <c r="B916" s="40">
        <f t="shared" ref="B916:AA916" si="444">B915+B914</f>
        <v>48237070.709999993</v>
      </c>
      <c r="C916" s="40">
        <f t="shared" si="444"/>
        <v>-140000</v>
      </c>
      <c r="D916" s="40">
        <f t="shared" si="444"/>
        <v>48097070.709999993</v>
      </c>
      <c r="E916" s="40">
        <f t="shared" si="444"/>
        <v>32407910.229999997</v>
      </c>
      <c r="F916" s="40">
        <f t="shared" si="444"/>
        <v>4922439.7699999996</v>
      </c>
      <c r="G916" s="40">
        <f t="shared" si="444"/>
        <v>8110454.9900000002</v>
      </c>
      <c r="H916" s="40">
        <f t="shared" si="444"/>
        <v>0</v>
      </c>
      <c r="I916" s="40">
        <f t="shared" si="444"/>
        <v>0</v>
      </c>
      <c r="J916" s="40">
        <f t="shared" si="444"/>
        <v>0</v>
      </c>
      <c r="K916" s="40">
        <f t="shared" si="444"/>
        <v>0</v>
      </c>
      <c r="L916" s="40">
        <f t="shared" si="444"/>
        <v>0</v>
      </c>
      <c r="M916" s="40">
        <f t="shared" si="444"/>
        <v>0</v>
      </c>
      <c r="N916" s="40">
        <f t="shared" si="444"/>
        <v>0</v>
      </c>
      <c r="O916" s="40">
        <f t="shared" si="444"/>
        <v>31964501.329999998</v>
      </c>
      <c r="P916" s="40">
        <f t="shared" si="444"/>
        <v>443408.9</v>
      </c>
      <c r="Q916" s="40">
        <f t="shared" si="444"/>
        <v>0</v>
      </c>
      <c r="R916" s="40">
        <f t="shared" si="444"/>
        <v>0</v>
      </c>
      <c r="S916" s="40">
        <f t="shared" si="444"/>
        <v>4922439.7699999996</v>
      </c>
      <c r="T916" s="40">
        <f t="shared" si="444"/>
        <v>0</v>
      </c>
      <c r="U916" s="40">
        <f t="shared" si="444"/>
        <v>0</v>
      </c>
      <c r="V916" s="40">
        <f t="shared" si="444"/>
        <v>8110454.9900000002</v>
      </c>
      <c r="W916" s="40">
        <f t="shared" si="444"/>
        <v>0</v>
      </c>
      <c r="X916" s="40">
        <f t="shared" si="444"/>
        <v>0</v>
      </c>
      <c r="Y916" s="40">
        <f t="shared" si="444"/>
        <v>0</v>
      </c>
      <c r="Z916" s="40">
        <f t="shared" si="444"/>
        <v>45440804.990000002</v>
      </c>
      <c r="AA916" s="40">
        <f t="shared" si="444"/>
        <v>2656265.7199999914</v>
      </c>
      <c r="AB916" s="41">
        <f>Z916/D916</f>
        <v>0.94477281712194339</v>
      </c>
      <c r="AC916" s="43"/>
      <c r="AD916" s="165"/>
      <c r="AE916" s="165"/>
      <c r="AF916" s="165"/>
      <c r="AG916" s="165"/>
      <c r="AH916" s="165"/>
      <c r="AI916" s="140"/>
      <c r="AJ916" s="140"/>
      <c r="AK916" s="78"/>
      <c r="AL916" s="78"/>
    </row>
    <row r="917" spans="1:38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65"/>
      <c r="AE917" s="165"/>
      <c r="AF917" s="165"/>
      <c r="AG917" s="165"/>
      <c r="AH917" s="165"/>
      <c r="AI917" s="140"/>
      <c r="AJ917" s="140"/>
      <c r="AK917" s="78"/>
      <c r="AL917" s="78"/>
    </row>
    <row r="918" spans="1:38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65"/>
      <c r="AE918" s="165"/>
      <c r="AF918" s="165"/>
      <c r="AG918" s="165"/>
      <c r="AH918" s="165"/>
      <c r="AI918" s="140"/>
      <c r="AJ918" s="140"/>
      <c r="AK918" s="78"/>
      <c r="AL918" s="78"/>
    </row>
    <row r="919" spans="1:38" s="33" customFormat="1" ht="15" hidden="1" customHeight="1" x14ac:dyDescent="0.25">
      <c r="A919" s="47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65"/>
      <c r="AE919" s="165"/>
      <c r="AF919" s="165"/>
      <c r="AG919" s="165"/>
      <c r="AH919" s="165"/>
      <c r="AI919" s="140"/>
      <c r="AJ919" s="140"/>
      <c r="AK919" s="78"/>
      <c r="AL919" s="78"/>
    </row>
    <row r="920" spans="1:38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D920" s="165"/>
      <c r="AE920" s="165"/>
      <c r="AF920" s="165"/>
      <c r="AG920" s="165"/>
      <c r="AH920" s="165"/>
      <c r="AI920" s="140"/>
      <c r="AJ920" s="140"/>
      <c r="AK920" s="78"/>
      <c r="AL920" s="78"/>
    </row>
    <row r="921" spans="1:38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74198831.079999998</v>
      </c>
      <c r="F921" s="31">
        <f>[1]consoCURRENT!I18950</f>
        <v>17780044.32</v>
      </c>
      <c r="G921" s="31">
        <f>[1]consoCURRENT!J18950</f>
        <v>6880.36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-6733007.3600000003</v>
      </c>
      <c r="Q921" s="31">
        <f>[1]consoCURRENT!T18950</f>
        <v>67060.72</v>
      </c>
      <c r="R921" s="31">
        <f>[1]consoCURRENT!U18950</f>
        <v>0</v>
      </c>
      <c r="S921" s="31">
        <f>[1]consoCURRENT!V18950</f>
        <v>17712983.600000001</v>
      </c>
      <c r="T921" s="31">
        <f>[1]consoCURRENT!W18950</f>
        <v>-19.64</v>
      </c>
      <c r="U921" s="31">
        <f>[1]consoCURRENT!X18950</f>
        <v>6900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5">SUM(M921:Y921)</f>
        <v>91985755.760000005</v>
      </c>
      <c r="AA921" s="31">
        <f>D921-Z921</f>
        <v>3.9199999868869781</v>
      </c>
      <c r="AB921" s="37">
        <f>Z921/D921</f>
        <v>0.99999995738470826</v>
      </c>
      <c r="AC921" s="32"/>
      <c r="AD921" s="165"/>
      <c r="AE921" s="165"/>
      <c r="AF921" s="165"/>
      <c r="AG921" s="165"/>
      <c r="AH921" s="165"/>
      <c r="AI921" s="140"/>
      <c r="AJ921" s="140"/>
      <c r="AK921" s="78"/>
      <c r="AL921" s="78"/>
    </row>
    <row r="922" spans="1:38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5"/>
        <v>0</v>
      </c>
      <c r="AA922" s="31">
        <f>D922-Z922</f>
        <v>0</v>
      </c>
      <c r="AB922" s="37"/>
      <c r="AC922" s="32"/>
      <c r="AD922" s="165"/>
      <c r="AE922" s="165"/>
      <c r="AF922" s="165"/>
      <c r="AG922" s="165"/>
      <c r="AH922" s="165"/>
      <c r="AI922" s="140"/>
      <c r="AJ922" s="140"/>
      <c r="AK922" s="78"/>
      <c r="AL922" s="78"/>
    </row>
    <row r="923" spans="1:38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5"/>
        <v>0</v>
      </c>
      <c r="AA923" s="31">
        <f>D923-Z923</f>
        <v>0</v>
      </c>
      <c r="AB923" s="37"/>
      <c r="AC923" s="32"/>
      <c r="AD923" s="165"/>
      <c r="AE923" s="165"/>
      <c r="AF923" s="165"/>
      <c r="AG923" s="165"/>
      <c r="AH923" s="165"/>
      <c r="AI923" s="140"/>
      <c r="AJ923" s="140"/>
      <c r="AK923" s="78"/>
      <c r="AL923" s="78"/>
    </row>
    <row r="924" spans="1:38" s="33" customFormat="1" ht="18" hidden="1" customHeight="1" x14ac:dyDescent="0.25">
      <c r="A924" s="39" t="s">
        <v>38</v>
      </c>
      <c r="B924" s="40">
        <f t="shared" ref="B924:AA924" si="446">SUM(B920:B923)</f>
        <v>91985759.679999992</v>
      </c>
      <c r="C924" s="40">
        <f t="shared" si="446"/>
        <v>0</v>
      </c>
      <c r="D924" s="40">
        <f t="shared" si="446"/>
        <v>91985759.679999992</v>
      </c>
      <c r="E924" s="40">
        <f t="shared" si="446"/>
        <v>74198831.079999998</v>
      </c>
      <c r="F924" s="40">
        <f t="shared" si="446"/>
        <v>17780044.32</v>
      </c>
      <c r="G924" s="40">
        <f t="shared" si="446"/>
        <v>6880.36</v>
      </c>
      <c r="H924" s="40">
        <f t="shared" si="446"/>
        <v>0</v>
      </c>
      <c r="I924" s="40">
        <f t="shared" si="446"/>
        <v>0</v>
      </c>
      <c r="J924" s="40">
        <f t="shared" si="446"/>
        <v>0</v>
      </c>
      <c r="K924" s="40">
        <f t="shared" si="446"/>
        <v>0</v>
      </c>
      <c r="L924" s="40">
        <f t="shared" si="446"/>
        <v>0</v>
      </c>
      <c r="M924" s="40">
        <f t="shared" si="446"/>
        <v>0</v>
      </c>
      <c r="N924" s="40">
        <f t="shared" si="446"/>
        <v>0</v>
      </c>
      <c r="O924" s="40">
        <f t="shared" si="446"/>
        <v>80931838.439999998</v>
      </c>
      <c r="P924" s="40">
        <f t="shared" si="446"/>
        <v>-6733007.3600000003</v>
      </c>
      <c r="Q924" s="40">
        <f t="shared" si="446"/>
        <v>67060.72</v>
      </c>
      <c r="R924" s="40">
        <f t="shared" si="446"/>
        <v>0</v>
      </c>
      <c r="S924" s="40">
        <f t="shared" si="446"/>
        <v>17712983.600000001</v>
      </c>
      <c r="T924" s="40">
        <f t="shared" si="446"/>
        <v>-19.64</v>
      </c>
      <c r="U924" s="40">
        <f t="shared" si="446"/>
        <v>6900</v>
      </c>
      <c r="V924" s="40">
        <f t="shared" si="446"/>
        <v>0</v>
      </c>
      <c r="W924" s="40">
        <f t="shared" si="446"/>
        <v>0</v>
      </c>
      <c r="X924" s="40">
        <f t="shared" si="446"/>
        <v>0</v>
      </c>
      <c r="Y924" s="40">
        <f t="shared" si="446"/>
        <v>0</v>
      </c>
      <c r="Z924" s="40">
        <f t="shared" si="446"/>
        <v>91985755.760000005</v>
      </c>
      <c r="AA924" s="40">
        <f t="shared" si="446"/>
        <v>3.9199999868869781</v>
      </c>
      <c r="AB924" s="41">
        <f>Z924/D924</f>
        <v>0.99999995738470826</v>
      </c>
      <c r="AC924" s="32"/>
      <c r="AD924" s="165"/>
      <c r="AE924" s="165"/>
      <c r="AF924" s="165"/>
      <c r="AG924" s="165"/>
      <c r="AH924" s="165"/>
      <c r="AI924" s="140"/>
      <c r="AJ924" s="140"/>
      <c r="AK924" s="78"/>
      <c r="AL924" s="78"/>
    </row>
    <row r="925" spans="1:38" s="33" customFormat="1" ht="18" hidden="1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47">SUM(M925:Y925)</f>
        <v>0</v>
      </c>
      <c r="AA925" s="31">
        <f>D925-Z925</f>
        <v>0</v>
      </c>
      <c r="AB925" s="37"/>
      <c r="AC925" s="32"/>
      <c r="AD925" s="165"/>
      <c r="AE925" s="165"/>
      <c r="AF925" s="165"/>
      <c r="AG925" s="165"/>
      <c r="AH925" s="165"/>
      <c r="AI925" s="140"/>
      <c r="AJ925" s="140"/>
      <c r="AK925" s="78"/>
      <c r="AL925" s="78"/>
    </row>
    <row r="926" spans="1:38" s="33" customFormat="1" ht="18" hidden="1" customHeight="1" x14ac:dyDescent="0.25">
      <c r="A926" s="39" t="s">
        <v>40</v>
      </c>
      <c r="B926" s="40">
        <f t="shared" ref="B926:AA926" si="448">B925+B924</f>
        <v>91985759.679999992</v>
      </c>
      <c r="C926" s="40">
        <f t="shared" si="448"/>
        <v>0</v>
      </c>
      <c r="D926" s="40">
        <f t="shared" si="448"/>
        <v>91985759.679999992</v>
      </c>
      <c r="E926" s="40">
        <f t="shared" si="448"/>
        <v>74198831.079999998</v>
      </c>
      <c r="F926" s="40">
        <f t="shared" si="448"/>
        <v>17780044.32</v>
      </c>
      <c r="G926" s="40">
        <f t="shared" si="448"/>
        <v>6880.36</v>
      </c>
      <c r="H926" s="40">
        <f t="shared" si="448"/>
        <v>0</v>
      </c>
      <c r="I926" s="40">
        <f t="shared" si="448"/>
        <v>0</v>
      </c>
      <c r="J926" s="40">
        <f t="shared" si="448"/>
        <v>0</v>
      </c>
      <c r="K926" s="40">
        <f t="shared" si="448"/>
        <v>0</v>
      </c>
      <c r="L926" s="40">
        <f t="shared" si="448"/>
        <v>0</v>
      </c>
      <c r="M926" s="40">
        <f t="shared" si="448"/>
        <v>0</v>
      </c>
      <c r="N926" s="40">
        <f t="shared" si="448"/>
        <v>0</v>
      </c>
      <c r="O926" s="40">
        <f t="shared" si="448"/>
        <v>80931838.439999998</v>
      </c>
      <c r="P926" s="40">
        <f t="shared" si="448"/>
        <v>-6733007.3600000003</v>
      </c>
      <c r="Q926" s="40">
        <f t="shared" si="448"/>
        <v>67060.72</v>
      </c>
      <c r="R926" s="40">
        <f t="shared" si="448"/>
        <v>0</v>
      </c>
      <c r="S926" s="40">
        <f t="shared" si="448"/>
        <v>17712983.600000001</v>
      </c>
      <c r="T926" s="40">
        <f t="shared" si="448"/>
        <v>-19.64</v>
      </c>
      <c r="U926" s="40">
        <f t="shared" si="448"/>
        <v>6900</v>
      </c>
      <c r="V926" s="40">
        <f t="shared" si="448"/>
        <v>0</v>
      </c>
      <c r="W926" s="40">
        <f t="shared" si="448"/>
        <v>0</v>
      </c>
      <c r="X926" s="40">
        <f t="shared" si="448"/>
        <v>0</v>
      </c>
      <c r="Y926" s="40">
        <f t="shared" si="448"/>
        <v>0</v>
      </c>
      <c r="Z926" s="40">
        <f t="shared" si="448"/>
        <v>91985755.760000005</v>
      </c>
      <c r="AA926" s="40">
        <f t="shared" si="448"/>
        <v>3.9199999868869781</v>
      </c>
      <c r="AB926" s="41">
        <f>Z926/D926</f>
        <v>0.99999995738470826</v>
      </c>
      <c r="AC926" s="43"/>
      <c r="AD926" s="165"/>
      <c r="AE926" s="165"/>
      <c r="AF926" s="165"/>
      <c r="AG926" s="165"/>
      <c r="AH926" s="165"/>
      <c r="AI926" s="140"/>
      <c r="AJ926" s="140"/>
      <c r="AK926" s="78"/>
      <c r="AL926" s="78"/>
    </row>
    <row r="927" spans="1:38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65"/>
      <c r="AE927" s="165"/>
      <c r="AF927" s="165"/>
      <c r="AG927" s="165"/>
      <c r="AH927" s="165"/>
      <c r="AI927" s="140"/>
      <c r="AJ927" s="140"/>
      <c r="AK927" s="78"/>
      <c r="AL927" s="78"/>
    </row>
    <row r="928" spans="1:38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65"/>
      <c r="AE928" s="165"/>
      <c r="AF928" s="165"/>
      <c r="AG928" s="165"/>
      <c r="AH928" s="165"/>
      <c r="AI928" s="140"/>
      <c r="AJ928" s="140"/>
      <c r="AK928" s="78"/>
      <c r="AL928" s="78"/>
    </row>
    <row r="929" spans="1:38" s="33" customFormat="1" ht="15" hidden="1" customHeight="1" x14ac:dyDescent="0.25">
      <c r="A929" s="47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65"/>
      <c r="AE929" s="165"/>
      <c r="AF929" s="165"/>
      <c r="AG929" s="165"/>
      <c r="AH929" s="165"/>
      <c r="AI929" s="140"/>
      <c r="AJ929" s="140"/>
      <c r="AK929" s="78"/>
      <c r="AL929" s="78"/>
    </row>
    <row r="930" spans="1:38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D930" s="165"/>
      <c r="AE930" s="165"/>
      <c r="AF930" s="165"/>
      <c r="AG930" s="165"/>
      <c r="AH930" s="165"/>
      <c r="AI930" s="140"/>
      <c r="AJ930" s="140"/>
      <c r="AK930" s="78"/>
      <c r="AL930" s="78"/>
    </row>
    <row r="931" spans="1:38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-1.0913936421275139E-11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223471.16</v>
      </c>
      <c r="G931" s="31">
        <f>[1]consoCURRENT!J19163</f>
        <v>257203.79</v>
      </c>
      <c r="H931" s="31">
        <f>[1]consoCURRENT!K19163</f>
        <v>7300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159852.66999999998</v>
      </c>
      <c r="S931" s="31">
        <f>[1]consoCURRENT!V19163</f>
        <v>63618.490000000005</v>
      </c>
      <c r="T931" s="31">
        <f>[1]consoCURRENT!W19163</f>
        <v>0</v>
      </c>
      <c r="U931" s="31">
        <f>[1]consoCURRENT!X19163</f>
        <v>257203.79</v>
      </c>
      <c r="V931" s="31">
        <f>[1]consoCURRENT!Y19163</f>
        <v>0</v>
      </c>
      <c r="W931" s="31">
        <f>[1]consoCURRENT!Z19163</f>
        <v>7300</v>
      </c>
      <c r="X931" s="31">
        <f>[1]consoCURRENT!AA19163</f>
        <v>0</v>
      </c>
      <c r="Y931" s="31">
        <f>[1]consoCURRENT!AB19163</f>
        <v>0</v>
      </c>
      <c r="Z931" s="31">
        <f t="shared" ref="Z931:Z933" si="449">SUM(M931:Y931)</f>
        <v>502974.94999999995</v>
      </c>
      <c r="AA931" s="31">
        <f>D931-Z931</f>
        <v>0</v>
      </c>
      <c r="AB931" s="37">
        <f>Z931/D931</f>
        <v>0.99999999999999989</v>
      </c>
      <c r="AC931" s="32"/>
      <c r="AD931" s="165"/>
      <c r="AE931" s="165"/>
      <c r="AF931" s="165"/>
      <c r="AG931" s="165"/>
      <c r="AH931" s="165"/>
      <c r="AI931" s="140"/>
      <c r="AJ931" s="140"/>
      <c r="AK931" s="78"/>
      <c r="AL931" s="78"/>
    </row>
    <row r="932" spans="1:38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9"/>
        <v>0</v>
      </c>
      <c r="AA932" s="31">
        <f>D932-Z932</f>
        <v>0</v>
      </c>
      <c r="AB932" s="37"/>
      <c r="AC932" s="32"/>
      <c r="AD932" s="165"/>
      <c r="AE932" s="165"/>
      <c r="AF932" s="165"/>
      <c r="AG932" s="165"/>
      <c r="AH932" s="165"/>
      <c r="AI932" s="140"/>
      <c r="AJ932" s="140"/>
      <c r="AK932" s="78"/>
      <c r="AL932" s="78"/>
    </row>
    <row r="933" spans="1:38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9"/>
        <v>0</v>
      </c>
      <c r="AA933" s="31">
        <f>D933-Z933</f>
        <v>0</v>
      </c>
      <c r="AB933" s="37"/>
      <c r="AC933" s="32"/>
      <c r="AD933" s="165"/>
      <c r="AE933" s="165"/>
      <c r="AF933" s="165"/>
      <c r="AG933" s="165"/>
      <c r="AH933" s="165"/>
      <c r="AI933" s="140"/>
      <c r="AJ933" s="140"/>
      <c r="AK933" s="78"/>
      <c r="AL933" s="78"/>
    </row>
    <row r="934" spans="1:38" s="33" customFormat="1" ht="18" hidden="1" customHeight="1" x14ac:dyDescent="0.25">
      <c r="A934" s="39" t="s">
        <v>38</v>
      </c>
      <c r="B934" s="40">
        <f t="shared" ref="B934:AA934" si="450">SUM(B930:B933)</f>
        <v>502974.95</v>
      </c>
      <c r="C934" s="40">
        <f t="shared" si="450"/>
        <v>-1.0913936421275139E-11</v>
      </c>
      <c r="D934" s="40">
        <f t="shared" si="450"/>
        <v>502974.95</v>
      </c>
      <c r="E934" s="40">
        <f t="shared" si="450"/>
        <v>15000</v>
      </c>
      <c r="F934" s="40">
        <f t="shared" si="450"/>
        <v>223471.16</v>
      </c>
      <c r="G934" s="40">
        <f t="shared" si="450"/>
        <v>257203.79</v>
      </c>
      <c r="H934" s="40">
        <f t="shared" si="450"/>
        <v>7300</v>
      </c>
      <c r="I934" s="40">
        <f t="shared" si="450"/>
        <v>0</v>
      </c>
      <c r="J934" s="40">
        <f t="shared" si="450"/>
        <v>0</v>
      </c>
      <c r="K934" s="40">
        <f t="shared" si="450"/>
        <v>0</v>
      </c>
      <c r="L934" s="40">
        <f t="shared" si="450"/>
        <v>0</v>
      </c>
      <c r="M934" s="40">
        <f t="shared" si="450"/>
        <v>0</v>
      </c>
      <c r="N934" s="40">
        <f t="shared" si="450"/>
        <v>0</v>
      </c>
      <c r="O934" s="40">
        <f t="shared" si="450"/>
        <v>15000</v>
      </c>
      <c r="P934" s="40">
        <f t="shared" si="450"/>
        <v>0</v>
      </c>
      <c r="Q934" s="40">
        <f t="shared" si="450"/>
        <v>0</v>
      </c>
      <c r="R934" s="40">
        <f t="shared" si="450"/>
        <v>159852.66999999998</v>
      </c>
      <c r="S934" s="40">
        <f t="shared" si="450"/>
        <v>63618.490000000005</v>
      </c>
      <c r="T934" s="40">
        <f t="shared" si="450"/>
        <v>0</v>
      </c>
      <c r="U934" s="40">
        <f t="shared" si="450"/>
        <v>257203.79</v>
      </c>
      <c r="V934" s="40">
        <f t="shared" si="450"/>
        <v>0</v>
      </c>
      <c r="W934" s="40">
        <f t="shared" si="450"/>
        <v>7300</v>
      </c>
      <c r="X934" s="40">
        <f t="shared" si="450"/>
        <v>0</v>
      </c>
      <c r="Y934" s="40">
        <f t="shared" si="450"/>
        <v>0</v>
      </c>
      <c r="Z934" s="40">
        <f t="shared" si="450"/>
        <v>502974.94999999995</v>
      </c>
      <c r="AA934" s="40">
        <f t="shared" si="450"/>
        <v>0</v>
      </c>
      <c r="AB934" s="41">
        <f>Z934/D934</f>
        <v>0.99999999999999989</v>
      </c>
      <c r="AC934" s="32"/>
      <c r="AD934" s="165"/>
      <c r="AE934" s="165"/>
      <c r="AF934" s="165"/>
      <c r="AG934" s="165"/>
      <c r="AH934" s="165"/>
      <c r="AI934" s="140"/>
      <c r="AJ934" s="140"/>
      <c r="AK934" s="78"/>
      <c r="AL934" s="78"/>
    </row>
    <row r="935" spans="1:38" s="33" customFormat="1" ht="18" hidden="1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1">SUM(M935:Y935)</f>
        <v>0</v>
      </c>
      <c r="AA935" s="31">
        <f>D935-Z935</f>
        <v>0</v>
      </c>
      <c r="AB935" s="37"/>
      <c r="AC935" s="32"/>
      <c r="AD935" s="165"/>
      <c r="AE935" s="165"/>
      <c r="AF935" s="165"/>
      <c r="AG935" s="165"/>
      <c r="AH935" s="165"/>
      <c r="AI935" s="140"/>
      <c r="AJ935" s="140"/>
      <c r="AK935" s="78"/>
      <c r="AL935" s="78"/>
    </row>
    <row r="936" spans="1:38" s="33" customFormat="1" ht="18" hidden="1" customHeight="1" x14ac:dyDescent="0.25">
      <c r="A936" s="39" t="s">
        <v>40</v>
      </c>
      <c r="B936" s="40">
        <f t="shared" ref="B936:AA936" si="452">B935+B934</f>
        <v>502974.95</v>
      </c>
      <c r="C936" s="40">
        <f t="shared" si="452"/>
        <v>-1.0913936421275139E-11</v>
      </c>
      <c r="D936" s="40">
        <f t="shared" si="452"/>
        <v>502974.95</v>
      </c>
      <c r="E936" s="40">
        <f t="shared" si="452"/>
        <v>15000</v>
      </c>
      <c r="F936" s="40">
        <f t="shared" si="452"/>
        <v>223471.16</v>
      </c>
      <c r="G936" s="40">
        <f t="shared" si="452"/>
        <v>257203.79</v>
      </c>
      <c r="H936" s="40">
        <f t="shared" si="452"/>
        <v>7300</v>
      </c>
      <c r="I936" s="40">
        <f t="shared" si="452"/>
        <v>0</v>
      </c>
      <c r="J936" s="40">
        <f t="shared" si="452"/>
        <v>0</v>
      </c>
      <c r="K936" s="40">
        <f t="shared" si="452"/>
        <v>0</v>
      </c>
      <c r="L936" s="40">
        <f t="shared" si="452"/>
        <v>0</v>
      </c>
      <c r="M936" s="40">
        <f t="shared" si="452"/>
        <v>0</v>
      </c>
      <c r="N936" s="40">
        <f t="shared" si="452"/>
        <v>0</v>
      </c>
      <c r="O936" s="40">
        <f t="shared" si="452"/>
        <v>15000</v>
      </c>
      <c r="P936" s="40">
        <f t="shared" si="452"/>
        <v>0</v>
      </c>
      <c r="Q936" s="40">
        <f t="shared" si="452"/>
        <v>0</v>
      </c>
      <c r="R936" s="40">
        <f t="shared" si="452"/>
        <v>159852.66999999998</v>
      </c>
      <c r="S936" s="40">
        <f t="shared" si="452"/>
        <v>63618.490000000005</v>
      </c>
      <c r="T936" s="40">
        <f t="shared" si="452"/>
        <v>0</v>
      </c>
      <c r="U936" s="40">
        <f t="shared" si="452"/>
        <v>257203.79</v>
      </c>
      <c r="V936" s="40">
        <f t="shared" si="452"/>
        <v>0</v>
      </c>
      <c r="W936" s="40">
        <f t="shared" si="452"/>
        <v>7300</v>
      </c>
      <c r="X936" s="40">
        <f t="shared" si="452"/>
        <v>0</v>
      </c>
      <c r="Y936" s="40">
        <f t="shared" si="452"/>
        <v>0</v>
      </c>
      <c r="Z936" s="40">
        <f t="shared" si="452"/>
        <v>502974.94999999995</v>
      </c>
      <c r="AA936" s="40">
        <f t="shared" si="452"/>
        <v>0</v>
      </c>
      <c r="AB936" s="41">
        <f>Z936/D936</f>
        <v>0.99999999999999989</v>
      </c>
      <c r="AC936" s="43"/>
      <c r="AD936" s="165"/>
      <c r="AE936" s="165"/>
      <c r="AF936" s="165"/>
      <c r="AG936" s="165"/>
      <c r="AH936" s="165"/>
      <c r="AI936" s="140"/>
      <c r="AJ936" s="140"/>
      <c r="AK936" s="78"/>
      <c r="AL936" s="78"/>
    </row>
    <row r="937" spans="1:38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65"/>
      <c r="AE937" s="165"/>
      <c r="AF937" s="165"/>
      <c r="AG937" s="165"/>
      <c r="AH937" s="165"/>
      <c r="AI937" s="140"/>
      <c r="AJ937" s="140"/>
      <c r="AK937" s="78"/>
      <c r="AL937" s="78"/>
    </row>
    <row r="938" spans="1:38" s="33" customFormat="1" ht="10.7" hidden="1" customHeight="1" x14ac:dyDescent="0.25">
      <c r="A938" s="4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65"/>
      <c r="AE938" s="165"/>
      <c r="AF938" s="165"/>
      <c r="AG938" s="165"/>
      <c r="AH938" s="165"/>
      <c r="AI938" s="140"/>
      <c r="AJ938" s="140"/>
      <c r="AK938" s="78"/>
      <c r="AL938" s="78"/>
    </row>
    <row r="939" spans="1:38" s="33" customFormat="1" ht="15" hidden="1" customHeight="1" x14ac:dyDescent="0.25">
      <c r="A939" s="47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65"/>
      <c r="AE939" s="165"/>
      <c r="AF939" s="165"/>
      <c r="AG939" s="165"/>
      <c r="AH939" s="165"/>
      <c r="AI939" s="140"/>
      <c r="AJ939" s="140"/>
      <c r="AK939" s="78"/>
      <c r="AL939" s="78"/>
    </row>
    <row r="940" spans="1:38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D940" s="165"/>
      <c r="AE940" s="165"/>
      <c r="AF940" s="165"/>
      <c r="AG940" s="165"/>
      <c r="AH940" s="165"/>
      <c r="AI940" s="140"/>
      <c r="AJ940" s="140"/>
      <c r="AK940" s="78"/>
      <c r="AL940" s="78"/>
    </row>
    <row r="941" spans="1:38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-1262892</v>
      </c>
      <c r="D941" s="31">
        <f>[1]consoCURRENT!G19376</f>
        <v>12006241.52</v>
      </c>
      <c r="E941" s="31">
        <f>[1]consoCURRENT!H19376</f>
        <v>0</v>
      </c>
      <c r="F941" s="31">
        <f>[1]consoCURRENT!I19376</f>
        <v>11951983.520000001</v>
      </c>
      <c r="G941" s="31">
        <f>[1]consoCURRENT!J19376</f>
        <v>54258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24000</v>
      </c>
      <c r="R941" s="31">
        <f>[1]consoCURRENT!U19376</f>
        <v>0</v>
      </c>
      <c r="S941" s="31">
        <f>[1]consoCURRENT!V19376</f>
        <v>11927983.520000001</v>
      </c>
      <c r="T941" s="31">
        <f>[1]consoCURRENT!W19376</f>
        <v>0</v>
      </c>
      <c r="U941" s="31">
        <f>[1]consoCURRENT!X19376</f>
        <v>0</v>
      </c>
      <c r="V941" s="31">
        <f>[1]consoCURRENT!Y19376</f>
        <v>54258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3">SUM(M941:Y941)</f>
        <v>12006241.520000001</v>
      </c>
      <c r="AA941" s="31">
        <f>D941-Z941</f>
        <v>0</v>
      </c>
      <c r="AB941" s="37">
        <f>Z941/D941</f>
        <v>1.0000000000000002</v>
      </c>
      <c r="AC941" s="32"/>
      <c r="AD941" s="165"/>
      <c r="AE941" s="165"/>
      <c r="AF941" s="165"/>
      <c r="AG941" s="165"/>
      <c r="AH941" s="165"/>
      <c r="AI941" s="140"/>
      <c r="AJ941" s="140"/>
      <c r="AK941" s="78"/>
      <c r="AL941" s="78"/>
    </row>
    <row r="942" spans="1:38" s="33" customFormat="1" ht="18" hidden="1" customHeight="1" x14ac:dyDescent="0.2">
      <c r="A942" s="57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3"/>
        <v>0</v>
      </c>
      <c r="AA942" s="50">
        <f>D942-Z942</f>
        <v>0</v>
      </c>
      <c r="AB942" s="58"/>
      <c r="AC942" s="50"/>
      <c r="AD942" s="165"/>
      <c r="AE942" s="165"/>
      <c r="AF942" s="165"/>
      <c r="AG942" s="165"/>
      <c r="AH942" s="165"/>
      <c r="AI942" s="140"/>
      <c r="AJ942" s="140"/>
      <c r="AK942" s="78"/>
      <c r="AL942" s="78"/>
    </row>
    <row r="943" spans="1:38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3"/>
        <v>0</v>
      </c>
      <c r="AA943" s="31">
        <f>D943-Z943</f>
        <v>0</v>
      </c>
      <c r="AB943" s="37"/>
      <c r="AC943" s="32"/>
      <c r="AD943" s="165"/>
      <c r="AE943" s="165"/>
      <c r="AF943" s="165"/>
      <c r="AG943" s="165"/>
      <c r="AH943" s="165"/>
      <c r="AI943" s="140"/>
      <c r="AJ943" s="140"/>
      <c r="AK943" s="78"/>
      <c r="AL943" s="78"/>
    </row>
    <row r="944" spans="1:38" s="33" customFormat="1" ht="18" hidden="1" customHeight="1" x14ac:dyDescent="0.25">
      <c r="A944" s="39" t="s">
        <v>38</v>
      </c>
      <c r="B944" s="40">
        <f t="shared" ref="B944:AA944" si="454">SUM(B940:B943)</f>
        <v>13269133.52</v>
      </c>
      <c r="C944" s="40">
        <f t="shared" si="454"/>
        <v>-1262892</v>
      </c>
      <c r="D944" s="40">
        <f t="shared" si="454"/>
        <v>12006241.52</v>
      </c>
      <c r="E944" s="40">
        <f t="shared" si="454"/>
        <v>0</v>
      </c>
      <c r="F944" s="40">
        <f t="shared" si="454"/>
        <v>11951983.520000001</v>
      </c>
      <c r="G944" s="40">
        <f t="shared" si="454"/>
        <v>54258</v>
      </c>
      <c r="H944" s="40">
        <f t="shared" si="454"/>
        <v>0</v>
      </c>
      <c r="I944" s="40">
        <f t="shared" si="454"/>
        <v>0</v>
      </c>
      <c r="J944" s="40">
        <f t="shared" si="454"/>
        <v>0</v>
      </c>
      <c r="K944" s="40">
        <f t="shared" si="454"/>
        <v>0</v>
      </c>
      <c r="L944" s="40">
        <f t="shared" si="454"/>
        <v>0</v>
      </c>
      <c r="M944" s="40">
        <f t="shared" si="454"/>
        <v>0</v>
      </c>
      <c r="N944" s="40">
        <f t="shared" si="454"/>
        <v>0</v>
      </c>
      <c r="O944" s="40">
        <f t="shared" si="454"/>
        <v>0</v>
      </c>
      <c r="P944" s="40">
        <f t="shared" si="454"/>
        <v>0</v>
      </c>
      <c r="Q944" s="40">
        <f t="shared" si="454"/>
        <v>24000</v>
      </c>
      <c r="R944" s="40">
        <f t="shared" si="454"/>
        <v>0</v>
      </c>
      <c r="S944" s="40">
        <f t="shared" si="454"/>
        <v>11927983.520000001</v>
      </c>
      <c r="T944" s="40">
        <f t="shared" si="454"/>
        <v>0</v>
      </c>
      <c r="U944" s="40">
        <f t="shared" si="454"/>
        <v>0</v>
      </c>
      <c r="V944" s="40">
        <f t="shared" si="454"/>
        <v>54258</v>
      </c>
      <c r="W944" s="40">
        <f t="shared" si="454"/>
        <v>0</v>
      </c>
      <c r="X944" s="40">
        <f t="shared" si="454"/>
        <v>0</v>
      </c>
      <c r="Y944" s="40">
        <f t="shared" si="454"/>
        <v>0</v>
      </c>
      <c r="Z944" s="40">
        <f t="shared" si="454"/>
        <v>12006241.520000001</v>
      </c>
      <c r="AA944" s="40">
        <f t="shared" si="454"/>
        <v>0</v>
      </c>
      <c r="AB944" s="41">
        <f>Z944/D944</f>
        <v>1.0000000000000002</v>
      </c>
      <c r="AC944" s="32"/>
      <c r="AD944" s="165"/>
      <c r="AE944" s="165"/>
      <c r="AF944" s="165"/>
      <c r="AG944" s="165"/>
      <c r="AH944" s="165"/>
      <c r="AI944" s="140"/>
      <c r="AJ944" s="140"/>
      <c r="AK944" s="78"/>
      <c r="AL944" s="78"/>
    </row>
    <row r="945" spans="1:38" s="33" customFormat="1" ht="14.45" hidden="1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5">SUM(M945:Y945)</f>
        <v>0</v>
      </c>
      <c r="AA945" s="31">
        <f>D945-Z945</f>
        <v>0</v>
      </c>
      <c r="AB945" s="37"/>
      <c r="AC945" s="32"/>
      <c r="AD945" s="165"/>
      <c r="AE945" s="165"/>
      <c r="AF945" s="165"/>
      <c r="AG945" s="165"/>
      <c r="AH945" s="165"/>
      <c r="AI945" s="140"/>
      <c r="AJ945" s="140"/>
      <c r="AK945" s="78"/>
      <c r="AL945" s="78"/>
    </row>
    <row r="946" spans="1:38" s="33" customFormat="1" ht="18" hidden="1" customHeight="1" x14ac:dyDescent="0.25">
      <c r="A946" s="39" t="s">
        <v>40</v>
      </c>
      <c r="B946" s="40">
        <f t="shared" ref="B946:AA946" si="456">B945+B944</f>
        <v>13269133.52</v>
      </c>
      <c r="C946" s="40">
        <f t="shared" si="456"/>
        <v>-1262892</v>
      </c>
      <c r="D946" s="40">
        <f t="shared" si="456"/>
        <v>12006241.52</v>
      </c>
      <c r="E946" s="40">
        <f t="shared" si="456"/>
        <v>0</v>
      </c>
      <c r="F946" s="40">
        <f t="shared" si="456"/>
        <v>11951983.520000001</v>
      </c>
      <c r="G946" s="40">
        <f t="shared" si="456"/>
        <v>54258</v>
      </c>
      <c r="H946" s="40">
        <f t="shared" si="456"/>
        <v>0</v>
      </c>
      <c r="I946" s="40">
        <f t="shared" si="456"/>
        <v>0</v>
      </c>
      <c r="J946" s="40">
        <f t="shared" si="456"/>
        <v>0</v>
      </c>
      <c r="K946" s="40">
        <f t="shared" si="456"/>
        <v>0</v>
      </c>
      <c r="L946" s="40">
        <f t="shared" si="456"/>
        <v>0</v>
      </c>
      <c r="M946" s="40">
        <f t="shared" si="456"/>
        <v>0</v>
      </c>
      <c r="N946" s="40">
        <f t="shared" si="456"/>
        <v>0</v>
      </c>
      <c r="O946" s="40">
        <f t="shared" si="456"/>
        <v>0</v>
      </c>
      <c r="P946" s="40">
        <f t="shared" si="456"/>
        <v>0</v>
      </c>
      <c r="Q946" s="40">
        <f t="shared" si="456"/>
        <v>24000</v>
      </c>
      <c r="R946" s="40">
        <f t="shared" si="456"/>
        <v>0</v>
      </c>
      <c r="S946" s="40">
        <f t="shared" si="456"/>
        <v>11927983.520000001</v>
      </c>
      <c r="T946" s="40">
        <f t="shared" si="456"/>
        <v>0</v>
      </c>
      <c r="U946" s="40">
        <f t="shared" si="456"/>
        <v>0</v>
      </c>
      <c r="V946" s="40">
        <f t="shared" si="456"/>
        <v>54258</v>
      </c>
      <c r="W946" s="40">
        <f t="shared" si="456"/>
        <v>0</v>
      </c>
      <c r="X946" s="40">
        <f t="shared" si="456"/>
        <v>0</v>
      </c>
      <c r="Y946" s="40">
        <f t="shared" si="456"/>
        <v>0</v>
      </c>
      <c r="Z946" s="40">
        <f t="shared" si="456"/>
        <v>12006241.520000001</v>
      </c>
      <c r="AA946" s="40">
        <f t="shared" si="456"/>
        <v>0</v>
      </c>
      <c r="AB946" s="41">
        <f>Z946/D946</f>
        <v>1.0000000000000002</v>
      </c>
      <c r="AC946" s="43"/>
      <c r="AD946" s="165"/>
      <c r="AE946" s="165"/>
      <c r="AF946" s="165"/>
      <c r="AG946" s="165"/>
      <c r="AH946" s="165"/>
      <c r="AI946" s="140"/>
      <c r="AJ946" s="140"/>
      <c r="AK946" s="78"/>
      <c r="AL946" s="78"/>
    </row>
    <row r="947" spans="1:38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65"/>
      <c r="AE947" s="165"/>
      <c r="AF947" s="165"/>
      <c r="AG947" s="165"/>
      <c r="AH947" s="165"/>
      <c r="AI947" s="140"/>
      <c r="AJ947" s="140"/>
      <c r="AK947" s="78"/>
      <c r="AL947" s="78"/>
    </row>
    <row r="948" spans="1:38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65"/>
      <c r="AE948" s="165"/>
      <c r="AF948" s="165"/>
      <c r="AG948" s="165"/>
      <c r="AH948" s="165"/>
      <c r="AI948" s="140"/>
      <c r="AJ948" s="140"/>
      <c r="AK948" s="78"/>
      <c r="AL948" s="78"/>
    </row>
    <row r="949" spans="1:38" s="33" customFormat="1" ht="15" hidden="1" customHeight="1" x14ac:dyDescent="0.25">
      <c r="A949" s="47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65"/>
      <c r="AE949" s="165"/>
      <c r="AF949" s="165"/>
      <c r="AG949" s="165"/>
      <c r="AH949" s="165"/>
      <c r="AI949" s="140"/>
      <c r="AJ949" s="140"/>
      <c r="AK949" s="78"/>
      <c r="AL949" s="78"/>
    </row>
    <row r="950" spans="1:38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D950" s="165"/>
      <c r="AE950" s="165"/>
      <c r="AF950" s="165"/>
      <c r="AG950" s="165"/>
      <c r="AH950" s="165"/>
      <c r="AI950" s="140"/>
      <c r="AJ950" s="140"/>
      <c r="AK950" s="78"/>
      <c r="AL950" s="78"/>
    </row>
    <row r="951" spans="1:38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-2.0372681319713593E-10</v>
      </c>
      <c r="D951" s="31">
        <f>[1]consoCURRENT!G19589</f>
        <v>2512473.31</v>
      </c>
      <c r="E951" s="31">
        <f>[1]consoCURRENT!H19589</f>
        <v>9000</v>
      </c>
      <c r="F951" s="31">
        <f>[1]consoCURRENT!I19589</f>
        <v>260000</v>
      </c>
      <c r="G951" s="31">
        <f>[1]consoCURRENT!J19589</f>
        <v>2243473.31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9000</v>
      </c>
      <c r="Q951" s="31">
        <f>[1]consoCURRENT!T19589</f>
        <v>0</v>
      </c>
      <c r="R951" s="31">
        <f>[1]consoCURRENT!U19589</f>
        <v>0</v>
      </c>
      <c r="S951" s="31">
        <f>[1]consoCURRENT!V19589</f>
        <v>260000</v>
      </c>
      <c r="T951" s="31">
        <f>[1]consoCURRENT!W19589</f>
        <v>1157500</v>
      </c>
      <c r="U951" s="31">
        <f>[1]consoCURRENT!X19589</f>
        <v>808500</v>
      </c>
      <c r="V951" s="31">
        <f>[1]consoCURRENT!Y19589</f>
        <v>277473.31000000006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57">SUM(M951:Y951)</f>
        <v>2512473.31</v>
      </c>
      <c r="AA951" s="31">
        <f>D951-Z951</f>
        <v>0</v>
      </c>
      <c r="AB951" s="37">
        <f>Z951/D951</f>
        <v>1</v>
      </c>
      <c r="AC951" s="32"/>
      <c r="AD951" s="165"/>
      <c r="AE951" s="165"/>
      <c r="AF951" s="165"/>
      <c r="AG951" s="165"/>
      <c r="AH951" s="165"/>
      <c r="AI951" s="140"/>
      <c r="AJ951" s="140"/>
      <c r="AK951" s="78"/>
      <c r="AL951" s="78"/>
    </row>
    <row r="952" spans="1:38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57"/>
        <v>0</v>
      </c>
      <c r="AA952" s="31">
        <f>D952-Z952</f>
        <v>0</v>
      </c>
      <c r="AB952" s="37"/>
      <c r="AC952" s="32"/>
      <c r="AD952" s="165"/>
      <c r="AE952" s="165"/>
      <c r="AF952" s="165"/>
      <c r="AG952" s="165"/>
      <c r="AH952" s="165"/>
      <c r="AI952" s="140"/>
      <c r="AJ952" s="140"/>
      <c r="AK952" s="78"/>
      <c r="AL952" s="78"/>
    </row>
    <row r="953" spans="1:38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57"/>
        <v>0</v>
      </c>
      <c r="AA953" s="31">
        <f>D953-Z953</f>
        <v>0</v>
      </c>
      <c r="AB953" s="37"/>
      <c r="AC953" s="32"/>
      <c r="AD953" s="165"/>
      <c r="AE953" s="165"/>
      <c r="AF953" s="165"/>
      <c r="AG953" s="165"/>
      <c r="AH953" s="165"/>
      <c r="AI953" s="140"/>
      <c r="AJ953" s="140"/>
      <c r="AK953" s="78"/>
      <c r="AL953" s="78"/>
    </row>
    <row r="954" spans="1:38" s="33" customFormat="1" ht="18" hidden="1" customHeight="1" x14ac:dyDescent="0.25">
      <c r="A954" s="39" t="s">
        <v>38</v>
      </c>
      <c r="B954" s="40">
        <f t="shared" ref="B954:AA954" si="458">SUM(B950:B953)</f>
        <v>2512473.3100000005</v>
      </c>
      <c r="C954" s="40">
        <f t="shared" si="458"/>
        <v>-2.0372681319713593E-10</v>
      </c>
      <c r="D954" s="40">
        <f t="shared" si="458"/>
        <v>2512473.31</v>
      </c>
      <c r="E954" s="40">
        <f t="shared" si="458"/>
        <v>9000</v>
      </c>
      <c r="F954" s="40">
        <f t="shared" si="458"/>
        <v>260000</v>
      </c>
      <c r="G954" s="40">
        <f t="shared" si="458"/>
        <v>2243473.31</v>
      </c>
      <c r="H954" s="40">
        <f t="shared" si="458"/>
        <v>0</v>
      </c>
      <c r="I954" s="40">
        <f t="shared" si="458"/>
        <v>0</v>
      </c>
      <c r="J954" s="40">
        <f t="shared" si="458"/>
        <v>0</v>
      </c>
      <c r="K954" s="40">
        <f t="shared" si="458"/>
        <v>0</v>
      </c>
      <c r="L954" s="40">
        <f t="shared" si="458"/>
        <v>0</v>
      </c>
      <c r="M954" s="40">
        <f t="shared" si="458"/>
        <v>0</v>
      </c>
      <c r="N954" s="40">
        <f t="shared" si="458"/>
        <v>0</v>
      </c>
      <c r="O954" s="40">
        <f t="shared" si="458"/>
        <v>0</v>
      </c>
      <c r="P954" s="40">
        <f t="shared" si="458"/>
        <v>9000</v>
      </c>
      <c r="Q954" s="40">
        <f t="shared" si="458"/>
        <v>0</v>
      </c>
      <c r="R954" s="40">
        <f t="shared" si="458"/>
        <v>0</v>
      </c>
      <c r="S954" s="40">
        <f t="shared" si="458"/>
        <v>260000</v>
      </c>
      <c r="T954" s="40">
        <f t="shared" si="458"/>
        <v>1157500</v>
      </c>
      <c r="U954" s="40">
        <f t="shared" si="458"/>
        <v>808500</v>
      </c>
      <c r="V954" s="40">
        <f t="shared" si="458"/>
        <v>277473.31000000006</v>
      </c>
      <c r="W954" s="40">
        <f t="shared" si="458"/>
        <v>0</v>
      </c>
      <c r="X954" s="40">
        <f t="shared" si="458"/>
        <v>0</v>
      </c>
      <c r="Y954" s="40">
        <f t="shared" si="458"/>
        <v>0</v>
      </c>
      <c r="Z954" s="40">
        <f t="shared" si="458"/>
        <v>2512473.31</v>
      </c>
      <c r="AA954" s="40">
        <f t="shared" si="458"/>
        <v>0</v>
      </c>
      <c r="AB954" s="41">
        <f>Z954/D954</f>
        <v>1</v>
      </c>
      <c r="AC954" s="32"/>
      <c r="AD954" s="165"/>
      <c r="AE954" s="165"/>
      <c r="AF954" s="165"/>
      <c r="AG954" s="165"/>
      <c r="AH954" s="165"/>
      <c r="AI954" s="140"/>
      <c r="AJ954" s="140"/>
      <c r="AK954" s="78"/>
      <c r="AL954" s="78"/>
    </row>
    <row r="955" spans="1:38" s="33" customFormat="1" ht="18" hidden="1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9">SUM(M955:Y955)</f>
        <v>0</v>
      </c>
      <c r="AA955" s="31">
        <f>D955-Z955</f>
        <v>0</v>
      </c>
      <c r="AB955" s="37"/>
      <c r="AC955" s="32"/>
      <c r="AD955" s="165"/>
      <c r="AE955" s="165"/>
      <c r="AF955" s="165"/>
      <c r="AG955" s="165"/>
      <c r="AH955" s="165"/>
      <c r="AI955" s="140"/>
      <c r="AJ955" s="140"/>
      <c r="AK955" s="78"/>
      <c r="AL955" s="78"/>
    </row>
    <row r="956" spans="1:38" s="33" customFormat="1" ht="18" hidden="1" customHeight="1" x14ac:dyDescent="0.25">
      <c r="A956" s="39" t="s">
        <v>40</v>
      </c>
      <c r="B956" s="40">
        <f t="shared" ref="B956:AA956" si="460">B955+B954</f>
        <v>2512473.3100000005</v>
      </c>
      <c r="C956" s="40">
        <f t="shared" si="460"/>
        <v>-2.0372681319713593E-10</v>
      </c>
      <c r="D956" s="40">
        <f t="shared" si="460"/>
        <v>2512473.31</v>
      </c>
      <c r="E956" s="40">
        <f t="shared" si="460"/>
        <v>9000</v>
      </c>
      <c r="F956" s="40">
        <f t="shared" si="460"/>
        <v>260000</v>
      </c>
      <c r="G956" s="40">
        <f t="shared" si="460"/>
        <v>2243473.31</v>
      </c>
      <c r="H956" s="40">
        <f t="shared" si="460"/>
        <v>0</v>
      </c>
      <c r="I956" s="40">
        <f t="shared" si="460"/>
        <v>0</v>
      </c>
      <c r="J956" s="40">
        <f t="shared" si="460"/>
        <v>0</v>
      </c>
      <c r="K956" s="40">
        <f t="shared" si="460"/>
        <v>0</v>
      </c>
      <c r="L956" s="40">
        <f t="shared" si="460"/>
        <v>0</v>
      </c>
      <c r="M956" s="40">
        <f t="shared" si="460"/>
        <v>0</v>
      </c>
      <c r="N956" s="40">
        <f t="shared" si="460"/>
        <v>0</v>
      </c>
      <c r="O956" s="40">
        <f t="shared" si="460"/>
        <v>0</v>
      </c>
      <c r="P956" s="40">
        <f t="shared" si="460"/>
        <v>9000</v>
      </c>
      <c r="Q956" s="40">
        <f t="shared" si="460"/>
        <v>0</v>
      </c>
      <c r="R956" s="40">
        <f t="shared" si="460"/>
        <v>0</v>
      </c>
      <c r="S956" s="40">
        <f t="shared" si="460"/>
        <v>260000</v>
      </c>
      <c r="T956" s="40">
        <f t="shared" si="460"/>
        <v>1157500</v>
      </c>
      <c r="U956" s="40">
        <f t="shared" si="460"/>
        <v>808500</v>
      </c>
      <c r="V956" s="40">
        <f t="shared" si="460"/>
        <v>277473.31000000006</v>
      </c>
      <c r="W956" s="40">
        <f t="shared" si="460"/>
        <v>0</v>
      </c>
      <c r="X956" s="40">
        <f t="shared" si="460"/>
        <v>0</v>
      </c>
      <c r="Y956" s="40">
        <f t="shared" si="460"/>
        <v>0</v>
      </c>
      <c r="Z956" s="40">
        <f t="shared" si="460"/>
        <v>2512473.31</v>
      </c>
      <c r="AA956" s="40">
        <f t="shared" si="460"/>
        <v>0</v>
      </c>
      <c r="AB956" s="41">
        <f>Z956/D956</f>
        <v>1</v>
      </c>
      <c r="AC956" s="43"/>
      <c r="AD956" s="165"/>
      <c r="AE956" s="165"/>
      <c r="AF956" s="165"/>
      <c r="AG956" s="165"/>
      <c r="AH956" s="165"/>
      <c r="AI956" s="140"/>
      <c r="AJ956" s="140"/>
      <c r="AK956" s="78"/>
      <c r="AL956" s="78"/>
    </row>
    <row r="957" spans="1:38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65"/>
      <c r="AE957" s="165"/>
      <c r="AF957" s="165"/>
      <c r="AG957" s="165"/>
      <c r="AH957" s="165"/>
      <c r="AI957" s="140"/>
      <c r="AJ957" s="140"/>
      <c r="AK957" s="78"/>
      <c r="AL957" s="78"/>
    </row>
    <row r="958" spans="1:38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65"/>
      <c r="AE958" s="165"/>
      <c r="AF958" s="165"/>
      <c r="AG958" s="165"/>
      <c r="AH958" s="165"/>
      <c r="AI958" s="140"/>
      <c r="AJ958" s="140"/>
      <c r="AK958" s="78"/>
      <c r="AL958" s="78"/>
    </row>
    <row r="959" spans="1:38" s="33" customFormat="1" ht="15" hidden="1" customHeight="1" x14ac:dyDescent="0.25">
      <c r="A959" s="47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65"/>
      <c r="AE959" s="165"/>
      <c r="AF959" s="165"/>
      <c r="AG959" s="165"/>
      <c r="AH959" s="165"/>
      <c r="AI959" s="140"/>
      <c r="AJ959" s="140"/>
      <c r="AK959" s="78"/>
      <c r="AL959" s="78"/>
    </row>
    <row r="960" spans="1:38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D960" s="165"/>
      <c r="AE960" s="165"/>
      <c r="AF960" s="165"/>
      <c r="AG960" s="165"/>
      <c r="AH960" s="165"/>
      <c r="AI960" s="140"/>
      <c r="AJ960" s="140"/>
      <c r="AK960" s="78"/>
      <c r="AL960" s="78"/>
    </row>
    <row r="961" spans="1:38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-897060</v>
      </c>
      <c r="D961" s="31">
        <f>[1]consoCURRENT!G19802</f>
        <v>5540844.169999999</v>
      </c>
      <c r="E961" s="31">
        <f>[1]consoCURRENT!H19802</f>
        <v>69659.709999999992</v>
      </c>
      <c r="F961" s="31">
        <f>[1]consoCURRENT!I19802</f>
        <v>5159058.1199999992</v>
      </c>
      <c r="G961" s="31">
        <f>[1]consoCURRENT!J19802</f>
        <v>312126.33999999997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69659.709999999992</v>
      </c>
      <c r="Q961" s="31">
        <f>[1]consoCURRENT!T19802</f>
        <v>203658.12</v>
      </c>
      <c r="R961" s="31">
        <f>[1]consoCURRENT!U19802</f>
        <v>0</v>
      </c>
      <c r="S961" s="31">
        <f>[1]consoCURRENT!V19802</f>
        <v>4955400</v>
      </c>
      <c r="T961" s="31">
        <f>[1]consoCURRENT!W19802</f>
        <v>312126.33999999997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1">SUM(M961:Y961)</f>
        <v>5540844.1699999999</v>
      </c>
      <c r="AA961" s="31">
        <f>D961-Z961</f>
        <v>0</v>
      </c>
      <c r="AB961" s="37">
        <f>Z961/D961</f>
        <v>1.0000000000000002</v>
      </c>
      <c r="AC961" s="32"/>
      <c r="AD961" s="165"/>
      <c r="AE961" s="165"/>
      <c r="AF961" s="165"/>
      <c r="AG961" s="165"/>
      <c r="AH961" s="165"/>
      <c r="AI961" s="140"/>
      <c r="AJ961" s="140"/>
      <c r="AK961" s="78"/>
      <c r="AL961" s="78"/>
    </row>
    <row r="962" spans="1:38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1"/>
        <v>0</v>
      </c>
      <c r="AA962" s="31">
        <f>D962-Z962</f>
        <v>0</v>
      </c>
      <c r="AB962" s="37"/>
      <c r="AC962" s="32"/>
      <c r="AD962" s="165"/>
      <c r="AE962" s="165"/>
      <c r="AF962" s="165"/>
      <c r="AG962" s="165"/>
      <c r="AH962" s="165"/>
      <c r="AI962" s="140"/>
      <c r="AJ962" s="140"/>
      <c r="AK962" s="78"/>
      <c r="AL962" s="78"/>
    </row>
    <row r="963" spans="1:38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1"/>
        <v>0</v>
      </c>
      <c r="AA963" s="31">
        <f>D963-Z963</f>
        <v>0</v>
      </c>
      <c r="AB963" s="37"/>
      <c r="AC963" s="32"/>
      <c r="AD963" s="165"/>
      <c r="AE963" s="165"/>
      <c r="AF963" s="165"/>
      <c r="AG963" s="165"/>
      <c r="AH963" s="165"/>
      <c r="AI963" s="140"/>
      <c r="AJ963" s="140"/>
      <c r="AK963" s="78"/>
      <c r="AL963" s="78"/>
    </row>
    <row r="964" spans="1:38" s="33" customFormat="1" ht="18" hidden="1" customHeight="1" x14ac:dyDescent="0.25">
      <c r="A964" s="39" t="s">
        <v>38</v>
      </c>
      <c r="B964" s="40">
        <f t="shared" ref="B964:AA964" si="462">SUM(B960:B963)</f>
        <v>6437904.169999999</v>
      </c>
      <c r="C964" s="40">
        <f t="shared" si="462"/>
        <v>-897060</v>
      </c>
      <c r="D964" s="40">
        <f t="shared" si="462"/>
        <v>5540844.169999999</v>
      </c>
      <c r="E964" s="40">
        <f t="shared" si="462"/>
        <v>69659.709999999992</v>
      </c>
      <c r="F964" s="40">
        <f t="shared" si="462"/>
        <v>5159058.1199999992</v>
      </c>
      <c r="G964" s="40">
        <f t="shared" si="462"/>
        <v>312126.33999999997</v>
      </c>
      <c r="H964" s="40">
        <f t="shared" si="462"/>
        <v>0</v>
      </c>
      <c r="I964" s="40">
        <f t="shared" si="462"/>
        <v>0</v>
      </c>
      <c r="J964" s="40">
        <f t="shared" si="462"/>
        <v>0</v>
      </c>
      <c r="K964" s="40">
        <f t="shared" si="462"/>
        <v>0</v>
      </c>
      <c r="L964" s="40">
        <f t="shared" si="462"/>
        <v>0</v>
      </c>
      <c r="M964" s="40">
        <f t="shared" si="462"/>
        <v>0</v>
      </c>
      <c r="N964" s="40">
        <f t="shared" si="462"/>
        <v>0</v>
      </c>
      <c r="O964" s="40">
        <f t="shared" si="462"/>
        <v>0</v>
      </c>
      <c r="P964" s="40">
        <f t="shared" si="462"/>
        <v>69659.709999999992</v>
      </c>
      <c r="Q964" s="40">
        <f t="shared" si="462"/>
        <v>203658.12</v>
      </c>
      <c r="R964" s="40">
        <f t="shared" si="462"/>
        <v>0</v>
      </c>
      <c r="S964" s="40">
        <f t="shared" si="462"/>
        <v>4955400</v>
      </c>
      <c r="T964" s="40">
        <f t="shared" si="462"/>
        <v>312126.33999999997</v>
      </c>
      <c r="U964" s="40">
        <f t="shared" si="462"/>
        <v>0</v>
      </c>
      <c r="V964" s="40">
        <f t="shared" si="462"/>
        <v>0</v>
      </c>
      <c r="W964" s="40">
        <f t="shared" si="462"/>
        <v>0</v>
      </c>
      <c r="X964" s="40">
        <f t="shared" si="462"/>
        <v>0</v>
      </c>
      <c r="Y964" s="40">
        <f t="shared" si="462"/>
        <v>0</v>
      </c>
      <c r="Z964" s="40">
        <f t="shared" si="462"/>
        <v>5540844.1699999999</v>
      </c>
      <c r="AA964" s="40">
        <f t="shared" si="462"/>
        <v>0</v>
      </c>
      <c r="AB964" s="41">
        <f>Z964/D964</f>
        <v>1.0000000000000002</v>
      </c>
      <c r="AC964" s="32"/>
      <c r="AD964" s="165"/>
      <c r="AE964" s="165"/>
      <c r="AF964" s="165"/>
      <c r="AG964" s="165"/>
      <c r="AH964" s="165"/>
      <c r="AI964" s="140"/>
      <c r="AJ964" s="140"/>
      <c r="AK964" s="78"/>
      <c r="AL964" s="78"/>
    </row>
    <row r="965" spans="1:38" s="33" customFormat="1" ht="18" hidden="1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3">SUM(M965:Y965)</f>
        <v>0</v>
      </c>
      <c r="AA965" s="31">
        <f>D965-Z965</f>
        <v>0</v>
      </c>
      <c r="AB965" s="37"/>
      <c r="AC965" s="32"/>
      <c r="AD965" s="165"/>
      <c r="AE965" s="165"/>
      <c r="AF965" s="165"/>
      <c r="AG965" s="165"/>
      <c r="AH965" s="165"/>
      <c r="AI965" s="140"/>
      <c r="AJ965" s="140"/>
      <c r="AK965" s="78"/>
      <c r="AL965" s="78"/>
    </row>
    <row r="966" spans="1:38" s="33" customFormat="1" ht="18" hidden="1" customHeight="1" x14ac:dyDescent="0.25">
      <c r="A966" s="39" t="s">
        <v>40</v>
      </c>
      <c r="B966" s="40">
        <f t="shared" ref="B966:AA966" si="464">B965+B964</f>
        <v>6437904.169999999</v>
      </c>
      <c r="C966" s="40">
        <f t="shared" si="464"/>
        <v>-897060</v>
      </c>
      <c r="D966" s="40">
        <f t="shared" si="464"/>
        <v>5540844.169999999</v>
      </c>
      <c r="E966" s="40">
        <f t="shared" si="464"/>
        <v>69659.709999999992</v>
      </c>
      <c r="F966" s="40">
        <f t="shared" si="464"/>
        <v>5159058.1199999992</v>
      </c>
      <c r="G966" s="40">
        <f t="shared" si="464"/>
        <v>312126.33999999997</v>
      </c>
      <c r="H966" s="40">
        <f t="shared" si="464"/>
        <v>0</v>
      </c>
      <c r="I966" s="40">
        <f t="shared" si="464"/>
        <v>0</v>
      </c>
      <c r="J966" s="40">
        <f t="shared" si="464"/>
        <v>0</v>
      </c>
      <c r="K966" s="40">
        <f t="shared" si="464"/>
        <v>0</v>
      </c>
      <c r="L966" s="40">
        <f t="shared" si="464"/>
        <v>0</v>
      </c>
      <c r="M966" s="40">
        <f t="shared" si="464"/>
        <v>0</v>
      </c>
      <c r="N966" s="40">
        <f t="shared" si="464"/>
        <v>0</v>
      </c>
      <c r="O966" s="40">
        <f t="shared" si="464"/>
        <v>0</v>
      </c>
      <c r="P966" s="40">
        <f t="shared" si="464"/>
        <v>69659.709999999992</v>
      </c>
      <c r="Q966" s="40">
        <f t="shared" si="464"/>
        <v>203658.12</v>
      </c>
      <c r="R966" s="40">
        <f t="shared" si="464"/>
        <v>0</v>
      </c>
      <c r="S966" s="40">
        <f t="shared" si="464"/>
        <v>4955400</v>
      </c>
      <c r="T966" s="40">
        <f t="shared" si="464"/>
        <v>312126.33999999997</v>
      </c>
      <c r="U966" s="40">
        <f t="shared" si="464"/>
        <v>0</v>
      </c>
      <c r="V966" s="40">
        <f t="shared" si="464"/>
        <v>0</v>
      </c>
      <c r="W966" s="40">
        <f t="shared" si="464"/>
        <v>0</v>
      </c>
      <c r="X966" s="40">
        <f t="shared" si="464"/>
        <v>0</v>
      </c>
      <c r="Y966" s="40">
        <f t="shared" si="464"/>
        <v>0</v>
      </c>
      <c r="Z966" s="40">
        <f t="shared" si="464"/>
        <v>5540844.1699999999</v>
      </c>
      <c r="AA966" s="40">
        <f t="shared" si="464"/>
        <v>0</v>
      </c>
      <c r="AB966" s="41">
        <f>Z966/D966</f>
        <v>1.0000000000000002</v>
      </c>
      <c r="AC966" s="43"/>
      <c r="AD966" s="165"/>
      <c r="AE966" s="165"/>
      <c r="AF966" s="165"/>
      <c r="AG966" s="165"/>
      <c r="AH966" s="165"/>
      <c r="AI966" s="140"/>
      <c r="AJ966" s="140"/>
      <c r="AK966" s="78"/>
      <c r="AL966" s="78"/>
    </row>
    <row r="967" spans="1:38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65"/>
      <c r="AE967" s="165"/>
      <c r="AF967" s="165"/>
      <c r="AG967" s="165"/>
      <c r="AH967" s="165"/>
      <c r="AI967" s="140"/>
      <c r="AJ967" s="140"/>
      <c r="AK967" s="78"/>
      <c r="AL967" s="78"/>
    </row>
    <row r="968" spans="1:38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65"/>
      <c r="AE968" s="165"/>
      <c r="AF968" s="165"/>
      <c r="AG968" s="165"/>
      <c r="AH968" s="165"/>
      <c r="AI968" s="140"/>
      <c r="AJ968" s="140"/>
      <c r="AK968" s="78"/>
      <c r="AL968" s="78"/>
    </row>
    <row r="969" spans="1:38" s="33" customFormat="1" ht="15" hidden="1" customHeight="1" x14ac:dyDescent="0.25">
      <c r="A969" s="47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65"/>
      <c r="AE969" s="165"/>
      <c r="AF969" s="165"/>
      <c r="AG969" s="165"/>
      <c r="AH969" s="165"/>
      <c r="AI969" s="140"/>
      <c r="AJ969" s="140"/>
      <c r="AK969" s="78"/>
      <c r="AL969" s="78"/>
    </row>
    <row r="970" spans="1:38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D970" s="165"/>
      <c r="AE970" s="165"/>
      <c r="AF970" s="165"/>
      <c r="AG970" s="165"/>
      <c r="AH970" s="165"/>
      <c r="AI970" s="140"/>
      <c r="AJ970" s="140"/>
      <c r="AK970" s="78"/>
      <c r="AL970" s="78"/>
    </row>
    <row r="971" spans="1:38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17000</v>
      </c>
      <c r="F971" s="31">
        <f>[1]consoCURRENT!I20015</f>
        <v>1089192.24</v>
      </c>
      <c r="G971" s="31">
        <f>[1]consoCURRENT!J20015</f>
        <v>51920772.440000005</v>
      </c>
      <c r="H971" s="31">
        <f>[1]consoCURRENT!K20015</f>
        <v>217266.69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17000</v>
      </c>
      <c r="Q971" s="31">
        <f>[1]consoCURRENT!T20015</f>
        <v>490008.87</v>
      </c>
      <c r="R971" s="31">
        <f>[1]consoCURRENT!U20015</f>
        <v>500583.37</v>
      </c>
      <c r="S971" s="31">
        <f>[1]consoCURRENT!V20015</f>
        <v>98600</v>
      </c>
      <c r="T971" s="31">
        <f>[1]consoCURRENT!W20015</f>
        <v>19730382.670000002</v>
      </c>
      <c r="U971" s="31">
        <f>[1]consoCURRENT!X20015</f>
        <v>31895628</v>
      </c>
      <c r="V971" s="31">
        <f>[1]consoCURRENT!Y20015</f>
        <v>294761.77</v>
      </c>
      <c r="W971" s="31">
        <f>[1]consoCURRENT!Z20015</f>
        <v>38100</v>
      </c>
      <c r="X971" s="31">
        <f>[1]consoCURRENT!AA20015</f>
        <v>179166.69</v>
      </c>
      <c r="Y971" s="31">
        <f>[1]consoCURRENT!AB20015</f>
        <v>0</v>
      </c>
      <c r="Z971" s="31">
        <f t="shared" ref="Z971:Z973" si="465">SUM(M971:Y971)</f>
        <v>53244231.369999997</v>
      </c>
      <c r="AA971" s="31">
        <f>D971-Z971</f>
        <v>448722.64999999851</v>
      </c>
      <c r="AB971" s="37">
        <f>Z971/D971</f>
        <v>0.99164280196182064</v>
      </c>
      <c r="AC971" s="32"/>
      <c r="AD971" s="165"/>
      <c r="AE971" s="165"/>
      <c r="AF971" s="165"/>
      <c r="AG971" s="165"/>
      <c r="AH971" s="165"/>
      <c r="AI971" s="140"/>
      <c r="AJ971" s="140"/>
      <c r="AK971" s="78"/>
      <c r="AL971" s="78"/>
    </row>
    <row r="972" spans="1:38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5"/>
        <v>0</v>
      </c>
      <c r="AA972" s="31">
        <f>D972-Z972</f>
        <v>0</v>
      </c>
      <c r="AB972" s="37"/>
      <c r="AC972" s="32"/>
      <c r="AD972" s="165"/>
      <c r="AE972" s="165"/>
      <c r="AF972" s="165"/>
      <c r="AG972" s="165"/>
      <c r="AH972" s="165"/>
      <c r="AI972" s="140"/>
      <c r="AJ972" s="140"/>
      <c r="AK972" s="78"/>
      <c r="AL972" s="78"/>
    </row>
    <row r="973" spans="1:38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5"/>
        <v>0</v>
      </c>
      <c r="AA973" s="31">
        <f>D973-Z973</f>
        <v>0</v>
      </c>
      <c r="AB973" s="37"/>
      <c r="AC973" s="32"/>
      <c r="AD973" s="165"/>
      <c r="AE973" s="165"/>
      <c r="AF973" s="165"/>
      <c r="AG973" s="165"/>
      <c r="AH973" s="165"/>
      <c r="AI973" s="140"/>
      <c r="AJ973" s="140"/>
      <c r="AK973" s="78"/>
      <c r="AL973" s="78"/>
    </row>
    <row r="974" spans="1:38" s="33" customFormat="1" ht="18" hidden="1" customHeight="1" x14ac:dyDescent="0.25">
      <c r="A974" s="39" t="s">
        <v>38</v>
      </c>
      <c r="B974" s="40">
        <f t="shared" ref="B974:AA974" si="466">SUM(B970:B973)</f>
        <v>53692954.019999996</v>
      </c>
      <c r="C974" s="40">
        <f t="shared" si="466"/>
        <v>0</v>
      </c>
      <c r="D974" s="40">
        <f t="shared" si="466"/>
        <v>53692954.019999996</v>
      </c>
      <c r="E974" s="40">
        <f t="shared" si="466"/>
        <v>17000</v>
      </c>
      <c r="F974" s="40">
        <f t="shared" si="466"/>
        <v>1089192.24</v>
      </c>
      <c r="G974" s="40">
        <f t="shared" si="466"/>
        <v>51920772.440000005</v>
      </c>
      <c r="H974" s="40">
        <f t="shared" si="466"/>
        <v>217266.69</v>
      </c>
      <c r="I974" s="40">
        <f t="shared" si="466"/>
        <v>0</v>
      </c>
      <c r="J974" s="40">
        <f t="shared" si="466"/>
        <v>0</v>
      </c>
      <c r="K974" s="40">
        <f t="shared" si="466"/>
        <v>0</v>
      </c>
      <c r="L974" s="40">
        <f t="shared" si="466"/>
        <v>0</v>
      </c>
      <c r="M974" s="40">
        <f t="shared" si="466"/>
        <v>0</v>
      </c>
      <c r="N974" s="40">
        <f t="shared" si="466"/>
        <v>0</v>
      </c>
      <c r="O974" s="40">
        <f t="shared" si="466"/>
        <v>0</v>
      </c>
      <c r="P974" s="40">
        <f t="shared" si="466"/>
        <v>17000</v>
      </c>
      <c r="Q974" s="40">
        <f t="shared" si="466"/>
        <v>490008.87</v>
      </c>
      <c r="R974" s="40">
        <f t="shared" si="466"/>
        <v>500583.37</v>
      </c>
      <c r="S974" s="40">
        <f t="shared" si="466"/>
        <v>98600</v>
      </c>
      <c r="T974" s="40">
        <f t="shared" si="466"/>
        <v>19730382.670000002</v>
      </c>
      <c r="U974" s="40">
        <f t="shared" si="466"/>
        <v>31895628</v>
      </c>
      <c r="V974" s="40">
        <f t="shared" si="466"/>
        <v>294761.77</v>
      </c>
      <c r="W974" s="40">
        <f t="shared" si="466"/>
        <v>38100</v>
      </c>
      <c r="X974" s="40">
        <f t="shared" si="466"/>
        <v>179166.69</v>
      </c>
      <c r="Y974" s="40">
        <f t="shared" si="466"/>
        <v>0</v>
      </c>
      <c r="Z974" s="40">
        <f t="shared" si="466"/>
        <v>53244231.369999997</v>
      </c>
      <c r="AA974" s="40">
        <f t="shared" si="466"/>
        <v>448722.64999999851</v>
      </c>
      <c r="AB974" s="41">
        <f>Z974/D974</f>
        <v>0.99164280196182064</v>
      </c>
      <c r="AC974" s="32"/>
      <c r="AD974" s="165"/>
      <c r="AE974" s="165"/>
      <c r="AF974" s="165"/>
      <c r="AG974" s="165"/>
      <c r="AH974" s="165"/>
      <c r="AI974" s="140"/>
      <c r="AJ974" s="140"/>
      <c r="AK974" s="78"/>
      <c r="AL974" s="78"/>
    </row>
    <row r="975" spans="1:38" s="33" customFormat="1" ht="18" hidden="1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67">SUM(M975:Y975)</f>
        <v>0</v>
      </c>
      <c r="AA975" s="31">
        <f>D975-Z975</f>
        <v>0</v>
      </c>
      <c r="AB975" s="37"/>
      <c r="AC975" s="32"/>
      <c r="AD975" s="165"/>
      <c r="AE975" s="165"/>
      <c r="AF975" s="165"/>
      <c r="AG975" s="165"/>
      <c r="AH975" s="165"/>
      <c r="AI975" s="140"/>
      <c r="AJ975" s="140"/>
      <c r="AK975" s="78"/>
      <c r="AL975" s="78"/>
    </row>
    <row r="976" spans="1:38" s="33" customFormat="1" ht="18" hidden="1" customHeight="1" x14ac:dyDescent="0.25">
      <c r="A976" s="39" t="s">
        <v>40</v>
      </c>
      <c r="B976" s="40">
        <f t="shared" ref="B976:AA976" si="468">B975+B974</f>
        <v>53692954.019999996</v>
      </c>
      <c r="C976" s="40">
        <f t="shared" si="468"/>
        <v>0</v>
      </c>
      <c r="D976" s="40">
        <f t="shared" si="468"/>
        <v>53692954.019999996</v>
      </c>
      <c r="E976" s="40">
        <f t="shared" si="468"/>
        <v>17000</v>
      </c>
      <c r="F976" s="40">
        <f t="shared" si="468"/>
        <v>1089192.24</v>
      </c>
      <c r="G976" s="40">
        <f t="shared" si="468"/>
        <v>51920772.440000005</v>
      </c>
      <c r="H976" s="40">
        <f t="shared" si="468"/>
        <v>217266.69</v>
      </c>
      <c r="I976" s="40">
        <f t="shared" si="468"/>
        <v>0</v>
      </c>
      <c r="J976" s="40">
        <f t="shared" si="468"/>
        <v>0</v>
      </c>
      <c r="K976" s="40">
        <f t="shared" si="468"/>
        <v>0</v>
      </c>
      <c r="L976" s="40">
        <f t="shared" si="468"/>
        <v>0</v>
      </c>
      <c r="M976" s="40">
        <f t="shared" si="468"/>
        <v>0</v>
      </c>
      <c r="N976" s="40">
        <f t="shared" si="468"/>
        <v>0</v>
      </c>
      <c r="O976" s="40">
        <f t="shared" si="468"/>
        <v>0</v>
      </c>
      <c r="P976" s="40">
        <f t="shared" si="468"/>
        <v>17000</v>
      </c>
      <c r="Q976" s="40">
        <f t="shared" si="468"/>
        <v>490008.87</v>
      </c>
      <c r="R976" s="40">
        <f t="shared" si="468"/>
        <v>500583.37</v>
      </c>
      <c r="S976" s="40">
        <f t="shared" si="468"/>
        <v>98600</v>
      </c>
      <c r="T976" s="40">
        <f t="shared" si="468"/>
        <v>19730382.670000002</v>
      </c>
      <c r="U976" s="40">
        <f t="shared" si="468"/>
        <v>31895628</v>
      </c>
      <c r="V976" s="40">
        <f t="shared" si="468"/>
        <v>294761.77</v>
      </c>
      <c r="W976" s="40">
        <f t="shared" si="468"/>
        <v>38100</v>
      </c>
      <c r="X976" s="40">
        <f t="shared" si="468"/>
        <v>179166.69</v>
      </c>
      <c r="Y976" s="40">
        <f t="shared" si="468"/>
        <v>0</v>
      </c>
      <c r="Z976" s="40">
        <f t="shared" si="468"/>
        <v>53244231.369999997</v>
      </c>
      <c r="AA976" s="40">
        <f t="shared" si="468"/>
        <v>448722.64999999851</v>
      </c>
      <c r="AB976" s="41">
        <f>Z976/D976</f>
        <v>0.99164280196182064</v>
      </c>
      <c r="AC976" s="43"/>
      <c r="AD976" s="165"/>
      <c r="AE976" s="165"/>
      <c r="AF976" s="165"/>
      <c r="AG976" s="165"/>
      <c r="AH976" s="165"/>
      <c r="AI976" s="140"/>
      <c r="AJ976" s="140"/>
      <c r="AK976" s="78"/>
      <c r="AL976" s="78"/>
    </row>
    <row r="977" spans="1:38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65"/>
      <c r="AE977" s="165"/>
      <c r="AF977" s="165"/>
      <c r="AG977" s="165"/>
      <c r="AH977" s="165"/>
      <c r="AI977" s="140"/>
      <c r="AJ977" s="140"/>
      <c r="AK977" s="78"/>
      <c r="AL977" s="78"/>
    </row>
    <row r="978" spans="1:38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65"/>
      <c r="AE978" s="165"/>
      <c r="AF978" s="165"/>
      <c r="AG978" s="165"/>
      <c r="AH978" s="165"/>
      <c r="AI978" s="140"/>
      <c r="AJ978" s="140"/>
      <c r="AK978" s="78"/>
      <c r="AL978" s="78"/>
    </row>
    <row r="979" spans="1:38" s="33" customFormat="1" ht="15" hidden="1" customHeight="1" x14ac:dyDescent="0.25">
      <c r="A979" s="47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65"/>
      <c r="AE979" s="165"/>
      <c r="AF979" s="165"/>
      <c r="AG979" s="165"/>
      <c r="AH979" s="165"/>
      <c r="AI979" s="140"/>
      <c r="AJ979" s="140"/>
      <c r="AK979" s="78"/>
      <c r="AL979" s="78"/>
    </row>
    <row r="980" spans="1:38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D980" s="165"/>
      <c r="AE980" s="165"/>
      <c r="AF980" s="165"/>
      <c r="AG980" s="165"/>
      <c r="AH980" s="165"/>
      <c r="AI980" s="140"/>
      <c r="AJ980" s="140"/>
      <c r="AK980" s="78"/>
      <c r="AL980" s="78"/>
    </row>
    <row r="981" spans="1:38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75050479.420000002</v>
      </c>
      <c r="G981" s="31">
        <f>[1]consoCURRENT!J20228</f>
        <v>109022360.06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100365.5</v>
      </c>
      <c r="R981" s="31">
        <f>[1]consoCURRENT!U20228</f>
        <v>9158.2199999999993</v>
      </c>
      <c r="S981" s="31">
        <f>[1]consoCURRENT!V20228</f>
        <v>74940955.700000003</v>
      </c>
      <c r="T981" s="31">
        <f>[1]consoCURRENT!W20228</f>
        <v>106077600</v>
      </c>
      <c r="U981" s="31">
        <f>[1]consoCURRENT!X20228</f>
        <v>2655000</v>
      </c>
      <c r="V981" s="31">
        <f>[1]consoCURRENT!Y20228</f>
        <v>289760.06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9">SUM(M981:Y981)</f>
        <v>184072839.48000002</v>
      </c>
      <c r="AA981" s="31">
        <f>D981-Z981</f>
        <v>27582167.539999962</v>
      </c>
      <c r="AB981" s="37">
        <f>Z981/D981</f>
        <v>0.86968336857065875</v>
      </c>
      <c r="AC981" s="32"/>
      <c r="AD981" s="165"/>
      <c r="AE981" s="165"/>
      <c r="AF981" s="165"/>
      <c r="AG981" s="165"/>
      <c r="AH981" s="165"/>
      <c r="AI981" s="140"/>
      <c r="AJ981" s="140"/>
      <c r="AK981" s="78"/>
      <c r="AL981" s="78"/>
    </row>
    <row r="982" spans="1:38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9"/>
        <v>0</v>
      </c>
      <c r="AA982" s="31">
        <f>D982-Z982</f>
        <v>0</v>
      </c>
      <c r="AB982" s="37"/>
      <c r="AC982" s="32"/>
      <c r="AD982" s="165"/>
      <c r="AE982" s="165"/>
      <c r="AF982" s="165"/>
      <c r="AG982" s="165"/>
      <c r="AH982" s="165"/>
      <c r="AI982" s="140"/>
      <c r="AJ982" s="140"/>
      <c r="AK982" s="78"/>
      <c r="AL982" s="78"/>
    </row>
    <row r="983" spans="1:38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9"/>
        <v>0</v>
      </c>
      <c r="AA983" s="31">
        <f>D983-Z983</f>
        <v>0</v>
      </c>
      <c r="AB983" s="37"/>
      <c r="AC983" s="32"/>
      <c r="AD983" s="165"/>
      <c r="AE983" s="165"/>
      <c r="AF983" s="165"/>
      <c r="AG983" s="165"/>
      <c r="AH983" s="165"/>
      <c r="AI983" s="140"/>
      <c r="AJ983" s="140"/>
      <c r="AK983" s="78"/>
      <c r="AL983" s="78"/>
    </row>
    <row r="984" spans="1:38" s="33" customFormat="1" ht="18" hidden="1" customHeight="1" x14ac:dyDescent="0.25">
      <c r="A984" s="39" t="s">
        <v>38</v>
      </c>
      <c r="B984" s="40">
        <f t="shared" ref="B984:AA984" si="470">SUM(B980:B983)</f>
        <v>211655007.01999998</v>
      </c>
      <c r="C984" s="40">
        <f t="shared" si="470"/>
        <v>0</v>
      </c>
      <c r="D984" s="40">
        <f t="shared" si="470"/>
        <v>211655007.01999998</v>
      </c>
      <c r="E984" s="40">
        <f t="shared" si="470"/>
        <v>0</v>
      </c>
      <c r="F984" s="40">
        <f t="shared" si="470"/>
        <v>75050479.420000002</v>
      </c>
      <c r="G984" s="40">
        <f t="shared" si="470"/>
        <v>109022360.06</v>
      </c>
      <c r="H984" s="40">
        <f t="shared" si="470"/>
        <v>0</v>
      </c>
      <c r="I984" s="40">
        <f t="shared" si="470"/>
        <v>0</v>
      </c>
      <c r="J984" s="40">
        <f t="shared" si="470"/>
        <v>0</v>
      </c>
      <c r="K984" s="40">
        <f t="shared" si="470"/>
        <v>0</v>
      </c>
      <c r="L984" s="40">
        <f t="shared" si="470"/>
        <v>0</v>
      </c>
      <c r="M984" s="40">
        <f t="shared" si="470"/>
        <v>0</v>
      </c>
      <c r="N984" s="40">
        <f t="shared" si="470"/>
        <v>0</v>
      </c>
      <c r="O984" s="40">
        <f t="shared" si="470"/>
        <v>0</v>
      </c>
      <c r="P984" s="40">
        <f t="shared" si="470"/>
        <v>0</v>
      </c>
      <c r="Q984" s="40">
        <f t="shared" si="470"/>
        <v>100365.5</v>
      </c>
      <c r="R984" s="40">
        <f t="shared" si="470"/>
        <v>9158.2199999999993</v>
      </c>
      <c r="S984" s="40">
        <f t="shared" si="470"/>
        <v>74940955.700000003</v>
      </c>
      <c r="T984" s="40">
        <f t="shared" si="470"/>
        <v>106077600</v>
      </c>
      <c r="U984" s="40">
        <f t="shared" si="470"/>
        <v>2655000</v>
      </c>
      <c r="V984" s="40">
        <f t="shared" si="470"/>
        <v>289760.06</v>
      </c>
      <c r="W984" s="40">
        <f t="shared" si="470"/>
        <v>0</v>
      </c>
      <c r="X984" s="40">
        <f t="shared" si="470"/>
        <v>0</v>
      </c>
      <c r="Y984" s="40">
        <f t="shared" si="470"/>
        <v>0</v>
      </c>
      <c r="Z984" s="40">
        <f t="shared" si="470"/>
        <v>184072839.48000002</v>
      </c>
      <c r="AA984" s="40">
        <f t="shared" si="470"/>
        <v>27582167.539999962</v>
      </c>
      <c r="AB984" s="41">
        <f>Z984/D984</f>
        <v>0.86968336857065875</v>
      </c>
      <c r="AC984" s="32"/>
      <c r="AD984" s="165"/>
      <c r="AE984" s="165"/>
      <c r="AF984" s="165"/>
      <c r="AG984" s="165"/>
      <c r="AH984" s="165"/>
      <c r="AI984" s="140"/>
      <c r="AJ984" s="140"/>
      <c r="AK984" s="78"/>
      <c r="AL984" s="78"/>
    </row>
    <row r="985" spans="1:38" s="33" customFormat="1" ht="18" hidden="1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1">SUM(M985:Y985)</f>
        <v>0</v>
      </c>
      <c r="AA985" s="31">
        <f>D985-Z985</f>
        <v>0</v>
      </c>
      <c r="AB985" s="37"/>
      <c r="AC985" s="32"/>
      <c r="AD985" s="165"/>
      <c r="AE985" s="165"/>
      <c r="AF985" s="165"/>
      <c r="AG985" s="165"/>
      <c r="AH985" s="165"/>
      <c r="AI985" s="140"/>
      <c r="AJ985" s="140"/>
      <c r="AK985" s="78"/>
      <c r="AL985" s="78"/>
    </row>
    <row r="986" spans="1:38" s="33" customFormat="1" ht="18" hidden="1" customHeight="1" x14ac:dyDescent="0.25">
      <c r="A986" s="39" t="s">
        <v>40</v>
      </c>
      <c r="B986" s="40">
        <f t="shared" ref="B986:AA986" si="472">B985+B984</f>
        <v>211655007.01999998</v>
      </c>
      <c r="C986" s="40">
        <f t="shared" si="472"/>
        <v>0</v>
      </c>
      <c r="D986" s="40">
        <f t="shared" si="472"/>
        <v>211655007.01999998</v>
      </c>
      <c r="E986" s="40">
        <f t="shared" si="472"/>
        <v>0</v>
      </c>
      <c r="F986" s="40">
        <f t="shared" si="472"/>
        <v>75050479.420000002</v>
      </c>
      <c r="G986" s="40">
        <f t="shared" si="472"/>
        <v>109022360.06</v>
      </c>
      <c r="H986" s="40">
        <f t="shared" si="472"/>
        <v>0</v>
      </c>
      <c r="I986" s="40">
        <f t="shared" si="472"/>
        <v>0</v>
      </c>
      <c r="J986" s="40">
        <f t="shared" si="472"/>
        <v>0</v>
      </c>
      <c r="K986" s="40">
        <f t="shared" si="472"/>
        <v>0</v>
      </c>
      <c r="L986" s="40">
        <f t="shared" si="472"/>
        <v>0</v>
      </c>
      <c r="M986" s="40">
        <f t="shared" si="472"/>
        <v>0</v>
      </c>
      <c r="N986" s="40">
        <f t="shared" si="472"/>
        <v>0</v>
      </c>
      <c r="O986" s="40">
        <f t="shared" si="472"/>
        <v>0</v>
      </c>
      <c r="P986" s="40">
        <f t="shared" si="472"/>
        <v>0</v>
      </c>
      <c r="Q986" s="40">
        <f t="shared" si="472"/>
        <v>100365.5</v>
      </c>
      <c r="R986" s="40">
        <f t="shared" si="472"/>
        <v>9158.2199999999993</v>
      </c>
      <c r="S986" s="40">
        <f t="shared" si="472"/>
        <v>74940955.700000003</v>
      </c>
      <c r="T986" s="40">
        <f t="shared" si="472"/>
        <v>106077600</v>
      </c>
      <c r="U986" s="40">
        <f t="shared" si="472"/>
        <v>2655000</v>
      </c>
      <c r="V986" s="40">
        <f t="shared" si="472"/>
        <v>289760.06</v>
      </c>
      <c r="W986" s="40">
        <f t="shared" si="472"/>
        <v>0</v>
      </c>
      <c r="X986" s="40">
        <f t="shared" si="472"/>
        <v>0</v>
      </c>
      <c r="Y986" s="40">
        <f t="shared" si="472"/>
        <v>0</v>
      </c>
      <c r="Z986" s="40">
        <f t="shared" si="472"/>
        <v>184072839.48000002</v>
      </c>
      <c r="AA986" s="40">
        <f t="shared" si="472"/>
        <v>27582167.539999962</v>
      </c>
      <c r="AB986" s="41">
        <f>Z986/D986</f>
        <v>0.86968336857065875</v>
      </c>
      <c r="AC986" s="43"/>
      <c r="AD986" s="165"/>
      <c r="AE986" s="165"/>
      <c r="AF986" s="165"/>
      <c r="AG986" s="165"/>
      <c r="AH986" s="165"/>
      <c r="AI986" s="140"/>
      <c r="AJ986" s="140"/>
      <c r="AK986" s="78"/>
      <c r="AL986" s="78"/>
    </row>
    <row r="987" spans="1:38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65"/>
      <c r="AE987" s="165"/>
      <c r="AF987" s="165"/>
      <c r="AG987" s="165"/>
      <c r="AH987" s="165"/>
      <c r="AI987" s="140"/>
      <c r="AJ987" s="140"/>
      <c r="AK987" s="78"/>
      <c r="AL987" s="78"/>
    </row>
    <row r="988" spans="1:38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65"/>
      <c r="AE988" s="165"/>
      <c r="AF988" s="165"/>
      <c r="AG988" s="165"/>
      <c r="AH988" s="165"/>
      <c r="AI988" s="140"/>
      <c r="AJ988" s="140"/>
      <c r="AK988" s="78"/>
      <c r="AL988" s="78"/>
    </row>
    <row r="989" spans="1:38" s="33" customFormat="1" ht="15" hidden="1" customHeight="1" x14ac:dyDescent="0.25">
      <c r="A989" s="47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65"/>
      <c r="AE989" s="165"/>
      <c r="AF989" s="165"/>
      <c r="AG989" s="165"/>
      <c r="AH989" s="165"/>
      <c r="AI989" s="140"/>
      <c r="AJ989" s="140"/>
      <c r="AK989" s="78"/>
      <c r="AL989" s="78"/>
    </row>
    <row r="990" spans="1:38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D990" s="165"/>
      <c r="AE990" s="165"/>
      <c r="AF990" s="165"/>
      <c r="AG990" s="165"/>
      <c r="AH990" s="165"/>
      <c r="AI990" s="140"/>
      <c r="AJ990" s="140"/>
      <c r="AK990" s="78"/>
      <c r="AL990" s="78"/>
    </row>
    <row r="991" spans="1:38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-503702</v>
      </c>
      <c r="D991" s="31">
        <f>[1]consoCURRENT!G20441</f>
        <v>4818142.17</v>
      </c>
      <c r="E991" s="31">
        <f>[1]consoCURRENT!H20441</f>
        <v>45000</v>
      </c>
      <c r="F991" s="31">
        <f>[1]consoCURRENT!I20441</f>
        <v>4773141.8599999994</v>
      </c>
      <c r="G991" s="31">
        <f>[1]consoCURRENT!J20441</f>
        <v>0.31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31472.63</v>
      </c>
      <c r="R991" s="31">
        <f>[1]consoCURRENT!U20441</f>
        <v>4741669.2299999995</v>
      </c>
      <c r="S991" s="31">
        <f>[1]consoCURRENT!V20441</f>
        <v>0</v>
      </c>
      <c r="T991" s="31">
        <f>[1]consoCURRENT!W20441</f>
        <v>0</v>
      </c>
      <c r="U991" s="31">
        <f>[1]consoCURRENT!X20441</f>
        <v>0.31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3">SUM(M991:Y991)</f>
        <v>4818142.169999999</v>
      </c>
      <c r="AA991" s="31">
        <f>D991-Z991</f>
        <v>0</v>
      </c>
      <c r="AB991" s="37">
        <f>Z991/D991</f>
        <v>0.99999999999999978</v>
      </c>
      <c r="AC991" s="32"/>
      <c r="AD991" s="165"/>
      <c r="AE991" s="165"/>
      <c r="AF991" s="165"/>
      <c r="AG991" s="165"/>
      <c r="AH991" s="165"/>
      <c r="AI991" s="140"/>
      <c r="AJ991" s="140"/>
      <c r="AK991" s="78"/>
      <c r="AL991" s="78"/>
    </row>
    <row r="992" spans="1:38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3"/>
        <v>0</v>
      </c>
      <c r="AA992" s="31">
        <f>D992-Z992</f>
        <v>0</v>
      </c>
      <c r="AB992" s="37"/>
      <c r="AC992" s="32"/>
      <c r="AD992" s="165"/>
      <c r="AE992" s="165"/>
      <c r="AF992" s="165"/>
      <c r="AG992" s="165"/>
      <c r="AH992" s="165"/>
      <c r="AI992" s="140"/>
      <c r="AJ992" s="140"/>
      <c r="AK992" s="78"/>
      <c r="AL992" s="78"/>
    </row>
    <row r="993" spans="1:38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3"/>
        <v>0</v>
      </c>
      <c r="AA993" s="31">
        <f>D993-Z993</f>
        <v>0</v>
      </c>
      <c r="AB993" s="37"/>
      <c r="AC993" s="32"/>
      <c r="AD993" s="165"/>
      <c r="AE993" s="165"/>
      <c r="AF993" s="165"/>
      <c r="AG993" s="165"/>
      <c r="AH993" s="165"/>
      <c r="AI993" s="140"/>
      <c r="AJ993" s="140"/>
      <c r="AK993" s="78"/>
      <c r="AL993" s="78"/>
    </row>
    <row r="994" spans="1:38" s="33" customFormat="1" ht="18" hidden="1" customHeight="1" x14ac:dyDescent="0.25">
      <c r="A994" s="39" t="s">
        <v>38</v>
      </c>
      <c r="B994" s="40">
        <f t="shared" ref="B994:AA994" si="474">SUM(B990:B993)</f>
        <v>5321844.169999999</v>
      </c>
      <c r="C994" s="40">
        <f t="shared" si="474"/>
        <v>-503702</v>
      </c>
      <c r="D994" s="40">
        <f t="shared" si="474"/>
        <v>4818142.17</v>
      </c>
      <c r="E994" s="40">
        <f t="shared" si="474"/>
        <v>45000</v>
      </c>
      <c r="F994" s="40">
        <f t="shared" si="474"/>
        <v>4773141.8599999994</v>
      </c>
      <c r="G994" s="40">
        <f t="shared" si="474"/>
        <v>0.31</v>
      </c>
      <c r="H994" s="40">
        <f t="shared" si="474"/>
        <v>0</v>
      </c>
      <c r="I994" s="40">
        <f t="shared" si="474"/>
        <v>0</v>
      </c>
      <c r="J994" s="40">
        <f t="shared" si="474"/>
        <v>0</v>
      </c>
      <c r="K994" s="40">
        <f t="shared" si="474"/>
        <v>0</v>
      </c>
      <c r="L994" s="40">
        <f t="shared" si="474"/>
        <v>0</v>
      </c>
      <c r="M994" s="40">
        <f t="shared" si="474"/>
        <v>0</v>
      </c>
      <c r="N994" s="40">
        <f t="shared" si="474"/>
        <v>0</v>
      </c>
      <c r="O994" s="40">
        <f t="shared" si="474"/>
        <v>45000</v>
      </c>
      <c r="P994" s="40">
        <f t="shared" si="474"/>
        <v>0</v>
      </c>
      <c r="Q994" s="40">
        <f t="shared" si="474"/>
        <v>31472.63</v>
      </c>
      <c r="R994" s="40">
        <f t="shared" si="474"/>
        <v>4741669.2299999995</v>
      </c>
      <c r="S994" s="40">
        <f t="shared" si="474"/>
        <v>0</v>
      </c>
      <c r="T994" s="40">
        <f t="shared" si="474"/>
        <v>0</v>
      </c>
      <c r="U994" s="40">
        <f t="shared" si="474"/>
        <v>0.31</v>
      </c>
      <c r="V994" s="40">
        <f t="shared" si="474"/>
        <v>0</v>
      </c>
      <c r="W994" s="40">
        <f t="shared" si="474"/>
        <v>0</v>
      </c>
      <c r="X994" s="40">
        <f t="shared" si="474"/>
        <v>0</v>
      </c>
      <c r="Y994" s="40">
        <f t="shared" si="474"/>
        <v>0</v>
      </c>
      <c r="Z994" s="40">
        <f t="shared" si="474"/>
        <v>4818142.169999999</v>
      </c>
      <c r="AA994" s="40">
        <f t="shared" si="474"/>
        <v>0</v>
      </c>
      <c r="AB994" s="41">
        <f>Z994/D994</f>
        <v>0.99999999999999978</v>
      </c>
      <c r="AC994" s="32"/>
      <c r="AD994" s="165"/>
      <c r="AE994" s="165"/>
      <c r="AF994" s="165"/>
      <c r="AG994" s="165"/>
      <c r="AH994" s="165"/>
      <c r="AI994" s="140"/>
      <c r="AJ994" s="140"/>
      <c r="AK994" s="78"/>
      <c r="AL994" s="78"/>
    </row>
    <row r="995" spans="1:38" s="33" customFormat="1" ht="18" hidden="1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5">SUM(M995:Y995)</f>
        <v>0</v>
      </c>
      <c r="AA995" s="31">
        <f>D995-Z995</f>
        <v>0</v>
      </c>
      <c r="AB995" s="37"/>
      <c r="AC995" s="32"/>
      <c r="AD995" s="165"/>
      <c r="AE995" s="165"/>
      <c r="AF995" s="165"/>
      <c r="AG995" s="165"/>
      <c r="AH995" s="165"/>
      <c r="AI995" s="140"/>
      <c r="AJ995" s="140"/>
      <c r="AK995" s="78"/>
      <c r="AL995" s="78"/>
    </row>
    <row r="996" spans="1:38" s="33" customFormat="1" ht="18" hidden="1" customHeight="1" x14ac:dyDescent="0.25">
      <c r="A996" s="39" t="s">
        <v>40</v>
      </c>
      <c r="B996" s="40">
        <f t="shared" ref="B996:AA996" si="476">B995+B994</f>
        <v>5321844.169999999</v>
      </c>
      <c r="C996" s="40">
        <f t="shared" si="476"/>
        <v>-503702</v>
      </c>
      <c r="D996" s="40">
        <f t="shared" si="476"/>
        <v>4818142.17</v>
      </c>
      <c r="E996" s="40">
        <f t="shared" si="476"/>
        <v>45000</v>
      </c>
      <c r="F996" s="40">
        <f t="shared" si="476"/>
        <v>4773141.8599999994</v>
      </c>
      <c r="G996" s="40">
        <f t="shared" si="476"/>
        <v>0.31</v>
      </c>
      <c r="H996" s="40">
        <f t="shared" si="476"/>
        <v>0</v>
      </c>
      <c r="I996" s="40">
        <f t="shared" si="476"/>
        <v>0</v>
      </c>
      <c r="J996" s="40">
        <f t="shared" si="476"/>
        <v>0</v>
      </c>
      <c r="K996" s="40">
        <f t="shared" si="476"/>
        <v>0</v>
      </c>
      <c r="L996" s="40">
        <f t="shared" si="476"/>
        <v>0</v>
      </c>
      <c r="M996" s="40">
        <f t="shared" si="476"/>
        <v>0</v>
      </c>
      <c r="N996" s="40">
        <f t="shared" si="476"/>
        <v>0</v>
      </c>
      <c r="O996" s="40">
        <f t="shared" si="476"/>
        <v>45000</v>
      </c>
      <c r="P996" s="40">
        <f t="shared" si="476"/>
        <v>0</v>
      </c>
      <c r="Q996" s="40">
        <f t="shared" si="476"/>
        <v>31472.63</v>
      </c>
      <c r="R996" s="40">
        <f t="shared" si="476"/>
        <v>4741669.2299999995</v>
      </c>
      <c r="S996" s="40">
        <f t="shared" si="476"/>
        <v>0</v>
      </c>
      <c r="T996" s="40">
        <f t="shared" si="476"/>
        <v>0</v>
      </c>
      <c r="U996" s="40">
        <f t="shared" si="476"/>
        <v>0.31</v>
      </c>
      <c r="V996" s="40">
        <f t="shared" si="476"/>
        <v>0</v>
      </c>
      <c r="W996" s="40">
        <f t="shared" si="476"/>
        <v>0</v>
      </c>
      <c r="X996" s="40">
        <f t="shared" si="476"/>
        <v>0</v>
      </c>
      <c r="Y996" s="40">
        <f t="shared" si="476"/>
        <v>0</v>
      </c>
      <c r="Z996" s="40">
        <f t="shared" si="476"/>
        <v>4818142.169999999</v>
      </c>
      <c r="AA996" s="40">
        <f t="shared" si="476"/>
        <v>0</v>
      </c>
      <c r="AB996" s="41">
        <f>Z996/D996</f>
        <v>0.99999999999999978</v>
      </c>
      <c r="AC996" s="43"/>
      <c r="AD996" s="165"/>
      <c r="AE996" s="165"/>
      <c r="AF996" s="165"/>
      <c r="AG996" s="165"/>
      <c r="AH996" s="165"/>
      <c r="AI996" s="140"/>
      <c r="AJ996" s="140"/>
      <c r="AK996" s="78"/>
      <c r="AL996" s="78"/>
    </row>
    <row r="997" spans="1:38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65"/>
      <c r="AE997" s="165"/>
      <c r="AF997" s="165"/>
      <c r="AG997" s="165"/>
      <c r="AH997" s="165"/>
      <c r="AI997" s="140"/>
      <c r="AJ997" s="140"/>
      <c r="AK997" s="78"/>
      <c r="AL997" s="78"/>
    </row>
    <row r="998" spans="1:38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65"/>
      <c r="AE998" s="165"/>
      <c r="AF998" s="165"/>
      <c r="AG998" s="165"/>
      <c r="AH998" s="165"/>
      <c r="AI998" s="140"/>
      <c r="AJ998" s="140"/>
      <c r="AK998" s="78"/>
      <c r="AL998" s="78"/>
    </row>
    <row r="999" spans="1:38" s="33" customFormat="1" ht="15" hidden="1" customHeight="1" x14ac:dyDescent="0.25">
      <c r="A999" s="47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65"/>
      <c r="AE999" s="165"/>
      <c r="AF999" s="165"/>
      <c r="AG999" s="165"/>
      <c r="AH999" s="165"/>
      <c r="AI999" s="140"/>
      <c r="AJ999" s="140"/>
      <c r="AK999" s="78"/>
      <c r="AL999" s="78"/>
    </row>
    <row r="1000" spans="1:38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D1000" s="165"/>
      <c r="AE1000" s="165"/>
      <c r="AF1000" s="165"/>
      <c r="AG1000" s="165"/>
      <c r="AH1000" s="165"/>
      <c r="AI1000" s="140"/>
      <c r="AJ1000" s="140"/>
      <c r="AK1000" s="78"/>
      <c r="AL1000" s="78"/>
    </row>
    <row r="1001" spans="1:38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-355358</v>
      </c>
      <c r="D1001" s="31">
        <f>[1]consoCURRENT!G20654</f>
        <v>181319.12</v>
      </c>
      <c r="E1001" s="31">
        <f>[1]consoCURRENT!H20654</f>
        <v>156318.88</v>
      </c>
      <c r="F1001" s="31">
        <f>[1]consoCURRENT!I20654</f>
        <v>25000.239999999998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94974.88</v>
      </c>
      <c r="Q1001" s="31">
        <f>[1]consoCURRENT!T20654</f>
        <v>25000</v>
      </c>
      <c r="R1001" s="31">
        <f>[1]consoCURRENT!U20654</f>
        <v>0</v>
      </c>
      <c r="S1001" s="31">
        <f>[1]consoCURRENT!V20654</f>
        <v>0.24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77">SUM(M1001:Y1001)</f>
        <v>181319.12</v>
      </c>
      <c r="AA1001" s="31">
        <f>D1001-Z1001</f>
        <v>0</v>
      </c>
      <c r="AB1001" s="37">
        <f>Z1001/D1001</f>
        <v>1</v>
      </c>
      <c r="AC1001" s="32"/>
      <c r="AD1001" s="165"/>
      <c r="AE1001" s="165"/>
      <c r="AF1001" s="165"/>
      <c r="AG1001" s="165"/>
      <c r="AH1001" s="165"/>
      <c r="AI1001" s="140"/>
      <c r="AJ1001" s="140"/>
      <c r="AK1001" s="78"/>
      <c r="AL1001" s="78"/>
    </row>
    <row r="1002" spans="1:38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77"/>
        <v>0</v>
      </c>
      <c r="AA1002" s="31">
        <f>D1002-Z1002</f>
        <v>0</v>
      </c>
      <c r="AB1002" s="37"/>
      <c r="AC1002" s="32"/>
      <c r="AD1002" s="165"/>
      <c r="AE1002" s="165"/>
      <c r="AF1002" s="165"/>
      <c r="AG1002" s="165"/>
      <c r="AH1002" s="165"/>
      <c r="AI1002" s="140"/>
      <c r="AJ1002" s="140"/>
      <c r="AK1002" s="78"/>
      <c r="AL1002" s="78"/>
    </row>
    <row r="1003" spans="1:38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77"/>
        <v>0</v>
      </c>
      <c r="AA1003" s="31">
        <f>D1003-Z1003</f>
        <v>0</v>
      </c>
      <c r="AB1003" s="37"/>
      <c r="AC1003" s="32"/>
      <c r="AD1003" s="165"/>
      <c r="AE1003" s="165"/>
      <c r="AF1003" s="165"/>
      <c r="AG1003" s="165"/>
      <c r="AH1003" s="165"/>
      <c r="AI1003" s="140"/>
      <c r="AJ1003" s="140"/>
      <c r="AK1003" s="78"/>
      <c r="AL1003" s="78"/>
    </row>
    <row r="1004" spans="1:38" s="33" customFormat="1" ht="18" hidden="1" customHeight="1" x14ac:dyDescent="0.25">
      <c r="A1004" s="39" t="s">
        <v>38</v>
      </c>
      <c r="B1004" s="40">
        <f t="shared" ref="B1004:AA1004" si="478">SUM(B1000:B1003)</f>
        <v>536677.12</v>
      </c>
      <c r="C1004" s="40">
        <f t="shared" si="478"/>
        <v>-355358</v>
      </c>
      <c r="D1004" s="40">
        <f t="shared" si="478"/>
        <v>181319.12</v>
      </c>
      <c r="E1004" s="40">
        <f t="shared" si="478"/>
        <v>156318.88</v>
      </c>
      <c r="F1004" s="40">
        <f t="shared" si="478"/>
        <v>25000.239999999998</v>
      </c>
      <c r="G1004" s="40">
        <f t="shared" si="478"/>
        <v>0</v>
      </c>
      <c r="H1004" s="40">
        <f t="shared" si="478"/>
        <v>0</v>
      </c>
      <c r="I1004" s="40">
        <f t="shared" si="478"/>
        <v>0</v>
      </c>
      <c r="J1004" s="40">
        <f t="shared" si="478"/>
        <v>0</v>
      </c>
      <c r="K1004" s="40">
        <f t="shared" si="478"/>
        <v>0</v>
      </c>
      <c r="L1004" s="40">
        <f t="shared" si="478"/>
        <v>0</v>
      </c>
      <c r="M1004" s="40">
        <f t="shared" si="478"/>
        <v>0</v>
      </c>
      <c r="N1004" s="40">
        <f t="shared" si="478"/>
        <v>0</v>
      </c>
      <c r="O1004" s="40">
        <f t="shared" si="478"/>
        <v>61344</v>
      </c>
      <c r="P1004" s="40">
        <f t="shared" si="478"/>
        <v>94974.88</v>
      </c>
      <c r="Q1004" s="40">
        <f t="shared" si="478"/>
        <v>25000</v>
      </c>
      <c r="R1004" s="40">
        <f t="shared" si="478"/>
        <v>0</v>
      </c>
      <c r="S1004" s="40">
        <f t="shared" si="478"/>
        <v>0.24</v>
      </c>
      <c r="T1004" s="40">
        <f t="shared" si="478"/>
        <v>0</v>
      </c>
      <c r="U1004" s="40">
        <f t="shared" si="478"/>
        <v>0</v>
      </c>
      <c r="V1004" s="40">
        <f t="shared" si="478"/>
        <v>0</v>
      </c>
      <c r="W1004" s="40">
        <f t="shared" si="478"/>
        <v>0</v>
      </c>
      <c r="X1004" s="40">
        <f t="shared" si="478"/>
        <v>0</v>
      </c>
      <c r="Y1004" s="40">
        <f t="shared" si="478"/>
        <v>0</v>
      </c>
      <c r="Z1004" s="40">
        <f t="shared" si="478"/>
        <v>181319.12</v>
      </c>
      <c r="AA1004" s="40">
        <f t="shared" si="478"/>
        <v>0</v>
      </c>
      <c r="AB1004" s="41">
        <f>Z1004/D1004</f>
        <v>1</v>
      </c>
      <c r="AC1004" s="32"/>
      <c r="AD1004" s="165"/>
      <c r="AE1004" s="165"/>
      <c r="AF1004" s="165"/>
      <c r="AG1004" s="165"/>
      <c r="AH1004" s="165"/>
      <c r="AI1004" s="140"/>
      <c r="AJ1004" s="140"/>
      <c r="AK1004" s="78"/>
      <c r="AL1004" s="78"/>
    </row>
    <row r="1005" spans="1:38" s="33" customFormat="1" ht="18" hidden="1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9">SUM(M1005:Y1005)</f>
        <v>0</v>
      </c>
      <c r="AA1005" s="31">
        <f>D1005-Z1005</f>
        <v>0</v>
      </c>
      <c r="AB1005" s="37"/>
      <c r="AC1005" s="32"/>
      <c r="AD1005" s="165"/>
      <c r="AE1005" s="165"/>
      <c r="AF1005" s="165"/>
      <c r="AG1005" s="165"/>
      <c r="AH1005" s="165"/>
      <c r="AI1005" s="140"/>
      <c r="AJ1005" s="140"/>
      <c r="AK1005" s="78"/>
      <c r="AL1005" s="78"/>
    </row>
    <row r="1006" spans="1:38" s="33" customFormat="1" ht="18" hidden="1" customHeight="1" x14ac:dyDescent="0.25">
      <c r="A1006" s="39" t="s">
        <v>40</v>
      </c>
      <c r="B1006" s="40">
        <f t="shared" ref="B1006:AA1006" si="480">B1005+B1004</f>
        <v>536677.12</v>
      </c>
      <c r="C1006" s="40">
        <f t="shared" si="480"/>
        <v>-355358</v>
      </c>
      <c r="D1006" s="40">
        <f t="shared" si="480"/>
        <v>181319.12</v>
      </c>
      <c r="E1006" s="40">
        <f t="shared" si="480"/>
        <v>156318.88</v>
      </c>
      <c r="F1006" s="40">
        <f t="shared" si="480"/>
        <v>25000.239999999998</v>
      </c>
      <c r="G1006" s="40">
        <f t="shared" si="480"/>
        <v>0</v>
      </c>
      <c r="H1006" s="40">
        <f t="shared" si="480"/>
        <v>0</v>
      </c>
      <c r="I1006" s="40">
        <f t="shared" si="480"/>
        <v>0</v>
      </c>
      <c r="J1006" s="40">
        <f t="shared" si="480"/>
        <v>0</v>
      </c>
      <c r="K1006" s="40">
        <f t="shared" si="480"/>
        <v>0</v>
      </c>
      <c r="L1006" s="40">
        <f t="shared" si="480"/>
        <v>0</v>
      </c>
      <c r="M1006" s="40">
        <f t="shared" si="480"/>
        <v>0</v>
      </c>
      <c r="N1006" s="40">
        <f t="shared" si="480"/>
        <v>0</v>
      </c>
      <c r="O1006" s="40">
        <f t="shared" si="480"/>
        <v>61344</v>
      </c>
      <c r="P1006" s="40">
        <f t="shared" si="480"/>
        <v>94974.88</v>
      </c>
      <c r="Q1006" s="40">
        <f t="shared" si="480"/>
        <v>25000</v>
      </c>
      <c r="R1006" s="40">
        <f t="shared" si="480"/>
        <v>0</v>
      </c>
      <c r="S1006" s="40">
        <f t="shared" si="480"/>
        <v>0.24</v>
      </c>
      <c r="T1006" s="40">
        <f t="shared" si="480"/>
        <v>0</v>
      </c>
      <c r="U1006" s="40">
        <f t="shared" si="480"/>
        <v>0</v>
      </c>
      <c r="V1006" s="40">
        <f t="shared" si="480"/>
        <v>0</v>
      </c>
      <c r="W1006" s="40">
        <f t="shared" si="480"/>
        <v>0</v>
      </c>
      <c r="X1006" s="40">
        <f t="shared" si="480"/>
        <v>0</v>
      </c>
      <c r="Y1006" s="40">
        <f t="shared" si="480"/>
        <v>0</v>
      </c>
      <c r="Z1006" s="40">
        <f t="shared" si="480"/>
        <v>181319.12</v>
      </c>
      <c r="AA1006" s="40">
        <f t="shared" si="480"/>
        <v>0</v>
      </c>
      <c r="AB1006" s="41">
        <f>Z1006/D1006</f>
        <v>1</v>
      </c>
      <c r="AC1006" s="43"/>
      <c r="AD1006" s="165"/>
      <c r="AE1006" s="165"/>
      <c r="AF1006" s="165"/>
      <c r="AG1006" s="165"/>
      <c r="AH1006" s="165"/>
      <c r="AI1006" s="140"/>
      <c r="AJ1006" s="140"/>
      <c r="AK1006" s="78"/>
      <c r="AL1006" s="78"/>
    </row>
    <row r="1007" spans="1:38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65"/>
      <c r="AE1007" s="165"/>
      <c r="AF1007" s="165"/>
      <c r="AG1007" s="165"/>
      <c r="AH1007" s="165"/>
      <c r="AI1007" s="140"/>
      <c r="AJ1007" s="140"/>
      <c r="AK1007" s="78"/>
      <c r="AL1007" s="78"/>
    </row>
    <row r="1008" spans="1:38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65"/>
      <c r="AE1008" s="165"/>
      <c r="AF1008" s="165"/>
      <c r="AG1008" s="165"/>
      <c r="AH1008" s="165"/>
      <c r="AI1008" s="140"/>
      <c r="AJ1008" s="140"/>
      <c r="AK1008" s="78"/>
      <c r="AL1008" s="78"/>
    </row>
    <row r="1009" spans="1:38" s="33" customFormat="1" ht="15" hidden="1" customHeight="1" x14ac:dyDescent="0.25">
      <c r="A1009" s="47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65"/>
      <c r="AE1009" s="165"/>
      <c r="AF1009" s="165"/>
      <c r="AG1009" s="165"/>
      <c r="AH1009" s="165"/>
      <c r="AI1009" s="140"/>
      <c r="AJ1009" s="140"/>
      <c r="AK1009" s="78"/>
      <c r="AL1009" s="78"/>
    </row>
    <row r="1010" spans="1:38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D1010" s="165"/>
      <c r="AE1010" s="165"/>
      <c r="AF1010" s="165"/>
      <c r="AG1010" s="165"/>
      <c r="AH1010" s="165"/>
      <c r="AI1010" s="140"/>
      <c r="AJ1010" s="140"/>
      <c r="AK1010" s="78"/>
      <c r="AL1010" s="78"/>
    </row>
    <row r="1011" spans="1:38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699003</v>
      </c>
      <c r="F1011" s="31">
        <f>[1]consoCURRENT!I20867</f>
        <v>60415</v>
      </c>
      <c r="G1011" s="31">
        <f>[1]consoCURRENT!J20867</f>
        <v>7989587.8300000001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699003</v>
      </c>
      <c r="Q1011" s="31">
        <f>[1]consoCURRENT!T20867</f>
        <v>0</v>
      </c>
      <c r="R1011" s="31">
        <f>[1]consoCURRENT!U20867</f>
        <v>0</v>
      </c>
      <c r="S1011" s="31">
        <f>[1]consoCURRENT!V20867</f>
        <v>60415</v>
      </c>
      <c r="T1011" s="31">
        <f>[1]consoCURRENT!W20867</f>
        <v>-1350</v>
      </c>
      <c r="U1011" s="31">
        <f>[1]consoCURRENT!X20867</f>
        <v>3300</v>
      </c>
      <c r="V1011" s="31">
        <f>[1]consoCURRENT!Y20867</f>
        <v>7987637.8300000001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1">SUM(M1011:Y1011)</f>
        <v>8749005.8300000001</v>
      </c>
      <c r="AA1011" s="31">
        <f>D1011-Z1011</f>
        <v>1000</v>
      </c>
      <c r="AB1011" s="37">
        <f>Z1011/D1011</f>
        <v>0.99988571436186113</v>
      </c>
      <c r="AC1011" s="32"/>
      <c r="AD1011" s="165"/>
      <c r="AE1011" s="165"/>
      <c r="AF1011" s="165"/>
      <c r="AG1011" s="165"/>
      <c r="AH1011" s="165"/>
      <c r="AI1011" s="140"/>
      <c r="AJ1011" s="140"/>
      <c r="AK1011" s="78"/>
      <c r="AL1011" s="78"/>
    </row>
    <row r="1012" spans="1:38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1"/>
        <v>0</v>
      </c>
      <c r="AA1012" s="31">
        <f>D1012-Z1012</f>
        <v>0</v>
      </c>
      <c r="AB1012" s="37"/>
      <c r="AC1012" s="32"/>
      <c r="AD1012" s="165"/>
      <c r="AE1012" s="165"/>
      <c r="AF1012" s="165"/>
      <c r="AG1012" s="165"/>
      <c r="AH1012" s="165"/>
      <c r="AI1012" s="140"/>
      <c r="AJ1012" s="140"/>
      <c r="AK1012" s="78"/>
      <c r="AL1012" s="78"/>
    </row>
    <row r="1013" spans="1:38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1"/>
        <v>0</v>
      </c>
      <c r="AA1013" s="31">
        <f>D1013-Z1013</f>
        <v>0</v>
      </c>
      <c r="AB1013" s="37"/>
      <c r="AC1013" s="32"/>
      <c r="AD1013" s="165"/>
      <c r="AE1013" s="165"/>
      <c r="AF1013" s="165"/>
      <c r="AG1013" s="165"/>
      <c r="AH1013" s="165"/>
      <c r="AI1013" s="140"/>
      <c r="AJ1013" s="140"/>
      <c r="AK1013" s="78"/>
      <c r="AL1013" s="78"/>
    </row>
    <row r="1014" spans="1:38" s="33" customFormat="1" ht="18" hidden="1" customHeight="1" x14ac:dyDescent="0.25">
      <c r="A1014" s="39" t="s">
        <v>38</v>
      </c>
      <c r="B1014" s="40">
        <f t="shared" ref="B1014:AA1014" si="482">SUM(B1010:B1013)</f>
        <v>8750005.8300000001</v>
      </c>
      <c r="C1014" s="40">
        <f t="shared" si="482"/>
        <v>0</v>
      </c>
      <c r="D1014" s="40">
        <f t="shared" si="482"/>
        <v>8750005.8300000001</v>
      </c>
      <c r="E1014" s="40">
        <f t="shared" si="482"/>
        <v>699003</v>
      </c>
      <c r="F1014" s="40">
        <f t="shared" si="482"/>
        <v>60415</v>
      </c>
      <c r="G1014" s="40">
        <f t="shared" si="482"/>
        <v>7989587.8300000001</v>
      </c>
      <c r="H1014" s="40">
        <f t="shared" si="482"/>
        <v>0</v>
      </c>
      <c r="I1014" s="40">
        <f t="shared" si="482"/>
        <v>0</v>
      </c>
      <c r="J1014" s="40">
        <f t="shared" si="482"/>
        <v>0</v>
      </c>
      <c r="K1014" s="40">
        <f t="shared" si="482"/>
        <v>0</v>
      </c>
      <c r="L1014" s="40">
        <f t="shared" si="482"/>
        <v>0</v>
      </c>
      <c r="M1014" s="40">
        <f t="shared" si="482"/>
        <v>0</v>
      </c>
      <c r="N1014" s="40">
        <f t="shared" si="482"/>
        <v>0</v>
      </c>
      <c r="O1014" s="40">
        <f t="shared" si="482"/>
        <v>0</v>
      </c>
      <c r="P1014" s="40">
        <f t="shared" si="482"/>
        <v>699003</v>
      </c>
      <c r="Q1014" s="40">
        <f t="shared" si="482"/>
        <v>0</v>
      </c>
      <c r="R1014" s="40">
        <f t="shared" si="482"/>
        <v>0</v>
      </c>
      <c r="S1014" s="40">
        <f t="shared" si="482"/>
        <v>60415</v>
      </c>
      <c r="T1014" s="40">
        <f t="shared" si="482"/>
        <v>-1350</v>
      </c>
      <c r="U1014" s="40">
        <f t="shared" si="482"/>
        <v>3300</v>
      </c>
      <c r="V1014" s="40">
        <f t="shared" si="482"/>
        <v>7987637.8300000001</v>
      </c>
      <c r="W1014" s="40">
        <f t="shared" si="482"/>
        <v>0</v>
      </c>
      <c r="X1014" s="40">
        <f t="shared" si="482"/>
        <v>0</v>
      </c>
      <c r="Y1014" s="40">
        <f t="shared" si="482"/>
        <v>0</v>
      </c>
      <c r="Z1014" s="40">
        <f t="shared" si="482"/>
        <v>8749005.8300000001</v>
      </c>
      <c r="AA1014" s="40">
        <f t="shared" si="482"/>
        <v>1000</v>
      </c>
      <c r="AB1014" s="41">
        <f>Z1014/D1014</f>
        <v>0.99988571436186113</v>
      </c>
      <c r="AC1014" s="32"/>
      <c r="AD1014" s="165"/>
      <c r="AE1014" s="165"/>
      <c r="AF1014" s="165"/>
      <c r="AG1014" s="165"/>
      <c r="AH1014" s="165"/>
      <c r="AI1014" s="140"/>
      <c r="AJ1014" s="140"/>
      <c r="AK1014" s="78"/>
      <c r="AL1014" s="78"/>
    </row>
    <row r="1015" spans="1:38" s="33" customFormat="1" ht="18" hidden="1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3">SUM(M1015:Y1015)</f>
        <v>0</v>
      </c>
      <c r="AA1015" s="31">
        <f>D1015-Z1015</f>
        <v>0</v>
      </c>
      <c r="AB1015" s="37"/>
      <c r="AC1015" s="32"/>
      <c r="AD1015" s="165"/>
      <c r="AE1015" s="165"/>
      <c r="AF1015" s="165"/>
      <c r="AG1015" s="165"/>
      <c r="AH1015" s="165"/>
      <c r="AI1015" s="140"/>
      <c r="AJ1015" s="140"/>
      <c r="AK1015" s="78"/>
      <c r="AL1015" s="78"/>
    </row>
    <row r="1016" spans="1:38" s="33" customFormat="1" ht="18" hidden="1" customHeight="1" x14ac:dyDescent="0.25">
      <c r="A1016" s="39" t="s">
        <v>40</v>
      </c>
      <c r="B1016" s="40">
        <f t="shared" ref="B1016:AA1016" si="484">B1015+B1014</f>
        <v>8750005.8300000001</v>
      </c>
      <c r="C1016" s="40">
        <f t="shared" si="484"/>
        <v>0</v>
      </c>
      <c r="D1016" s="40">
        <f t="shared" si="484"/>
        <v>8750005.8300000001</v>
      </c>
      <c r="E1016" s="40">
        <f t="shared" si="484"/>
        <v>699003</v>
      </c>
      <c r="F1016" s="40">
        <f t="shared" si="484"/>
        <v>60415</v>
      </c>
      <c r="G1016" s="40">
        <f t="shared" si="484"/>
        <v>7989587.8300000001</v>
      </c>
      <c r="H1016" s="40">
        <f t="shared" si="484"/>
        <v>0</v>
      </c>
      <c r="I1016" s="40">
        <f t="shared" si="484"/>
        <v>0</v>
      </c>
      <c r="J1016" s="40">
        <f t="shared" si="484"/>
        <v>0</v>
      </c>
      <c r="K1016" s="40">
        <f t="shared" si="484"/>
        <v>0</v>
      </c>
      <c r="L1016" s="40">
        <f t="shared" si="484"/>
        <v>0</v>
      </c>
      <c r="M1016" s="40">
        <f t="shared" si="484"/>
        <v>0</v>
      </c>
      <c r="N1016" s="40">
        <f t="shared" si="484"/>
        <v>0</v>
      </c>
      <c r="O1016" s="40">
        <f t="shared" si="484"/>
        <v>0</v>
      </c>
      <c r="P1016" s="40">
        <f t="shared" si="484"/>
        <v>699003</v>
      </c>
      <c r="Q1016" s="40">
        <f t="shared" si="484"/>
        <v>0</v>
      </c>
      <c r="R1016" s="40">
        <f t="shared" si="484"/>
        <v>0</v>
      </c>
      <c r="S1016" s="40">
        <f t="shared" si="484"/>
        <v>60415</v>
      </c>
      <c r="T1016" s="40">
        <f t="shared" si="484"/>
        <v>-1350</v>
      </c>
      <c r="U1016" s="40">
        <f t="shared" si="484"/>
        <v>3300</v>
      </c>
      <c r="V1016" s="40">
        <f t="shared" si="484"/>
        <v>7987637.8300000001</v>
      </c>
      <c r="W1016" s="40">
        <f t="shared" si="484"/>
        <v>0</v>
      </c>
      <c r="X1016" s="40">
        <f t="shared" si="484"/>
        <v>0</v>
      </c>
      <c r="Y1016" s="40">
        <f t="shared" si="484"/>
        <v>0</v>
      </c>
      <c r="Z1016" s="40">
        <f t="shared" si="484"/>
        <v>8749005.8300000001</v>
      </c>
      <c r="AA1016" s="40">
        <f t="shared" si="484"/>
        <v>1000</v>
      </c>
      <c r="AB1016" s="41">
        <f>Z1016/D1016</f>
        <v>0.99988571436186113</v>
      </c>
      <c r="AC1016" s="43"/>
      <c r="AD1016" s="165"/>
      <c r="AE1016" s="165"/>
      <c r="AF1016" s="165"/>
      <c r="AG1016" s="165"/>
      <c r="AH1016" s="165"/>
      <c r="AI1016" s="140"/>
      <c r="AJ1016" s="140"/>
      <c r="AK1016" s="78"/>
      <c r="AL1016" s="78"/>
    </row>
    <row r="1017" spans="1:38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65"/>
      <c r="AE1017" s="165"/>
      <c r="AF1017" s="165"/>
      <c r="AG1017" s="165"/>
      <c r="AH1017" s="165"/>
      <c r="AI1017" s="140"/>
      <c r="AJ1017" s="140"/>
      <c r="AK1017" s="78"/>
      <c r="AL1017" s="78"/>
    </row>
    <row r="1018" spans="1:38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65"/>
      <c r="AE1018" s="165"/>
      <c r="AF1018" s="165"/>
      <c r="AG1018" s="165"/>
      <c r="AH1018" s="165"/>
      <c r="AI1018" s="140"/>
      <c r="AJ1018" s="140"/>
      <c r="AK1018" s="78"/>
      <c r="AL1018" s="78"/>
    </row>
    <row r="1019" spans="1:38" s="33" customFormat="1" ht="15" hidden="1" customHeight="1" x14ac:dyDescent="0.25">
      <c r="A1019" s="47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65"/>
      <c r="AE1019" s="165"/>
      <c r="AF1019" s="165"/>
      <c r="AG1019" s="165"/>
      <c r="AH1019" s="165"/>
      <c r="AI1019" s="140"/>
      <c r="AJ1019" s="140"/>
      <c r="AK1019" s="78"/>
      <c r="AL1019" s="78"/>
    </row>
    <row r="1020" spans="1:38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D1020" s="165"/>
      <c r="AE1020" s="165"/>
      <c r="AF1020" s="165"/>
      <c r="AG1020" s="165"/>
      <c r="AH1020" s="165"/>
      <c r="AI1020" s="140"/>
      <c r="AJ1020" s="140"/>
      <c r="AK1020" s="78"/>
      <c r="AL1020" s="78"/>
    </row>
    <row r="1021" spans="1:38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6564600</v>
      </c>
      <c r="G1021" s="31">
        <f>[1]consoCURRENT!J21080</f>
        <v>1248932.8400000001</v>
      </c>
      <c r="H1021" s="31">
        <f>[1]consoCURRENT!K21080</f>
        <v>-166563.60999999999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6564600</v>
      </c>
      <c r="T1021" s="31">
        <f>[1]consoCURRENT!W21080</f>
        <v>0</v>
      </c>
      <c r="U1021" s="31">
        <f>[1]consoCURRENT!X21080</f>
        <v>9869.23</v>
      </c>
      <c r="V1021" s="31">
        <f>[1]consoCURRENT!Y21080</f>
        <v>1239063.6100000001</v>
      </c>
      <c r="W1021" s="31">
        <f>[1]consoCURRENT!Z21080</f>
        <v>0</v>
      </c>
      <c r="X1021" s="31">
        <f>[1]consoCURRENT!AA21080</f>
        <v>-166563.60999999999</v>
      </c>
      <c r="Y1021" s="31">
        <f>[1]consoCURRENT!AB21080</f>
        <v>0</v>
      </c>
      <c r="Z1021" s="31">
        <f t="shared" ref="Z1021:Z1023" si="485">SUM(M1021:Y1021)</f>
        <v>7866110.4300000006</v>
      </c>
      <c r="AA1021" s="31">
        <f>D1021-Z1021</f>
        <v>166563.6099999994</v>
      </c>
      <c r="AB1021" s="37">
        <f>Z1021/D1021</f>
        <v>0.97926423888600866</v>
      </c>
      <c r="AC1021" s="32"/>
      <c r="AD1021" s="165"/>
      <c r="AE1021" s="165"/>
      <c r="AF1021" s="165"/>
      <c r="AG1021" s="165"/>
      <c r="AH1021" s="165"/>
      <c r="AI1021" s="140"/>
      <c r="AJ1021" s="140"/>
      <c r="AK1021" s="78"/>
      <c r="AL1021" s="78"/>
    </row>
    <row r="1022" spans="1:38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5"/>
        <v>0</v>
      </c>
      <c r="AA1022" s="31">
        <f>D1022-Z1022</f>
        <v>0</v>
      </c>
      <c r="AB1022" s="37"/>
      <c r="AC1022" s="32"/>
      <c r="AD1022" s="165"/>
      <c r="AE1022" s="165"/>
      <c r="AF1022" s="165"/>
      <c r="AG1022" s="165"/>
      <c r="AH1022" s="165"/>
      <c r="AI1022" s="140"/>
      <c r="AJ1022" s="140"/>
      <c r="AK1022" s="78"/>
      <c r="AL1022" s="78"/>
    </row>
    <row r="1023" spans="1:38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5"/>
        <v>0</v>
      </c>
      <c r="AA1023" s="31">
        <f>D1023-Z1023</f>
        <v>0</v>
      </c>
      <c r="AB1023" s="37"/>
      <c r="AC1023" s="32"/>
      <c r="AD1023" s="165"/>
      <c r="AE1023" s="165"/>
      <c r="AF1023" s="165"/>
      <c r="AG1023" s="165"/>
      <c r="AH1023" s="165"/>
      <c r="AI1023" s="140"/>
      <c r="AJ1023" s="140"/>
      <c r="AK1023" s="78"/>
      <c r="AL1023" s="78"/>
    </row>
    <row r="1024" spans="1:38" s="33" customFormat="1" ht="18" hidden="1" customHeight="1" x14ac:dyDescent="0.25">
      <c r="A1024" s="39" t="s">
        <v>38</v>
      </c>
      <c r="B1024" s="40">
        <f t="shared" ref="B1024:AA1024" si="486">SUM(B1020:B1023)</f>
        <v>8032674.04</v>
      </c>
      <c r="C1024" s="40">
        <f t="shared" si="486"/>
        <v>0</v>
      </c>
      <c r="D1024" s="40">
        <f t="shared" si="486"/>
        <v>8032674.04</v>
      </c>
      <c r="E1024" s="40">
        <f t="shared" si="486"/>
        <v>219141.2</v>
      </c>
      <c r="F1024" s="40">
        <f t="shared" si="486"/>
        <v>6564600</v>
      </c>
      <c r="G1024" s="40">
        <f t="shared" si="486"/>
        <v>1248932.8400000001</v>
      </c>
      <c r="H1024" s="40">
        <f t="shared" si="486"/>
        <v>-166563.60999999999</v>
      </c>
      <c r="I1024" s="40">
        <f t="shared" si="486"/>
        <v>0</v>
      </c>
      <c r="J1024" s="40">
        <f t="shared" si="486"/>
        <v>0</v>
      </c>
      <c r="K1024" s="40">
        <f t="shared" si="486"/>
        <v>0</v>
      </c>
      <c r="L1024" s="40">
        <f t="shared" si="486"/>
        <v>0</v>
      </c>
      <c r="M1024" s="40">
        <f t="shared" si="486"/>
        <v>0</v>
      </c>
      <c r="N1024" s="40">
        <f t="shared" si="486"/>
        <v>0</v>
      </c>
      <c r="O1024" s="40">
        <f t="shared" si="486"/>
        <v>219141.2</v>
      </c>
      <c r="P1024" s="40">
        <f t="shared" si="486"/>
        <v>0</v>
      </c>
      <c r="Q1024" s="40">
        <f t="shared" si="486"/>
        <v>0</v>
      </c>
      <c r="R1024" s="40">
        <f t="shared" si="486"/>
        <v>0</v>
      </c>
      <c r="S1024" s="40">
        <f t="shared" si="486"/>
        <v>6564600</v>
      </c>
      <c r="T1024" s="40">
        <f t="shared" si="486"/>
        <v>0</v>
      </c>
      <c r="U1024" s="40">
        <f t="shared" si="486"/>
        <v>9869.23</v>
      </c>
      <c r="V1024" s="40">
        <f t="shared" si="486"/>
        <v>1239063.6100000001</v>
      </c>
      <c r="W1024" s="40">
        <f t="shared" si="486"/>
        <v>0</v>
      </c>
      <c r="X1024" s="40">
        <f t="shared" si="486"/>
        <v>-166563.60999999999</v>
      </c>
      <c r="Y1024" s="40">
        <f t="shared" si="486"/>
        <v>0</v>
      </c>
      <c r="Z1024" s="40">
        <f t="shared" si="486"/>
        <v>7866110.4300000006</v>
      </c>
      <c r="AA1024" s="40">
        <f t="shared" si="486"/>
        <v>166563.6099999994</v>
      </c>
      <c r="AB1024" s="41">
        <f>Z1024/D1024</f>
        <v>0.97926423888600866</v>
      </c>
      <c r="AC1024" s="32"/>
      <c r="AD1024" s="165"/>
      <c r="AE1024" s="165"/>
      <c r="AF1024" s="165"/>
      <c r="AG1024" s="165"/>
      <c r="AH1024" s="165"/>
      <c r="AI1024" s="140"/>
      <c r="AJ1024" s="140"/>
      <c r="AK1024" s="78"/>
      <c r="AL1024" s="78"/>
    </row>
    <row r="1025" spans="1:38" s="33" customFormat="1" ht="18" hidden="1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87">SUM(M1025:Y1025)</f>
        <v>0</v>
      </c>
      <c r="AA1025" s="31">
        <f>D1025-Z1025</f>
        <v>0</v>
      </c>
      <c r="AB1025" s="37"/>
      <c r="AC1025" s="32"/>
      <c r="AD1025" s="165"/>
      <c r="AE1025" s="165"/>
      <c r="AF1025" s="165"/>
      <c r="AG1025" s="165"/>
      <c r="AH1025" s="165"/>
      <c r="AI1025" s="140"/>
      <c r="AJ1025" s="140"/>
      <c r="AK1025" s="78"/>
      <c r="AL1025" s="78"/>
    </row>
    <row r="1026" spans="1:38" s="33" customFormat="1" ht="18" hidden="1" customHeight="1" x14ac:dyDescent="0.25">
      <c r="A1026" s="39" t="s">
        <v>40</v>
      </c>
      <c r="B1026" s="40">
        <f t="shared" ref="B1026:AA1026" si="488">B1025+B1024</f>
        <v>8032674.04</v>
      </c>
      <c r="C1026" s="40">
        <f t="shared" si="488"/>
        <v>0</v>
      </c>
      <c r="D1026" s="40">
        <f t="shared" si="488"/>
        <v>8032674.04</v>
      </c>
      <c r="E1026" s="40">
        <f t="shared" si="488"/>
        <v>219141.2</v>
      </c>
      <c r="F1026" s="40">
        <f t="shared" si="488"/>
        <v>6564600</v>
      </c>
      <c r="G1026" s="40">
        <f t="shared" si="488"/>
        <v>1248932.8400000001</v>
      </c>
      <c r="H1026" s="40">
        <f t="shared" si="488"/>
        <v>-166563.60999999999</v>
      </c>
      <c r="I1026" s="40">
        <f t="shared" si="488"/>
        <v>0</v>
      </c>
      <c r="J1026" s="40">
        <f t="shared" si="488"/>
        <v>0</v>
      </c>
      <c r="K1026" s="40">
        <f t="shared" si="488"/>
        <v>0</v>
      </c>
      <c r="L1026" s="40">
        <f t="shared" si="488"/>
        <v>0</v>
      </c>
      <c r="M1026" s="40">
        <f t="shared" si="488"/>
        <v>0</v>
      </c>
      <c r="N1026" s="40">
        <f t="shared" si="488"/>
        <v>0</v>
      </c>
      <c r="O1026" s="40">
        <f t="shared" si="488"/>
        <v>219141.2</v>
      </c>
      <c r="P1026" s="40">
        <f t="shared" si="488"/>
        <v>0</v>
      </c>
      <c r="Q1026" s="40">
        <f t="shared" si="488"/>
        <v>0</v>
      </c>
      <c r="R1026" s="40">
        <f t="shared" si="488"/>
        <v>0</v>
      </c>
      <c r="S1026" s="40">
        <f t="shared" si="488"/>
        <v>6564600</v>
      </c>
      <c r="T1026" s="40">
        <f t="shared" si="488"/>
        <v>0</v>
      </c>
      <c r="U1026" s="40">
        <f t="shared" si="488"/>
        <v>9869.23</v>
      </c>
      <c r="V1026" s="40">
        <f t="shared" si="488"/>
        <v>1239063.6100000001</v>
      </c>
      <c r="W1026" s="40">
        <f t="shared" si="488"/>
        <v>0</v>
      </c>
      <c r="X1026" s="40">
        <f t="shared" si="488"/>
        <v>-166563.60999999999</v>
      </c>
      <c r="Y1026" s="40">
        <f t="shared" si="488"/>
        <v>0</v>
      </c>
      <c r="Z1026" s="40">
        <f t="shared" si="488"/>
        <v>7866110.4300000006</v>
      </c>
      <c r="AA1026" s="40">
        <f t="shared" si="488"/>
        <v>166563.6099999994</v>
      </c>
      <c r="AB1026" s="41">
        <f>Z1026/D1026</f>
        <v>0.97926423888600866</v>
      </c>
      <c r="AC1026" s="43"/>
      <c r="AD1026" s="165"/>
      <c r="AE1026" s="165"/>
      <c r="AF1026" s="165"/>
      <c r="AG1026" s="165"/>
      <c r="AH1026" s="165"/>
      <c r="AI1026" s="140"/>
      <c r="AJ1026" s="140"/>
      <c r="AK1026" s="78"/>
      <c r="AL1026" s="78"/>
    </row>
    <row r="1027" spans="1:38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65"/>
      <c r="AE1027" s="165"/>
      <c r="AF1027" s="165"/>
      <c r="AG1027" s="165"/>
      <c r="AH1027" s="165"/>
      <c r="AI1027" s="140"/>
      <c r="AJ1027" s="140"/>
      <c r="AK1027" s="78"/>
      <c r="AL1027" s="78"/>
    </row>
    <row r="1028" spans="1:38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65"/>
      <c r="AE1028" s="165"/>
      <c r="AF1028" s="165"/>
      <c r="AG1028" s="165"/>
      <c r="AH1028" s="165"/>
      <c r="AI1028" s="140"/>
      <c r="AJ1028" s="140"/>
      <c r="AK1028" s="78"/>
      <c r="AL1028" s="78"/>
    </row>
    <row r="1029" spans="1:38" s="33" customFormat="1" ht="15" hidden="1" customHeight="1" x14ac:dyDescent="0.25">
      <c r="A1029" s="47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65"/>
      <c r="AE1029" s="165"/>
      <c r="AF1029" s="165"/>
      <c r="AG1029" s="165"/>
      <c r="AH1029" s="165"/>
      <c r="AI1029" s="140"/>
      <c r="AJ1029" s="140"/>
      <c r="AK1029" s="78"/>
      <c r="AL1029" s="78"/>
    </row>
    <row r="1030" spans="1:38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D1030" s="165"/>
      <c r="AE1030" s="165"/>
      <c r="AF1030" s="165"/>
      <c r="AG1030" s="165"/>
      <c r="AH1030" s="165"/>
      <c r="AI1030" s="140"/>
      <c r="AJ1030" s="140"/>
      <c r="AK1030" s="78"/>
      <c r="AL1030" s="78"/>
    </row>
    <row r="1031" spans="1:38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22559409.030000001</v>
      </c>
      <c r="F1031" s="31">
        <f>[1]consoCURRENT!I21293</f>
        <v>3011702.0599999996</v>
      </c>
      <c r="G1031" s="31">
        <f>[1]consoCURRENT!J21293</f>
        <v>158269.63999999998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21797255.450000003</v>
      </c>
      <c r="Q1031" s="31">
        <f>[1]consoCURRENT!T21293</f>
        <v>29851.8</v>
      </c>
      <c r="R1031" s="31">
        <f>[1]consoCURRENT!U21293</f>
        <v>300000.98</v>
      </c>
      <c r="S1031" s="31">
        <f>[1]consoCURRENT!V21293</f>
        <v>2681849.2799999998</v>
      </c>
      <c r="T1031" s="31">
        <f>[1]consoCURRENT!W21293</f>
        <v>23624.240000000002</v>
      </c>
      <c r="U1031" s="31">
        <f>[1]consoCURRENT!X21293</f>
        <v>134545.4</v>
      </c>
      <c r="V1031" s="31">
        <f>[1]consoCURRENT!Y21293</f>
        <v>100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9">SUM(M1031:Y1031)</f>
        <v>25729380.73</v>
      </c>
      <c r="AA1031" s="31">
        <f>D1031-Z1031</f>
        <v>0</v>
      </c>
      <c r="AB1031" s="37">
        <f>Z1031/D1031</f>
        <v>1.0000000000000002</v>
      </c>
      <c r="AC1031" s="32"/>
      <c r="AD1031" s="165"/>
      <c r="AE1031" s="165"/>
      <c r="AF1031" s="165"/>
      <c r="AG1031" s="165"/>
      <c r="AH1031" s="165"/>
      <c r="AI1031" s="140"/>
      <c r="AJ1031" s="140"/>
      <c r="AK1031" s="78"/>
      <c r="AL1031" s="78"/>
    </row>
    <row r="1032" spans="1:38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9"/>
        <v>0</v>
      </c>
      <c r="AA1032" s="31">
        <f>D1032-Z1032</f>
        <v>0</v>
      </c>
      <c r="AB1032" s="37"/>
      <c r="AC1032" s="32"/>
      <c r="AD1032" s="165"/>
      <c r="AE1032" s="165"/>
      <c r="AF1032" s="165"/>
      <c r="AG1032" s="165"/>
      <c r="AH1032" s="165"/>
      <c r="AI1032" s="140"/>
      <c r="AJ1032" s="140"/>
      <c r="AK1032" s="78"/>
      <c r="AL1032" s="78"/>
    </row>
    <row r="1033" spans="1:38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9"/>
        <v>0</v>
      </c>
      <c r="AA1033" s="31">
        <f>D1033-Z1033</f>
        <v>0</v>
      </c>
      <c r="AB1033" s="37"/>
      <c r="AC1033" s="32"/>
      <c r="AD1033" s="165"/>
      <c r="AE1033" s="165"/>
      <c r="AF1033" s="165"/>
      <c r="AG1033" s="165"/>
      <c r="AH1033" s="165"/>
      <c r="AI1033" s="140"/>
      <c r="AJ1033" s="140"/>
      <c r="AK1033" s="78"/>
      <c r="AL1033" s="78"/>
    </row>
    <row r="1034" spans="1:38" s="33" customFormat="1" ht="18" hidden="1" customHeight="1" x14ac:dyDescent="0.25">
      <c r="A1034" s="39" t="s">
        <v>38</v>
      </c>
      <c r="B1034" s="40">
        <f t="shared" ref="B1034:AA1034" si="490">SUM(B1030:B1033)</f>
        <v>25729380.729999993</v>
      </c>
      <c r="C1034" s="40">
        <f t="shared" si="490"/>
        <v>0</v>
      </c>
      <c r="D1034" s="40">
        <f t="shared" si="490"/>
        <v>25729380.729999993</v>
      </c>
      <c r="E1034" s="40">
        <f t="shared" si="490"/>
        <v>22559409.030000001</v>
      </c>
      <c r="F1034" s="40">
        <f t="shared" si="490"/>
        <v>3011702.0599999996</v>
      </c>
      <c r="G1034" s="40">
        <f t="shared" si="490"/>
        <v>158269.63999999998</v>
      </c>
      <c r="H1034" s="40">
        <f t="shared" si="490"/>
        <v>0</v>
      </c>
      <c r="I1034" s="40">
        <f t="shared" si="490"/>
        <v>0</v>
      </c>
      <c r="J1034" s="40">
        <f t="shared" si="490"/>
        <v>0</v>
      </c>
      <c r="K1034" s="40">
        <f t="shared" si="490"/>
        <v>0</v>
      </c>
      <c r="L1034" s="40">
        <f t="shared" si="490"/>
        <v>0</v>
      </c>
      <c r="M1034" s="40">
        <f t="shared" si="490"/>
        <v>0</v>
      </c>
      <c r="N1034" s="40">
        <f t="shared" si="490"/>
        <v>0</v>
      </c>
      <c r="O1034" s="40">
        <f t="shared" si="490"/>
        <v>762153.58</v>
      </c>
      <c r="P1034" s="40">
        <f t="shared" si="490"/>
        <v>21797255.450000003</v>
      </c>
      <c r="Q1034" s="40">
        <f t="shared" si="490"/>
        <v>29851.8</v>
      </c>
      <c r="R1034" s="40">
        <f t="shared" si="490"/>
        <v>300000.98</v>
      </c>
      <c r="S1034" s="40">
        <f t="shared" si="490"/>
        <v>2681849.2799999998</v>
      </c>
      <c r="T1034" s="40">
        <f t="shared" si="490"/>
        <v>23624.240000000002</v>
      </c>
      <c r="U1034" s="40">
        <f t="shared" si="490"/>
        <v>134545.4</v>
      </c>
      <c r="V1034" s="40">
        <f t="shared" si="490"/>
        <v>100</v>
      </c>
      <c r="W1034" s="40">
        <f t="shared" si="490"/>
        <v>0</v>
      </c>
      <c r="X1034" s="40">
        <f t="shared" si="490"/>
        <v>0</v>
      </c>
      <c r="Y1034" s="40">
        <f t="shared" si="490"/>
        <v>0</v>
      </c>
      <c r="Z1034" s="40">
        <f t="shared" si="490"/>
        <v>25729380.73</v>
      </c>
      <c r="AA1034" s="40">
        <f t="shared" si="490"/>
        <v>0</v>
      </c>
      <c r="AB1034" s="41">
        <f>Z1034/D1034</f>
        <v>1.0000000000000002</v>
      </c>
      <c r="AC1034" s="32"/>
      <c r="AD1034" s="165"/>
      <c r="AE1034" s="165"/>
      <c r="AF1034" s="165"/>
      <c r="AG1034" s="165"/>
      <c r="AH1034" s="165"/>
      <c r="AI1034" s="140"/>
      <c r="AJ1034" s="140"/>
      <c r="AK1034" s="78"/>
      <c r="AL1034" s="78"/>
    </row>
    <row r="1035" spans="1:38" s="33" customFormat="1" ht="18" hidden="1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1">SUM(M1035:Y1035)</f>
        <v>0</v>
      </c>
      <c r="AA1035" s="31">
        <f>D1035-Z1035</f>
        <v>0</v>
      </c>
      <c r="AB1035" s="37"/>
      <c r="AC1035" s="32"/>
      <c r="AD1035" s="165"/>
      <c r="AE1035" s="165"/>
      <c r="AF1035" s="165"/>
      <c r="AG1035" s="165"/>
      <c r="AH1035" s="165"/>
      <c r="AI1035" s="140"/>
      <c r="AJ1035" s="140"/>
      <c r="AK1035" s="78"/>
      <c r="AL1035" s="78"/>
    </row>
    <row r="1036" spans="1:38" s="33" customFormat="1" ht="18" hidden="1" customHeight="1" x14ac:dyDescent="0.25">
      <c r="A1036" s="39" t="s">
        <v>40</v>
      </c>
      <c r="B1036" s="40">
        <f t="shared" ref="B1036:AA1036" si="492">B1035+B1034</f>
        <v>25729380.729999993</v>
      </c>
      <c r="C1036" s="40">
        <f t="shared" si="492"/>
        <v>0</v>
      </c>
      <c r="D1036" s="40">
        <f t="shared" si="492"/>
        <v>25729380.729999993</v>
      </c>
      <c r="E1036" s="40">
        <f t="shared" si="492"/>
        <v>22559409.030000001</v>
      </c>
      <c r="F1036" s="40">
        <f t="shared" si="492"/>
        <v>3011702.0599999996</v>
      </c>
      <c r="G1036" s="40">
        <f t="shared" si="492"/>
        <v>158269.63999999998</v>
      </c>
      <c r="H1036" s="40">
        <f t="shared" si="492"/>
        <v>0</v>
      </c>
      <c r="I1036" s="40">
        <f t="shared" si="492"/>
        <v>0</v>
      </c>
      <c r="J1036" s="40">
        <f t="shared" si="492"/>
        <v>0</v>
      </c>
      <c r="K1036" s="40">
        <f t="shared" si="492"/>
        <v>0</v>
      </c>
      <c r="L1036" s="40">
        <f t="shared" si="492"/>
        <v>0</v>
      </c>
      <c r="M1036" s="40">
        <f t="shared" si="492"/>
        <v>0</v>
      </c>
      <c r="N1036" s="40">
        <f t="shared" si="492"/>
        <v>0</v>
      </c>
      <c r="O1036" s="40">
        <f t="shared" si="492"/>
        <v>762153.58</v>
      </c>
      <c r="P1036" s="40">
        <f t="shared" si="492"/>
        <v>21797255.450000003</v>
      </c>
      <c r="Q1036" s="40">
        <f t="shared" si="492"/>
        <v>29851.8</v>
      </c>
      <c r="R1036" s="40">
        <f t="shared" si="492"/>
        <v>300000.98</v>
      </c>
      <c r="S1036" s="40">
        <f t="shared" si="492"/>
        <v>2681849.2799999998</v>
      </c>
      <c r="T1036" s="40">
        <f t="shared" si="492"/>
        <v>23624.240000000002</v>
      </c>
      <c r="U1036" s="40">
        <f t="shared" si="492"/>
        <v>134545.4</v>
      </c>
      <c r="V1036" s="40">
        <f t="shared" si="492"/>
        <v>100</v>
      </c>
      <c r="W1036" s="40">
        <f t="shared" si="492"/>
        <v>0</v>
      </c>
      <c r="X1036" s="40">
        <f t="shared" si="492"/>
        <v>0</v>
      </c>
      <c r="Y1036" s="40">
        <f t="shared" si="492"/>
        <v>0</v>
      </c>
      <c r="Z1036" s="40">
        <f t="shared" si="492"/>
        <v>25729380.73</v>
      </c>
      <c r="AA1036" s="40">
        <f t="shared" si="492"/>
        <v>0</v>
      </c>
      <c r="AB1036" s="41">
        <f>Z1036/D1036</f>
        <v>1.0000000000000002</v>
      </c>
      <c r="AC1036" s="43"/>
      <c r="AD1036" s="165"/>
      <c r="AE1036" s="165"/>
      <c r="AF1036" s="165"/>
      <c r="AG1036" s="165"/>
      <c r="AH1036" s="165"/>
      <c r="AI1036" s="140"/>
      <c r="AJ1036" s="140"/>
      <c r="AK1036" s="78"/>
      <c r="AL1036" s="78"/>
    </row>
    <row r="1037" spans="1:38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65"/>
      <c r="AE1037" s="165"/>
      <c r="AF1037" s="165"/>
      <c r="AG1037" s="165"/>
      <c r="AH1037" s="165"/>
      <c r="AI1037" s="140"/>
      <c r="AJ1037" s="140"/>
      <c r="AK1037" s="78"/>
      <c r="AL1037" s="78"/>
    </row>
    <row r="1038" spans="1:38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65"/>
      <c r="AE1038" s="165"/>
      <c r="AF1038" s="165"/>
      <c r="AG1038" s="165"/>
      <c r="AH1038" s="165"/>
      <c r="AI1038" s="140"/>
      <c r="AJ1038" s="140"/>
      <c r="AK1038" s="78"/>
      <c r="AL1038" s="78"/>
    </row>
    <row r="1039" spans="1:38" s="33" customFormat="1" ht="15" hidden="1" customHeight="1" x14ac:dyDescent="0.25">
      <c r="A1039" s="47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65"/>
      <c r="AE1039" s="165"/>
      <c r="AF1039" s="165"/>
      <c r="AG1039" s="165"/>
      <c r="AH1039" s="165"/>
      <c r="AI1039" s="140"/>
      <c r="AJ1039" s="140"/>
      <c r="AK1039" s="78"/>
      <c r="AL1039" s="78"/>
    </row>
    <row r="1040" spans="1:38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D1040" s="165"/>
      <c r="AE1040" s="165"/>
      <c r="AF1040" s="165"/>
      <c r="AG1040" s="165"/>
      <c r="AH1040" s="165"/>
      <c r="AI1040" s="140"/>
      <c r="AJ1040" s="140"/>
      <c r="AK1040" s="78"/>
      <c r="AL1040" s="78"/>
    </row>
    <row r="1041" spans="1:38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3">SUM(M1041:Y1041)</f>
        <v>0</v>
      </c>
      <c r="AA1041" s="31">
        <f>D1041-Z1041</f>
        <v>0</v>
      </c>
      <c r="AB1041" s="37" t="e">
        <f>Z1041/D1041</f>
        <v>#DIV/0!</v>
      </c>
      <c r="AC1041" s="32"/>
      <c r="AD1041" s="165"/>
      <c r="AE1041" s="165"/>
      <c r="AF1041" s="165"/>
      <c r="AG1041" s="165"/>
      <c r="AH1041" s="165"/>
      <c r="AI1041" s="140"/>
      <c r="AJ1041" s="140"/>
      <c r="AK1041" s="78"/>
      <c r="AL1041" s="78"/>
    </row>
    <row r="1042" spans="1:38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3"/>
        <v>0</v>
      </c>
      <c r="AA1042" s="31">
        <f>D1042-Z1042</f>
        <v>0</v>
      </c>
      <c r="AB1042" s="37"/>
      <c r="AC1042" s="32"/>
      <c r="AD1042" s="165"/>
      <c r="AE1042" s="165"/>
      <c r="AF1042" s="165"/>
      <c r="AG1042" s="165"/>
      <c r="AH1042" s="165"/>
      <c r="AI1042" s="140"/>
      <c r="AJ1042" s="140"/>
      <c r="AK1042" s="78"/>
      <c r="AL1042" s="78"/>
    </row>
    <row r="1043" spans="1:38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3"/>
        <v>0</v>
      </c>
      <c r="AA1043" s="31">
        <f>D1043-Z1043</f>
        <v>0</v>
      </c>
      <c r="AB1043" s="37"/>
      <c r="AC1043" s="32"/>
      <c r="AD1043" s="165"/>
      <c r="AE1043" s="165"/>
      <c r="AF1043" s="165"/>
      <c r="AG1043" s="165"/>
      <c r="AH1043" s="165"/>
      <c r="AI1043" s="140"/>
      <c r="AJ1043" s="140"/>
      <c r="AK1043" s="78"/>
      <c r="AL1043" s="78"/>
    </row>
    <row r="1044" spans="1:38" s="33" customFormat="1" ht="18" hidden="1" customHeight="1" x14ac:dyDescent="0.25">
      <c r="A1044" s="39" t="s">
        <v>38</v>
      </c>
      <c r="B1044" s="40">
        <f t="shared" ref="B1044:AA1044" si="494">SUM(B1040:B1043)</f>
        <v>0</v>
      </c>
      <c r="C1044" s="40">
        <f t="shared" si="494"/>
        <v>0</v>
      </c>
      <c r="D1044" s="40">
        <f t="shared" si="494"/>
        <v>0</v>
      </c>
      <c r="E1044" s="40">
        <f t="shared" si="494"/>
        <v>0</v>
      </c>
      <c r="F1044" s="40">
        <f t="shared" si="494"/>
        <v>0</v>
      </c>
      <c r="G1044" s="40">
        <f t="shared" si="494"/>
        <v>0</v>
      </c>
      <c r="H1044" s="40">
        <f t="shared" si="494"/>
        <v>0</v>
      </c>
      <c r="I1044" s="40">
        <f t="shared" si="494"/>
        <v>0</v>
      </c>
      <c r="J1044" s="40">
        <f t="shared" si="494"/>
        <v>0</v>
      </c>
      <c r="K1044" s="40">
        <f t="shared" si="494"/>
        <v>0</v>
      </c>
      <c r="L1044" s="40">
        <f t="shared" si="494"/>
        <v>0</v>
      </c>
      <c r="M1044" s="40">
        <f t="shared" si="494"/>
        <v>0</v>
      </c>
      <c r="N1044" s="40">
        <f t="shared" si="494"/>
        <v>0</v>
      </c>
      <c r="O1044" s="40">
        <f t="shared" si="494"/>
        <v>0</v>
      </c>
      <c r="P1044" s="40">
        <f t="shared" si="494"/>
        <v>0</v>
      </c>
      <c r="Q1044" s="40">
        <f t="shared" si="494"/>
        <v>0</v>
      </c>
      <c r="R1044" s="40">
        <f t="shared" si="494"/>
        <v>0</v>
      </c>
      <c r="S1044" s="40">
        <f t="shared" si="494"/>
        <v>0</v>
      </c>
      <c r="T1044" s="40">
        <f t="shared" si="494"/>
        <v>0</v>
      </c>
      <c r="U1044" s="40">
        <f t="shared" si="494"/>
        <v>0</v>
      </c>
      <c r="V1044" s="40">
        <f t="shared" si="494"/>
        <v>0</v>
      </c>
      <c r="W1044" s="40">
        <f t="shared" si="494"/>
        <v>0</v>
      </c>
      <c r="X1044" s="40">
        <f t="shared" si="494"/>
        <v>0</v>
      </c>
      <c r="Y1044" s="40">
        <f t="shared" si="494"/>
        <v>0</v>
      </c>
      <c r="Z1044" s="40">
        <f t="shared" si="494"/>
        <v>0</v>
      </c>
      <c r="AA1044" s="40">
        <f t="shared" si="494"/>
        <v>0</v>
      </c>
      <c r="AB1044" s="41" t="e">
        <f>Z1044/D1044</f>
        <v>#DIV/0!</v>
      </c>
      <c r="AC1044" s="32"/>
      <c r="AD1044" s="165"/>
      <c r="AE1044" s="165"/>
      <c r="AF1044" s="165"/>
      <c r="AG1044" s="165"/>
      <c r="AH1044" s="165"/>
      <c r="AI1044" s="140"/>
      <c r="AJ1044" s="140"/>
      <c r="AK1044" s="78"/>
      <c r="AL1044" s="78"/>
    </row>
    <row r="1045" spans="1:38" s="33" customFormat="1" ht="18" hidden="1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5">SUM(M1045:Y1045)</f>
        <v>0</v>
      </c>
      <c r="AA1045" s="31">
        <f>D1045-Z1045</f>
        <v>0</v>
      </c>
      <c r="AB1045" s="37"/>
      <c r="AC1045" s="32"/>
      <c r="AD1045" s="165"/>
      <c r="AE1045" s="165"/>
      <c r="AF1045" s="165"/>
      <c r="AG1045" s="165"/>
      <c r="AH1045" s="165"/>
      <c r="AI1045" s="140"/>
      <c r="AJ1045" s="140"/>
      <c r="AK1045" s="78"/>
      <c r="AL1045" s="78"/>
    </row>
    <row r="1046" spans="1:38" s="33" customFormat="1" ht="18" hidden="1" customHeight="1" x14ac:dyDescent="0.25">
      <c r="A1046" s="39" t="s">
        <v>40</v>
      </c>
      <c r="B1046" s="40">
        <f t="shared" ref="B1046:AA1046" si="496">B1045+B1044</f>
        <v>0</v>
      </c>
      <c r="C1046" s="40">
        <f t="shared" si="496"/>
        <v>0</v>
      </c>
      <c r="D1046" s="40">
        <f t="shared" si="496"/>
        <v>0</v>
      </c>
      <c r="E1046" s="40">
        <f t="shared" si="496"/>
        <v>0</v>
      </c>
      <c r="F1046" s="40">
        <f t="shared" si="496"/>
        <v>0</v>
      </c>
      <c r="G1046" s="40">
        <f t="shared" si="496"/>
        <v>0</v>
      </c>
      <c r="H1046" s="40">
        <f t="shared" si="496"/>
        <v>0</v>
      </c>
      <c r="I1046" s="40">
        <f t="shared" si="496"/>
        <v>0</v>
      </c>
      <c r="J1046" s="40">
        <f t="shared" si="496"/>
        <v>0</v>
      </c>
      <c r="K1046" s="40">
        <f t="shared" si="496"/>
        <v>0</v>
      </c>
      <c r="L1046" s="40">
        <f t="shared" si="496"/>
        <v>0</v>
      </c>
      <c r="M1046" s="40">
        <f t="shared" si="496"/>
        <v>0</v>
      </c>
      <c r="N1046" s="40">
        <f t="shared" si="496"/>
        <v>0</v>
      </c>
      <c r="O1046" s="40">
        <f t="shared" si="496"/>
        <v>0</v>
      </c>
      <c r="P1046" s="40">
        <f t="shared" si="496"/>
        <v>0</v>
      </c>
      <c r="Q1046" s="40">
        <f t="shared" si="496"/>
        <v>0</v>
      </c>
      <c r="R1046" s="40">
        <f t="shared" si="496"/>
        <v>0</v>
      </c>
      <c r="S1046" s="40">
        <f t="shared" si="496"/>
        <v>0</v>
      </c>
      <c r="T1046" s="40">
        <f t="shared" si="496"/>
        <v>0</v>
      </c>
      <c r="U1046" s="40">
        <f t="shared" si="496"/>
        <v>0</v>
      </c>
      <c r="V1046" s="40">
        <f t="shared" si="496"/>
        <v>0</v>
      </c>
      <c r="W1046" s="40">
        <f t="shared" si="496"/>
        <v>0</v>
      </c>
      <c r="X1046" s="40">
        <f t="shared" si="496"/>
        <v>0</v>
      </c>
      <c r="Y1046" s="40">
        <f t="shared" si="496"/>
        <v>0</v>
      </c>
      <c r="Z1046" s="40">
        <f t="shared" si="496"/>
        <v>0</v>
      </c>
      <c r="AA1046" s="40">
        <f t="shared" si="496"/>
        <v>0</v>
      </c>
      <c r="AB1046" s="41" t="e">
        <f>Z1046/D1046</f>
        <v>#DIV/0!</v>
      </c>
      <c r="AC1046" s="43"/>
      <c r="AD1046" s="165"/>
      <c r="AE1046" s="165"/>
      <c r="AF1046" s="165"/>
      <c r="AG1046" s="165"/>
      <c r="AH1046" s="165"/>
      <c r="AI1046" s="140"/>
      <c r="AJ1046" s="140"/>
      <c r="AK1046" s="78"/>
      <c r="AL1046" s="78"/>
    </row>
    <row r="1047" spans="1:38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65"/>
      <c r="AE1047" s="165"/>
      <c r="AF1047" s="165"/>
      <c r="AG1047" s="165"/>
      <c r="AH1047" s="165"/>
      <c r="AI1047" s="140"/>
      <c r="AJ1047" s="140"/>
      <c r="AK1047" s="78"/>
      <c r="AL1047" s="78"/>
    </row>
    <row r="1048" spans="1:38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65"/>
      <c r="AE1048" s="165"/>
      <c r="AF1048" s="165"/>
      <c r="AG1048" s="165"/>
      <c r="AH1048" s="165"/>
      <c r="AI1048" s="140"/>
      <c r="AJ1048" s="140"/>
      <c r="AK1048" s="78"/>
      <c r="AL1048" s="78"/>
    </row>
    <row r="1049" spans="1:38" s="33" customFormat="1" ht="15" hidden="1" customHeight="1" x14ac:dyDescent="0.25">
      <c r="A1049" s="47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65"/>
      <c r="AE1049" s="165"/>
      <c r="AF1049" s="165"/>
      <c r="AG1049" s="165"/>
      <c r="AH1049" s="165"/>
      <c r="AI1049" s="140"/>
      <c r="AJ1049" s="140"/>
      <c r="AK1049" s="78"/>
      <c r="AL1049" s="78"/>
    </row>
    <row r="1050" spans="1:38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D1050" s="165"/>
      <c r="AE1050" s="165"/>
      <c r="AF1050" s="165"/>
      <c r="AG1050" s="165"/>
      <c r="AH1050" s="165"/>
      <c r="AI1050" s="140"/>
      <c r="AJ1050" s="140"/>
      <c r="AK1050" s="78"/>
      <c r="AL1050" s="78"/>
    </row>
    <row r="1051" spans="1:38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-686923.00000000093</v>
      </c>
      <c r="D1051" s="31">
        <f>[1]consoCURRENT!G21719</f>
        <v>4449539.8</v>
      </c>
      <c r="E1051" s="31">
        <f>[1]consoCURRENT!H21719</f>
        <v>0</v>
      </c>
      <c r="F1051" s="31">
        <f>[1]consoCURRENT!I21719</f>
        <v>4449539.75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4449539.75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97">SUM(M1051:Y1051)</f>
        <v>4449539.75</v>
      </c>
      <c r="AA1051" s="31">
        <f>D1051-Z1051</f>
        <v>4.9999999813735485E-2</v>
      </c>
      <c r="AB1051" s="37">
        <f>Z1051/D1051</f>
        <v>0.99999998876288287</v>
      </c>
      <c r="AC1051" s="32"/>
      <c r="AD1051" s="165"/>
      <c r="AE1051" s="165"/>
      <c r="AF1051" s="165"/>
      <c r="AG1051" s="165"/>
      <c r="AH1051" s="165"/>
      <c r="AI1051" s="140"/>
      <c r="AJ1051" s="140"/>
      <c r="AK1051" s="78"/>
      <c r="AL1051" s="78"/>
    </row>
    <row r="1052" spans="1:38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97"/>
        <v>0</v>
      </c>
      <c r="AA1052" s="31">
        <f>D1052-Z1052</f>
        <v>0</v>
      </c>
      <c r="AB1052" s="37"/>
      <c r="AC1052" s="32"/>
      <c r="AD1052" s="165"/>
      <c r="AE1052" s="165"/>
      <c r="AF1052" s="165"/>
      <c r="AG1052" s="165"/>
      <c r="AH1052" s="165"/>
      <c r="AI1052" s="140"/>
      <c r="AJ1052" s="140"/>
      <c r="AK1052" s="78"/>
      <c r="AL1052" s="78"/>
    </row>
    <row r="1053" spans="1:38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97"/>
        <v>0</v>
      </c>
      <c r="AA1053" s="31">
        <f>D1053-Z1053</f>
        <v>0</v>
      </c>
      <c r="AB1053" s="37"/>
      <c r="AC1053" s="32"/>
      <c r="AD1053" s="165"/>
      <c r="AE1053" s="165"/>
      <c r="AF1053" s="165"/>
      <c r="AG1053" s="165"/>
      <c r="AH1053" s="165"/>
      <c r="AI1053" s="140"/>
      <c r="AJ1053" s="140"/>
      <c r="AK1053" s="78"/>
      <c r="AL1053" s="78"/>
    </row>
    <row r="1054" spans="1:38" s="33" customFormat="1" ht="18" hidden="1" customHeight="1" x14ac:dyDescent="0.25">
      <c r="A1054" s="39" t="s">
        <v>38</v>
      </c>
      <c r="B1054" s="40">
        <f t="shared" ref="B1054:AA1054" si="498">SUM(B1050:B1053)</f>
        <v>5136462.8000000007</v>
      </c>
      <c r="C1054" s="40">
        <f t="shared" si="498"/>
        <v>-686923.00000000093</v>
      </c>
      <c r="D1054" s="40">
        <f t="shared" si="498"/>
        <v>4449539.8</v>
      </c>
      <c r="E1054" s="40">
        <f t="shared" si="498"/>
        <v>0</v>
      </c>
      <c r="F1054" s="40">
        <f t="shared" si="498"/>
        <v>4449539.75</v>
      </c>
      <c r="G1054" s="40">
        <f t="shared" si="498"/>
        <v>0</v>
      </c>
      <c r="H1054" s="40">
        <f t="shared" si="498"/>
        <v>0</v>
      </c>
      <c r="I1054" s="40">
        <f t="shared" si="498"/>
        <v>0</v>
      </c>
      <c r="J1054" s="40">
        <f t="shared" si="498"/>
        <v>0</v>
      </c>
      <c r="K1054" s="40">
        <f t="shared" si="498"/>
        <v>0</v>
      </c>
      <c r="L1054" s="40">
        <f t="shared" si="498"/>
        <v>0</v>
      </c>
      <c r="M1054" s="40">
        <f t="shared" si="498"/>
        <v>0</v>
      </c>
      <c r="N1054" s="40">
        <f t="shared" si="498"/>
        <v>0</v>
      </c>
      <c r="O1054" s="40">
        <f t="shared" si="498"/>
        <v>0</v>
      </c>
      <c r="P1054" s="40">
        <f t="shared" si="498"/>
        <v>0</v>
      </c>
      <c r="Q1054" s="40">
        <f t="shared" si="498"/>
        <v>0</v>
      </c>
      <c r="R1054" s="40">
        <f t="shared" si="498"/>
        <v>4449539.75</v>
      </c>
      <c r="S1054" s="40">
        <f t="shared" si="498"/>
        <v>0</v>
      </c>
      <c r="T1054" s="40">
        <f t="shared" si="498"/>
        <v>0</v>
      </c>
      <c r="U1054" s="40">
        <f t="shared" si="498"/>
        <v>0</v>
      </c>
      <c r="V1054" s="40">
        <f t="shared" si="498"/>
        <v>0</v>
      </c>
      <c r="W1054" s="40">
        <f t="shared" si="498"/>
        <v>0</v>
      </c>
      <c r="X1054" s="40">
        <f t="shared" si="498"/>
        <v>0</v>
      </c>
      <c r="Y1054" s="40">
        <f t="shared" si="498"/>
        <v>0</v>
      </c>
      <c r="Z1054" s="40">
        <f t="shared" si="498"/>
        <v>4449539.75</v>
      </c>
      <c r="AA1054" s="40">
        <f t="shared" si="498"/>
        <v>4.9999999813735485E-2</v>
      </c>
      <c r="AB1054" s="41">
        <f>Z1054/D1054</f>
        <v>0.99999998876288287</v>
      </c>
      <c r="AC1054" s="32"/>
      <c r="AD1054" s="165"/>
      <c r="AE1054" s="165"/>
      <c r="AF1054" s="165"/>
      <c r="AG1054" s="165"/>
      <c r="AH1054" s="165"/>
      <c r="AI1054" s="140"/>
      <c r="AJ1054" s="140"/>
      <c r="AK1054" s="78"/>
      <c r="AL1054" s="78"/>
    </row>
    <row r="1055" spans="1:38" s="33" customFormat="1" ht="18" hidden="1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9">SUM(M1055:Y1055)</f>
        <v>0</v>
      </c>
      <c r="AA1055" s="31">
        <f>D1055-Z1055</f>
        <v>0</v>
      </c>
      <c r="AB1055" s="37"/>
      <c r="AC1055" s="32"/>
      <c r="AD1055" s="165"/>
      <c r="AE1055" s="165"/>
      <c r="AF1055" s="165"/>
      <c r="AG1055" s="165"/>
      <c r="AH1055" s="165"/>
      <c r="AI1055" s="140"/>
      <c r="AJ1055" s="140"/>
      <c r="AK1055" s="78"/>
      <c r="AL1055" s="78"/>
    </row>
    <row r="1056" spans="1:38" s="33" customFormat="1" ht="18" hidden="1" customHeight="1" x14ac:dyDescent="0.25">
      <c r="A1056" s="39" t="s">
        <v>40</v>
      </c>
      <c r="B1056" s="40">
        <f t="shared" ref="B1056:AA1056" si="500">B1055+B1054</f>
        <v>5136462.8000000007</v>
      </c>
      <c r="C1056" s="40">
        <f t="shared" si="500"/>
        <v>-686923.00000000093</v>
      </c>
      <c r="D1056" s="40">
        <f t="shared" si="500"/>
        <v>4449539.8</v>
      </c>
      <c r="E1056" s="40">
        <f t="shared" si="500"/>
        <v>0</v>
      </c>
      <c r="F1056" s="40">
        <f t="shared" si="500"/>
        <v>4449539.75</v>
      </c>
      <c r="G1056" s="40">
        <f t="shared" si="500"/>
        <v>0</v>
      </c>
      <c r="H1056" s="40">
        <f t="shared" si="500"/>
        <v>0</v>
      </c>
      <c r="I1056" s="40">
        <f t="shared" si="500"/>
        <v>0</v>
      </c>
      <c r="J1056" s="40">
        <f t="shared" si="500"/>
        <v>0</v>
      </c>
      <c r="K1056" s="40">
        <f t="shared" si="500"/>
        <v>0</v>
      </c>
      <c r="L1056" s="40">
        <f t="shared" si="500"/>
        <v>0</v>
      </c>
      <c r="M1056" s="40">
        <f t="shared" si="500"/>
        <v>0</v>
      </c>
      <c r="N1056" s="40">
        <f t="shared" si="500"/>
        <v>0</v>
      </c>
      <c r="O1056" s="40">
        <f t="shared" si="500"/>
        <v>0</v>
      </c>
      <c r="P1056" s="40">
        <f t="shared" si="500"/>
        <v>0</v>
      </c>
      <c r="Q1056" s="40">
        <f t="shared" si="500"/>
        <v>0</v>
      </c>
      <c r="R1056" s="40">
        <f t="shared" si="500"/>
        <v>4449539.75</v>
      </c>
      <c r="S1056" s="40">
        <f t="shared" si="500"/>
        <v>0</v>
      </c>
      <c r="T1056" s="40">
        <f t="shared" si="500"/>
        <v>0</v>
      </c>
      <c r="U1056" s="40">
        <f t="shared" si="500"/>
        <v>0</v>
      </c>
      <c r="V1056" s="40">
        <f t="shared" si="500"/>
        <v>0</v>
      </c>
      <c r="W1056" s="40">
        <f t="shared" si="500"/>
        <v>0</v>
      </c>
      <c r="X1056" s="40">
        <f t="shared" si="500"/>
        <v>0</v>
      </c>
      <c r="Y1056" s="40">
        <f t="shared" si="500"/>
        <v>0</v>
      </c>
      <c r="Z1056" s="40">
        <f t="shared" si="500"/>
        <v>4449539.75</v>
      </c>
      <c r="AA1056" s="40">
        <f t="shared" si="500"/>
        <v>4.9999999813735485E-2</v>
      </c>
      <c r="AB1056" s="41">
        <f>Z1056/D1056</f>
        <v>0.99999998876288287</v>
      </c>
      <c r="AC1056" s="43"/>
      <c r="AD1056" s="165"/>
      <c r="AE1056" s="165"/>
      <c r="AF1056" s="165"/>
      <c r="AG1056" s="165"/>
      <c r="AH1056" s="165"/>
      <c r="AI1056" s="140"/>
      <c r="AJ1056" s="140"/>
      <c r="AK1056" s="78"/>
      <c r="AL1056" s="78"/>
    </row>
    <row r="1057" spans="1:38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65"/>
      <c r="AE1057" s="165"/>
      <c r="AF1057" s="165"/>
      <c r="AG1057" s="165"/>
      <c r="AH1057" s="165"/>
      <c r="AI1057" s="140"/>
      <c r="AJ1057" s="140"/>
      <c r="AK1057" s="78"/>
      <c r="AL1057" s="78"/>
    </row>
    <row r="1058" spans="1:38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65"/>
      <c r="AE1058" s="165"/>
      <c r="AF1058" s="165"/>
      <c r="AG1058" s="165"/>
      <c r="AH1058" s="165"/>
      <c r="AI1058" s="140"/>
      <c r="AJ1058" s="140"/>
      <c r="AK1058" s="78"/>
      <c r="AL1058" s="78"/>
    </row>
    <row r="1059" spans="1:38" s="33" customFormat="1" ht="15" hidden="1" customHeight="1" x14ac:dyDescent="0.25">
      <c r="A1059" s="47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65"/>
      <c r="AE1059" s="165"/>
      <c r="AF1059" s="165"/>
      <c r="AG1059" s="165"/>
      <c r="AH1059" s="165"/>
      <c r="AI1059" s="140"/>
      <c r="AJ1059" s="140"/>
      <c r="AK1059" s="78"/>
      <c r="AL1059" s="78"/>
    </row>
    <row r="1060" spans="1:38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D1060" s="165"/>
      <c r="AE1060" s="165"/>
      <c r="AF1060" s="165"/>
      <c r="AG1060" s="165"/>
      <c r="AH1060" s="165"/>
      <c r="AI1060" s="140"/>
      <c r="AJ1060" s="140"/>
      <c r="AK1060" s="78"/>
      <c r="AL1060" s="78"/>
    </row>
    <row r="1061" spans="1:38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-555000</v>
      </c>
      <c r="D1061" s="31">
        <f>[1]consoCURRENT!G21932</f>
        <v>6873278.5899999999</v>
      </c>
      <c r="E1061" s="31">
        <f>[1]consoCURRENT!H21932</f>
        <v>1789114.1800000002</v>
      </c>
      <c r="F1061" s="31">
        <f>[1]consoCURRENT!I21932</f>
        <v>5053222.8099999996</v>
      </c>
      <c r="G1061" s="31">
        <f>[1]consoCURRENT!J21932</f>
        <v>30941.599999999999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1016114.18</v>
      </c>
      <c r="Q1061" s="31">
        <f>[1]consoCURRENT!T21932</f>
        <v>106660.5</v>
      </c>
      <c r="R1061" s="31">
        <f>[1]consoCURRENT!U21932</f>
        <v>612162.14</v>
      </c>
      <c r="S1061" s="31">
        <f>[1]consoCURRENT!V21932</f>
        <v>4334400.17</v>
      </c>
      <c r="T1061" s="31">
        <f>[1]consoCURRENT!W21932</f>
        <v>0</v>
      </c>
      <c r="U1061" s="31">
        <f>[1]consoCURRENT!X21932</f>
        <v>30941.599999999999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1">SUM(M1061:Y1061)</f>
        <v>6873278.5899999999</v>
      </c>
      <c r="AA1061" s="31">
        <f>D1061-Z1061</f>
        <v>0</v>
      </c>
      <c r="AB1061" s="37">
        <f>Z1061/D1061</f>
        <v>1</v>
      </c>
      <c r="AC1061" s="32"/>
      <c r="AD1061" s="165"/>
      <c r="AE1061" s="165"/>
      <c r="AF1061" s="165"/>
      <c r="AG1061" s="165"/>
      <c r="AH1061" s="165"/>
      <c r="AI1061" s="140"/>
      <c r="AJ1061" s="140"/>
      <c r="AK1061" s="78"/>
      <c r="AL1061" s="78"/>
    </row>
    <row r="1062" spans="1:38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1"/>
        <v>0</v>
      </c>
      <c r="AA1062" s="31">
        <f>D1062-Z1062</f>
        <v>0</v>
      </c>
      <c r="AB1062" s="37"/>
      <c r="AC1062" s="32"/>
      <c r="AD1062" s="165"/>
      <c r="AE1062" s="165"/>
      <c r="AF1062" s="165"/>
      <c r="AG1062" s="165"/>
      <c r="AH1062" s="165"/>
      <c r="AI1062" s="140"/>
      <c r="AJ1062" s="140"/>
      <c r="AK1062" s="78"/>
      <c r="AL1062" s="78"/>
    </row>
    <row r="1063" spans="1:38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1"/>
        <v>0</v>
      </c>
      <c r="AA1063" s="31">
        <f>D1063-Z1063</f>
        <v>0</v>
      </c>
      <c r="AB1063" s="37"/>
      <c r="AC1063" s="32"/>
      <c r="AD1063" s="165"/>
      <c r="AE1063" s="165"/>
      <c r="AF1063" s="165"/>
      <c r="AG1063" s="165"/>
      <c r="AH1063" s="165"/>
      <c r="AI1063" s="140"/>
      <c r="AJ1063" s="140"/>
      <c r="AK1063" s="78"/>
      <c r="AL1063" s="78"/>
    </row>
    <row r="1064" spans="1:38" s="33" customFormat="1" ht="18" hidden="1" customHeight="1" x14ac:dyDescent="0.25">
      <c r="A1064" s="39" t="s">
        <v>38</v>
      </c>
      <c r="B1064" s="40">
        <f t="shared" ref="B1064:AA1064" si="502">SUM(B1060:B1063)</f>
        <v>7428278.5899999999</v>
      </c>
      <c r="C1064" s="40">
        <f t="shared" si="502"/>
        <v>-555000</v>
      </c>
      <c r="D1064" s="40">
        <f t="shared" si="502"/>
        <v>6873278.5899999999</v>
      </c>
      <c r="E1064" s="40">
        <f t="shared" si="502"/>
        <v>1789114.1800000002</v>
      </c>
      <c r="F1064" s="40">
        <f t="shared" si="502"/>
        <v>5053222.8099999996</v>
      </c>
      <c r="G1064" s="40">
        <f t="shared" si="502"/>
        <v>30941.599999999999</v>
      </c>
      <c r="H1064" s="40">
        <f t="shared" si="502"/>
        <v>0</v>
      </c>
      <c r="I1064" s="40">
        <f t="shared" si="502"/>
        <v>0</v>
      </c>
      <c r="J1064" s="40">
        <f t="shared" si="502"/>
        <v>0</v>
      </c>
      <c r="K1064" s="40">
        <f t="shared" si="502"/>
        <v>0</v>
      </c>
      <c r="L1064" s="40">
        <f t="shared" si="502"/>
        <v>0</v>
      </c>
      <c r="M1064" s="40">
        <f t="shared" si="502"/>
        <v>0</v>
      </c>
      <c r="N1064" s="40">
        <f t="shared" si="502"/>
        <v>0</v>
      </c>
      <c r="O1064" s="40">
        <f t="shared" si="502"/>
        <v>773000</v>
      </c>
      <c r="P1064" s="40">
        <f t="shared" si="502"/>
        <v>1016114.18</v>
      </c>
      <c r="Q1064" s="40">
        <f t="shared" si="502"/>
        <v>106660.5</v>
      </c>
      <c r="R1064" s="40">
        <f t="shared" si="502"/>
        <v>612162.14</v>
      </c>
      <c r="S1064" s="40">
        <f t="shared" si="502"/>
        <v>4334400.17</v>
      </c>
      <c r="T1064" s="40">
        <f t="shared" si="502"/>
        <v>0</v>
      </c>
      <c r="U1064" s="40">
        <f t="shared" si="502"/>
        <v>30941.599999999999</v>
      </c>
      <c r="V1064" s="40">
        <f t="shared" si="502"/>
        <v>0</v>
      </c>
      <c r="W1064" s="40">
        <f t="shared" si="502"/>
        <v>0</v>
      </c>
      <c r="X1064" s="40">
        <f t="shared" si="502"/>
        <v>0</v>
      </c>
      <c r="Y1064" s="40">
        <f t="shared" si="502"/>
        <v>0</v>
      </c>
      <c r="Z1064" s="40">
        <f t="shared" si="502"/>
        <v>6873278.5899999999</v>
      </c>
      <c r="AA1064" s="40">
        <f t="shared" si="502"/>
        <v>0</v>
      </c>
      <c r="AB1064" s="41">
        <f>Z1064/D1064</f>
        <v>1</v>
      </c>
      <c r="AC1064" s="32"/>
      <c r="AD1064" s="165"/>
      <c r="AE1064" s="165"/>
      <c r="AF1064" s="165"/>
      <c r="AG1064" s="165"/>
      <c r="AH1064" s="165"/>
      <c r="AI1064" s="140"/>
      <c r="AJ1064" s="140"/>
      <c r="AK1064" s="78"/>
      <c r="AL1064" s="78"/>
    </row>
    <row r="1065" spans="1:38" s="33" customFormat="1" ht="18" hidden="1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3">SUM(M1065:Y1065)</f>
        <v>0</v>
      </c>
      <c r="AA1065" s="31">
        <f>D1065-Z1065</f>
        <v>0</v>
      </c>
      <c r="AB1065" s="37"/>
      <c r="AC1065" s="32"/>
      <c r="AD1065" s="165"/>
      <c r="AE1065" s="165"/>
      <c r="AF1065" s="165"/>
      <c r="AG1065" s="165"/>
      <c r="AH1065" s="165"/>
      <c r="AI1065" s="140"/>
      <c r="AJ1065" s="140"/>
      <c r="AK1065" s="78"/>
      <c r="AL1065" s="78"/>
    </row>
    <row r="1066" spans="1:38" s="33" customFormat="1" ht="18" hidden="1" customHeight="1" x14ac:dyDescent="0.25">
      <c r="A1066" s="39" t="s">
        <v>40</v>
      </c>
      <c r="B1066" s="40">
        <f t="shared" ref="B1066:AA1066" si="504">B1065+B1064</f>
        <v>7428278.5899999999</v>
      </c>
      <c r="C1066" s="40">
        <f t="shared" si="504"/>
        <v>-555000</v>
      </c>
      <c r="D1066" s="40">
        <f t="shared" si="504"/>
        <v>6873278.5899999999</v>
      </c>
      <c r="E1066" s="40">
        <f t="shared" si="504"/>
        <v>1789114.1800000002</v>
      </c>
      <c r="F1066" s="40">
        <f t="shared" si="504"/>
        <v>5053222.8099999996</v>
      </c>
      <c r="G1066" s="40">
        <f t="shared" si="504"/>
        <v>30941.599999999999</v>
      </c>
      <c r="H1066" s="40">
        <f t="shared" si="504"/>
        <v>0</v>
      </c>
      <c r="I1066" s="40">
        <f t="shared" si="504"/>
        <v>0</v>
      </c>
      <c r="J1066" s="40">
        <f t="shared" si="504"/>
        <v>0</v>
      </c>
      <c r="K1066" s="40">
        <f t="shared" si="504"/>
        <v>0</v>
      </c>
      <c r="L1066" s="40">
        <f t="shared" si="504"/>
        <v>0</v>
      </c>
      <c r="M1066" s="40">
        <f t="shared" si="504"/>
        <v>0</v>
      </c>
      <c r="N1066" s="40">
        <f t="shared" si="504"/>
        <v>0</v>
      </c>
      <c r="O1066" s="40">
        <f t="shared" si="504"/>
        <v>773000</v>
      </c>
      <c r="P1066" s="40">
        <f t="shared" si="504"/>
        <v>1016114.18</v>
      </c>
      <c r="Q1066" s="40">
        <f t="shared" si="504"/>
        <v>106660.5</v>
      </c>
      <c r="R1066" s="40">
        <f t="shared" si="504"/>
        <v>612162.14</v>
      </c>
      <c r="S1066" s="40">
        <f t="shared" si="504"/>
        <v>4334400.17</v>
      </c>
      <c r="T1066" s="40">
        <f t="shared" si="504"/>
        <v>0</v>
      </c>
      <c r="U1066" s="40">
        <f t="shared" si="504"/>
        <v>30941.599999999999</v>
      </c>
      <c r="V1066" s="40">
        <f t="shared" si="504"/>
        <v>0</v>
      </c>
      <c r="W1066" s="40">
        <f t="shared" si="504"/>
        <v>0</v>
      </c>
      <c r="X1066" s="40">
        <f t="shared" si="504"/>
        <v>0</v>
      </c>
      <c r="Y1066" s="40">
        <f t="shared" si="504"/>
        <v>0</v>
      </c>
      <c r="Z1066" s="40">
        <f t="shared" si="504"/>
        <v>6873278.5899999999</v>
      </c>
      <c r="AA1066" s="40">
        <f t="shared" si="504"/>
        <v>0</v>
      </c>
      <c r="AB1066" s="41">
        <f>Z1066/D1066</f>
        <v>1</v>
      </c>
      <c r="AC1066" s="43"/>
      <c r="AD1066" s="165"/>
      <c r="AE1066" s="165"/>
      <c r="AF1066" s="165"/>
      <c r="AG1066" s="165"/>
      <c r="AH1066" s="165"/>
      <c r="AI1066" s="140"/>
      <c r="AJ1066" s="140"/>
      <c r="AK1066" s="78"/>
      <c r="AL1066" s="78"/>
    </row>
    <row r="1067" spans="1:38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65"/>
      <c r="AE1067" s="165"/>
      <c r="AF1067" s="165"/>
      <c r="AG1067" s="165"/>
      <c r="AH1067" s="165"/>
      <c r="AI1067" s="140"/>
      <c r="AJ1067" s="140"/>
      <c r="AK1067" s="78"/>
      <c r="AL1067" s="78"/>
    </row>
    <row r="1068" spans="1:38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65"/>
      <c r="AE1068" s="165"/>
      <c r="AF1068" s="165"/>
      <c r="AG1068" s="165"/>
      <c r="AH1068" s="165"/>
      <c r="AI1068" s="140"/>
      <c r="AJ1068" s="140"/>
      <c r="AK1068" s="78"/>
      <c r="AL1068" s="78"/>
    </row>
    <row r="1069" spans="1:38" s="33" customFormat="1" ht="15" customHeight="1" x14ac:dyDescent="0.25">
      <c r="A1069" s="47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65"/>
      <c r="AE1069" s="165"/>
      <c r="AF1069" s="165"/>
      <c r="AG1069" s="165"/>
      <c r="AH1069" s="165"/>
      <c r="AI1069" s="140"/>
      <c r="AJ1069" s="140"/>
      <c r="AK1069" s="78"/>
      <c r="AL1069" s="78"/>
    </row>
    <row r="1070" spans="1:38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05">C1080+C1260</f>
        <v>0</v>
      </c>
      <c r="D1070" s="31">
        <f t="shared" si="505"/>
        <v>1117090.2399999998</v>
      </c>
      <c r="E1070" s="31">
        <f t="shared" si="505"/>
        <v>185950.16</v>
      </c>
      <c r="F1070" s="31">
        <f t="shared" si="505"/>
        <v>902734.95</v>
      </c>
      <c r="G1070" s="31">
        <f t="shared" si="505"/>
        <v>0</v>
      </c>
      <c r="H1070" s="31">
        <f t="shared" si="505"/>
        <v>0</v>
      </c>
      <c r="I1070" s="31">
        <f t="shared" si="505"/>
        <v>0</v>
      </c>
      <c r="J1070" s="31">
        <f t="shared" si="505"/>
        <v>0</v>
      </c>
      <c r="K1070" s="31">
        <f t="shared" si="505"/>
        <v>0</v>
      </c>
      <c r="L1070" s="31">
        <f t="shared" si="505"/>
        <v>0</v>
      </c>
      <c r="M1070" s="31">
        <f t="shared" si="505"/>
        <v>0</v>
      </c>
      <c r="N1070" s="31">
        <f t="shared" si="505"/>
        <v>0</v>
      </c>
      <c r="O1070" s="31">
        <f t="shared" si="505"/>
        <v>8465.16</v>
      </c>
      <c r="P1070" s="31">
        <f t="shared" si="505"/>
        <v>177485</v>
      </c>
      <c r="Q1070" s="31">
        <f t="shared" si="505"/>
        <v>163636.88999999998</v>
      </c>
      <c r="R1070" s="31">
        <f t="shared" si="505"/>
        <v>510008.12</v>
      </c>
      <c r="S1070" s="31">
        <f t="shared" si="505"/>
        <v>229089.94</v>
      </c>
      <c r="T1070" s="31">
        <f t="shared" si="505"/>
        <v>0</v>
      </c>
      <c r="U1070" s="31">
        <f t="shared" si="505"/>
        <v>0</v>
      </c>
      <c r="V1070" s="31">
        <f t="shared" si="505"/>
        <v>0</v>
      </c>
      <c r="W1070" s="31">
        <f t="shared" si="505"/>
        <v>0</v>
      </c>
      <c r="X1070" s="31">
        <f t="shared" si="505"/>
        <v>0</v>
      </c>
      <c r="Y1070" s="31">
        <f t="shared" si="505"/>
        <v>0</v>
      </c>
      <c r="Z1070" s="31">
        <f>SUM(M1070:Y1070)</f>
        <v>1088685.1099999999</v>
      </c>
      <c r="AA1070" s="31">
        <f>D1070-Z1070</f>
        <v>28405.129999999888</v>
      </c>
      <c r="AB1070" s="37">
        <f>Z1070/D1070</f>
        <v>0.97457221540132699</v>
      </c>
      <c r="AC1070" s="32"/>
      <c r="AD1070" s="165"/>
      <c r="AE1070" s="165"/>
      <c r="AF1070" s="165"/>
      <c r="AG1070" s="165"/>
      <c r="AH1070" s="165"/>
      <c r="AI1070" s="140"/>
      <c r="AJ1070" s="140"/>
      <c r="AK1070" s="78"/>
      <c r="AL1070" s="78"/>
    </row>
    <row r="1071" spans="1:38" s="33" customFormat="1" ht="18" customHeight="1" x14ac:dyDescent="0.2">
      <c r="A1071" s="36" t="s">
        <v>35</v>
      </c>
      <c r="B1071" s="31">
        <f t="shared" ref="B1071:Q1075" si="506">B1081+B1261</f>
        <v>915111551.46000004</v>
      </c>
      <c r="C1071" s="31">
        <f t="shared" si="506"/>
        <v>-114082942</v>
      </c>
      <c r="D1071" s="31">
        <f t="shared" si="506"/>
        <v>801028609.46000004</v>
      </c>
      <c r="E1071" s="31">
        <f t="shared" si="506"/>
        <v>262542532.66</v>
      </c>
      <c r="F1071" s="31">
        <f t="shared" si="506"/>
        <v>360433190.06999993</v>
      </c>
      <c r="G1071" s="31">
        <f t="shared" si="506"/>
        <v>119975416.57000001</v>
      </c>
      <c r="H1071" s="31">
        <f t="shared" si="506"/>
        <v>-95427920.799999997</v>
      </c>
      <c r="I1071" s="31">
        <f t="shared" si="506"/>
        <v>1465502.3800000001</v>
      </c>
      <c r="J1071" s="31">
        <f t="shared" si="506"/>
        <v>2792286.62</v>
      </c>
      <c r="K1071" s="31">
        <f t="shared" si="506"/>
        <v>1539501.94</v>
      </c>
      <c r="L1071" s="31">
        <f t="shared" si="506"/>
        <v>0</v>
      </c>
      <c r="M1071" s="31">
        <f t="shared" si="506"/>
        <v>5797290.9399999995</v>
      </c>
      <c r="N1071" s="31">
        <f t="shared" si="506"/>
        <v>0</v>
      </c>
      <c r="O1071" s="31">
        <f t="shared" si="506"/>
        <v>156350593.39000002</v>
      </c>
      <c r="P1071" s="31">
        <f t="shared" si="506"/>
        <v>104726436.89</v>
      </c>
      <c r="Q1071" s="31">
        <f t="shared" si="506"/>
        <v>305787140.44000006</v>
      </c>
      <c r="R1071" s="31">
        <f t="shared" si="505"/>
        <v>40761432.199999988</v>
      </c>
      <c r="S1071" s="31">
        <f t="shared" si="505"/>
        <v>11092330.810000001</v>
      </c>
      <c r="T1071" s="31">
        <f t="shared" si="505"/>
        <v>1406457.34</v>
      </c>
      <c r="U1071" s="31">
        <f t="shared" si="505"/>
        <v>114288881.55000001</v>
      </c>
      <c r="V1071" s="31">
        <f t="shared" si="505"/>
        <v>2740575.74</v>
      </c>
      <c r="W1071" s="31">
        <f t="shared" si="505"/>
        <v>-96246812.799999997</v>
      </c>
      <c r="X1071" s="31">
        <f t="shared" si="505"/>
        <v>818892</v>
      </c>
      <c r="Y1071" s="31">
        <f t="shared" si="505"/>
        <v>0</v>
      </c>
      <c r="Z1071" s="31">
        <f t="shared" ref="Z1071:Z1073" si="507">SUM(M1071:Y1071)</f>
        <v>647523218.50000024</v>
      </c>
      <c r="AA1071" s="31">
        <f>D1071-Z1071</f>
        <v>153505390.9599998</v>
      </c>
      <c r="AB1071" s="37">
        <f>Z1071/D1071</f>
        <v>0.8083646587061567</v>
      </c>
      <c r="AC1071" s="32"/>
      <c r="AD1071" s="165"/>
      <c r="AE1071" s="165"/>
      <c r="AF1071" s="165"/>
      <c r="AG1071" s="165"/>
      <c r="AH1071" s="165"/>
      <c r="AI1071" s="140"/>
      <c r="AJ1071" s="140"/>
      <c r="AK1071" s="78"/>
      <c r="AL1071" s="78"/>
    </row>
    <row r="1072" spans="1:38" s="33" customFormat="1" ht="18" customHeight="1" x14ac:dyDescent="0.2">
      <c r="A1072" s="36" t="s">
        <v>36</v>
      </c>
      <c r="B1072" s="31">
        <f t="shared" si="506"/>
        <v>0</v>
      </c>
      <c r="C1072" s="31">
        <f t="shared" si="505"/>
        <v>0</v>
      </c>
      <c r="D1072" s="31">
        <f t="shared" si="505"/>
        <v>0</v>
      </c>
      <c r="E1072" s="31">
        <f t="shared" si="505"/>
        <v>0</v>
      </c>
      <c r="F1072" s="31">
        <f t="shared" si="505"/>
        <v>0</v>
      </c>
      <c r="G1072" s="31">
        <f t="shared" si="505"/>
        <v>0</v>
      </c>
      <c r="H1072" s="31">
        <f t="shared" si="505"/>
        <v>0</v>
      </c>
      <c r="I1072" s="31">
        <f t="shared" si="505"/>
        <v>0</v>
      </c>
      <c r="J1072" s="31">
        <f t="shared" si="505"/>
        <v>0</v>
      </c>
      <c r="K1072" s="31">
        <f t="shared" si="505"/>
        <v>0</v>
      </c>
      <c r="L1072" s="31">
        <f t="shared" si="505"/>
        <v>0</v>
      </c>
      <c r="M1072" s="31">
        <f t="shared" si="505"/>
        <v>0</v>
      </c>
      <c r="N1072" s="31">
        <f t="shared" si="505"/>
        <v>0</v>
      </c>
      <c r="O1072" s="31">
        <f t="shared" si="505"/>
        <v>0</v>
      </c>
      <c r="P1072" s="31">
        <f t="shared" si="505"/>
        <v>0</v>
      </c>
      <c r="Q1072" s="31">
        <f t="shared" si="505"/>
        <v>0</v>
      </c>
      <c r="R1072" s="31">
        <f t="shared" si="505"/>
        <v>0</v>
      </c>
      <c r="S1072" s="31">
        <f t="shared" si="505"/>
        <v>0</v>
      </c>
      <c r="T1072" s="31">
        <f t="shared" si="505"/>
        <v>0</v>
      </c>
      <c r="U1072" s="31">
        <f t="shared" si="505"/>
        <v>0</v>
      </c>
      <c r="V1072" s="31">
        <f t="shared" si="505"/>
        <v>0</v>
      </c>
      <c r="W1072" s="31">
        <f t="shared" si="505"/>
        <v>0</v>
      </c>
      <c r="X1072" s="31">
        <f t="shared" si="505"/>
        <v>0</v>
      </c>
      <c r="Y1072" s="31">
        <f t="shared" si="505"/>
        <v>0</v>
      </c>
      <c r="Z1072" s="31">
        <f t="shared" si="507"/>
        <v>0</v>
      </c>
      <c r="AA1072" s="31">
        <f>D1072-Z1072</f>
        <v>0</v>
      </c>
      <c r="AB1072" s="37"/>
      <c r="AC1072" s="32"/>
      <c r="AD1072" s="165"/>
      <c r="AE1072" s="165"/>
      <c r="AF1072" s="165"/>
      <c r="AG1072" s="165"/>
      <c r="AH1072" s="165"/>
      <c r="AI1072" s="140"/>
      <c r="AJ1072" s="140"/>
      <c r="AK1072" s="78"/>
      <c r="AL1072" s="78"/>
    </row>
    <row r="1073" spans="1:38" s="33" customFormat="1" ht="18" customHeight="1" x14ac:dyDescent="0.2">
      <c r="A1073" s="36" t="s">
        <v>37</v>
      </c>
      <c r="B1073" s="31">
        <f t="shared" si="506"/>
        <v>0</v>
      </c>
      <c r="C1073" s="31">
        <f t="shared" si="505"/>
        <v>0</v>
      </c>
      <c r="D1073" s="31">
        <f t="shared" si="505"/>
        <v>0</v>
      </c>
      <c r="E1073" s="31">
        <f t="shared" si="505"/>
        <v>0</v>
      </c>
      <c r="F1073" s="31">
        <f t="shared" si="505"/>
        <v>0</v>
      </c>
      <c r="G1073" s="31">
        <f t="shared" si="505"/>
        <v>0</v>
      </c>
      <c r="H1073" s="31">
        <f t="shared" si="505"/>
        <v>0</v>
      </c>
      <c r="I1073" s="31">
        <f t="shared" si="505"/>
        <v>0</v>
      </c>
      <c r="J1073" s="31">
        <f t="shared" si="505"/>
        <v>0</v>
      </c>
      <c r="K1073" s="31">
        <f t="shared" si="505"/>
        <v>0</v>
      </c>
      <c r="L1073" s="31">
        <f t="shared" si="505"/>
        <v>0</v>
      </c>
      <c r="M1073" s="31">
        <f t="shared" si="505"/>
        <v>0</v>
      </c>
      <c r="N1073" s="31">
        <f t="shared" si="505"/>
        <v>0</v>
      </c>
      <c r="O1073" s="31">
        <f t="shared" si="505"/>
        <v>0</v>
      </c>
      <c r="P1073" s="31">
        <f t="shared" si="505"/>
        <v>0</v>
      </c>
      <c r="Q1073" s="31">
        <f t="shared" si="505"/>
        <v>0</v>
      </c>
      <c r="R1073" s="31">
        <f t="shared" si="505"/>
        <v>0</v>
      </c>
      <c r="S1073" s="31">
        <f t="shared" si="505"/>
        <v>0</v>
      </c>
      <c r="T1073" s="31">
        <f t="shared" si="505"/>
        <v>0</v>
      </c>
      <c r="U1073" s="31">
        <f t="shared" si="505"/>
        <v>0</v>
      </c>
      <c r="V1073" s="31">
        <f t="shared" si="505"/>
        <v>0</v>
      </c>
      <c r="W1073" s="31">
        <f t="shared" si="505"/>
        <v>0</v>
      </c>
      <c r="X1073" s="31">
        <f t="shared" si="505"/>
        <v>0</v>
      </c>
      <c r="Y1073" s="31">
        <f t="shared" si="505"/>
        <v>0</v>
      </c>
      <c r="Z1073" s="31">
        <f t="shared" si="507"/>
        <v>0</v>
      </c>
      <c r="AA1073" s="31">
        <f>D1073-Z1073</f>
        <v>0</v>
      </c>
      <c r="AB1073" s="37"/>
      <c r="AC1073" s="32"/>
      <c r="AD1073" s="165"/>
      <c r="AE1073" s="165"/>
      <c r="AF1073" s="165"/>
      <c r="AG1073" s="165"/>
      <c r="AH1073" s="165"/>
      <c r="AI1073" s="140"/>
      <c r="AJ1073" s="140"/>
      <c r="AK1073" s="78"/>
      <c r="AL1073" s="78"/>
    </row>
    <row r="1074" spans="1:38" s="33" customFormat="1" ht="18" hidden="1" customHeight="1" x14ac:dyDescent="0.25">
      <c r="A1074" s="39" t="s">
        <v>38</v>
      </c>
      <c r="B1074" s="40">
        <f t="shared" ref="B1074:AA1074" si="508">SUM(B1070:B1073)</f>
        <v>916228641.70000005</v>
      </c>
      <c r="C1074" s="40">
        <f t="shared" si="508"/>
        <v>-114082942</v>
      </c>
      <c r="D1074" s="40">
        <f t="shared" si="508"/>
        <v>802145699.70000005</v>
      </c>
      <c r="E1074" s="40">
        <f t="shared" si="508"/>
        <v>262728482.81999999</v>
      </c>
      <c r="F1074" s="40">
        <f t="shared" si="508"/>
        <v>361335925.01999992</v>
      </c>
      <c r="G1074" s="40">
        <f t="shared" si="508"/>
        <v>119975416.57000001</v>
      </c>
      <c r="H1074" s="40">
        <f t="shared" si="508"/>
        <v>-95427920.799999997</v>
      </c>
      <c r="I1074" s="40">
        <f t="shared" si="508"/>
        <v>1465502.3800000001</v>
      </c>
      <c r="J1074" s="40">
        <f t="shared" si="508"/>
        <v>2792286.62</v>
      </c>
      <c r="K1074" s="40">
        <f t="shared" si="508"/>
        <v>1539501.94</v>
      </c>
      <c r="L1074" s="40">
        <f t="shared" si="508"/>
        <v>0</v>
      </c>
      <c r="M1074" s="40">
        <f t="shared" si="508"/>
        <v>5797290.9399999995</v>
      </c>
      <c r="N1074" s="40">
        <f t="shared" si="508"/>
        <v>0</v>
      </c>
      <c r="O1074" s="40">
        <f t="shared" si="508"/>
        <v>156359058.55000001</v>
      </c>
      <c r="P1074" s="40">
        <f t="shared" si="508"/>
        <v>104903921.89</v>
      </c>
      <c r="Q1074" s="40">
        <f t="shared" si="508"/>
        <v>305950777.33000004</v>
      </c>
      <c r="R1074" s="40">
        <f t="shared" si="508"/>
        <v>41271440.319999985</v>
      </c>
      <c r="S1074" s="40">
        <f t="shared" si="508"/>
        <v>11321420.75</v>
      </c>
      <c r="T1074" s="40">
        <f t="shared" si="508"/>
        <v>1406457.34</v>
      </c>
      <c r="U1074" s="40">
        <f t="shared" si="508"/>
        <v>114288881.55000001</v>
      </c>
      <c r="V1074" s="40">
        <f t="shared" si="508"/>
        <v>2740575.74</v>
      </c>
      <c r="W1074" s="40">
        <f t="shared" si="508"/>
        <v>-96246812.799999997</v>
      </c>
      <c r="X1074" s="40">
        <f t="shared" si="508"/>
        <v>818892</v>
      </c>
      <c r="Y1074" s="40">
        <f t="shared" si="508"/>
        <v>0</v>
      </c>
      <c r="Z1074" s="40">
        <f t="shared" si="508"/>
        <v>648611903.61000025</v>
      </c>
      <c r="AA1074" s="40">
        <f t="shared" si="508"/>
        <v>153533796.08999979</v>
      </c>
      <c r="AB1074" s="41">
        <f>Z1074/D1074</f>
        <v>0.8085961239368098</v>
      </c>
      <c r="AC1074" s="32"/>
      <c r="AD1074" s="165"/>
      <c r="AE1074" s="165"/>
      <c r="AF1074" s="165"/>
      <c r="AG1074" s="165"/>
      <c r="AH1074" s="165"/>
      <c r="AI1074" s="140"/>
      <c r="AJ1074" s="140"/>
      <c r="AK1074" s="78"/>
      <c r="AL1074" s="78"/>
    </row>
    <row r="1075" spans="1:38" s="33" customFormat="1" ht="18" hidden="1" customHeight="1" x14ac:dyDescent="0.25">
      <c r="A1075" s="42" t="s">
        <v>39</v>
      </c>
      <c r="B1075" s="31">
        <f t="shared" si="506"/>
        <v>0</v>
      </c>
      <c r="C1075" s="31">
        <f t="shared" si="505"/>
        <v>0</v>
      </c>
      <c r="D1075" s="31">
        <f t="shared" si="505"/>
        <v>0</v>
      </c>
      <c r="E1075" s="31">
        <f t="shared" si="505"/>
        <v>0</v>
      </c>
      <c r="F1075" s="31">
        <f t="shared" si="505"/>
        <v>0</v>
      </c>
      <c r="G1075" s="31">
        <f t="shared" si="505"/>
        <v>0</v>
      </c>
      <c r="H1075" s="31">
        <f t="shared" si="505"/>
        <v>0</v>
      </c>
      <c r="I1075" s="31">
        <f t="shared" si="505"/>
        <v>0</v>
      </c>
      <c r="J1075" s="31">
        <f t="shared" si="505"/>
        <v>0</v>
      </c>
      <c r="K1075" s="31">
        <f t="shared" si="505"/>
        <v>0</v>
      </c>
      <c r="L1075" s="31">
        <f t="shared" si="505"/>
        <v>0</v>
      </c>
      <c r="M1075" s="31">
        <f t="shared" si="505"/>
        <v>0</v>
      </c>
      <c r="N1075" s="31">
        <f t="shared" si="505"/>
        <v>0</v>
      </c>
      <c r="O1075" s="31">
        <f t="shared" si="505"/>
        <v>0</v>
      </c>
      <c r="P1075" s="31">
        <f t="shared" si="505"/>
        <v>0</v>
      </c>
      <c r="Q1075" s="31">
        <f t="shared" si="505"/>
        <v>0</v>
      </c>
      <c r="R1075" s="31">
        <f t="shared" si="505"/>
        <v>0</v>
      </c>
      <c r="S1075" s="31">
        <f t="shared" si="505"/>
        <v>0</v>
      </c>
      <c r="T1075" s="31">
        <f t="shared" si="505"/>
        <v>0</v>
      </c>
      <c r="U1075" s="31">
        <f t="shared" si="505"/>
        <v>0</v>
      </c>
      <c r="V1075" s="31">
        <f t="shared" si="505"/>
        <v>0</v>
      </c>
      <c r="W1075" s="31">
        <f t="shared" si="505"/>
        <v>0</v>
      </c>
      <c r="X1075" s="31">
        <f t="shared" si="505"/>
        <v>0</v>
      </c>
      <c r="Y1075" s="31">
        <f t="shared" si="505"/>
        <v>0</v>
      </c>
      <c r="Z1075" s="31">
        <f t="shared" ref="Z1075" si="509">SUM(M1075:Y1075)</f>
        <v>0</v>
      </c>
      <c r="AA1075" s="31">
        <f>D1075-Z1075</f>
        <v>0</v>
      </c>
      <c r="AB1075" s="37"/>
      <c r="AC1075" s="32"/>
      <c r="AD1075" s="165"/>
      <c r="AE1075" s="165"/>
      <c r="AF1075" s="165"/>
      <c r="AG1075" s="165"/>
      <c r="AH1075" s="165"/>
      <c r="AI1075" s="140"/>
      <c r="AJ1075" s="140"/>
      <c r="AK1075" s="78"/>
      <c r="AL1075" s="78"/>
    </row>
    <row r="1076" spans="1:38" s="33" customFormat="1" ht="18" customHeight="1" x14ac:dyDescent="0.25">
      <c r="A1076" s="39" t="s">
        <v>40</v>
      </c>
      <c r="B1076" s="40">
        <f t="shared" ref="B1076:AA1076" si="510">B1075+B1074</f>
        <v>916228641.70000005</v>
      </c>
      <c r="C1076" s="40">
        <f t="shared" si="510"/>
        <v>-114082942</v>
      </c>
      <c r="D1076" s="40">
        <f t="shared" si="510"/>
        <v>802145699.70000005</v>
      </c>
      <c r="E1076" s="40">
        <f t="shared" si="510"/>
        <v>262728482.81999999</v>
      </c>
      <c r="F1076" s="40">
        <f t="shared" si="510"/>
        <v>361335925.01999992</v>
      </c>
      <c r="G1076" s="40">
        <f t="shared" si="510"/>
        <v>119975416.57000001</v>
      </c>
      <c r="H1076" s="40">
        <f t="shared" si="510"/>
        <v>-95427920.799999997</v>
      </c>
      <c r="I1076" s="40">
        <f t="shared" si="510"/>
        <v>1465502.3800000001</v>
      </c>
      <c r="J1076" s="40">
        <f t="shared" si="510"/>
        <v>2792286.62</v>
      </c>
      <c r="K1076" s="40">
        <f t="shared" si="510"/>
        <v>1539501.94</v>
      </c>
      <c r="L1076" s="40">
        <f t="shared" si="510"/>
        <v>0</v>
      </c>
      <c r="M1076" s="40">
        <f t="shared" si="510"/>
        <v>5797290.9399999995</v>
      </c>
      <c r="N1076" s="40">
        <f t="shared" si="510"/>
        <v>0</v>
      </c>
      <c r="O1076" s="40">
        <f t="shared" si="510"/>
        <v>156359058.55000001</v>
      </c>
      <c r="P1076" s="40">
        <f t="shared" si="510"/>
        <v>104903921.89</v>
      </c>
      <c r="Q1076" s="40">
        <f t="shared" si="510"/>
        <v>305950777.33000004</v>
      </c>
      <c r="R1076" s="40">
        <f t="shared" si="510"/>
        <v>41271440.319999985</v>
      </c>
      <c r="S1076" s="40">
        <f t="shared" si="510"/>
        <v>11321420.75</v>
      </c>
      <c r="T1076" s="40">
        <f t="shared" si="510"/>
        <v>1406457.34</v>
      </c>
      <c r="U1076" s="40">
        <f t="shared" si="510"/>
        <v>114288881.55000001</v>
      </c>
      <c r="V1076" s="40">
        <f t="shared" si="510"/>
        <v>2740575.74</v>
      </c>
      <c r="W1076" s="40">
        <f t="shared" si="510"/>
        <v>-96246812.799999997</v>
      </c>
      <c r="X1076" s="40">
        <f t="shared" si="510"/>
        <v>818892</v>
      </c>
      <c r="Y1076" s="40">
        <f t="shared" si="510"/>
        <v>0</v>
      </c>
      <c r="Z1076" s="40">
        <f t="shared" si="510"/>
        <v>648611903.61000025</v>
      </c>
      <c r="AA1076" s="40">
        <f t="shared" si="510"/>
        <v>153533796.08999979</v>
      </c>
      <c r="AB1076" s="41">
        <f>Z1076/D1076</f>
        <v>0.8085961239368098</v>
      </c>
      <c r="AC1076" s="43"/>
      <c r="AD1076" s="165"/>
      <c r="AE1076" s="165"/>
      <c r="AF1076" s="165"/>
      <c r="AG1076" s="165"/>
      <c r="AH1076" s="165"/>
      <c r="AI1076" s="140"/>
      <c r="AJ1076" s="140"/>
      <c r="AK1076" s="78"/>
      <c r="AL1076" s="78"/>
    </row>
    <row r="1077" spans="1:38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65"/>
      <c r="AE1077" s="165"/>
      <c r="AF1077" s="165"/>
      <c r="AG1077" s="165"/>
      <c r="AH1077" s="165"/>
      <c r="AI1077" s="140"/>
      <c r="AJ1077" s="140"/>
      <c r="AK1077" s="78"/>
      <c r="AL1077" s="78"/>
    </row>
    <row r="1078" spans="1:38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65"/>
      <c r="AE1078" s="165"/>
      <c r="AF1078" s="165"/>
      <c r="AG1078" s="165"/>
      <c r="AH1078" s="165"/>
      <c r="AI1078" s="140"/>
      <c r="AJ1078" s="140"/>
      <c r="AK1078" s="78"/>
      <c r="AL1078" s="78"/>
    </row>
    <row r="1079" spans="1:38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65"/>
      <c r="AE1079" s="165"/>
      <c r="AF1079" s="165"/>
      <c r="AG1079" s="165"/>
      <c r="AH1079" s="165"/>
      <c r="AI1079" s="140"/>
      <c r="AJ1079" s="140"/>
      <c r="AK1079" s="78"/>
      <c r="AL1079" s="78"/>
    </row>
    <row r="1080" spans="1:38" s="33" customFormat="1" ht="18" customHeight="1" x14ac:dyDescent="0.2">
      <c r="A1080" s="36" t="s">
        <v>34</v>
      </c>
      <c r="B1080" s="31">
        <f t="shared" ref="B1080:Q1083" si="511">B1090+B1100+B1110+B1120+B1130+B1140+B1150+B1160+B1170+B1180+B1190+B1200+B1210+B1220+B1230+B1240+B1250</f>
        <v>1117090.2399999998</v>
      </c>
      <c r="C1080" s="31">
        <f t="shared" si="511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12">E1090+E1100+E1110+E1120+E1130+E1140+E1150+E1160+E1170+E1180+E1190+E1200+E1210+E1220+E1230+E1240+E1250</f>
        <v>185950.16</v>
      </c>
      <c r="F1080" s="31">
        <f t="shared" si="512"/>
        <v>902734.95</v>
      </c>
      <c r="G1080" s="31">
        <f t="shared" si="512"/>
        <v>0</v>
      </c>
      <c r="H1080" s="31">
        <f t="shared" si="512"/>
        <v>0</v>
      </c>
      <c r="I1080" s="31">
        <f t="shared" si="512"/>
        <v>0</v>
      </c>
      <c r="J1080" s="31">
        <f t="shared" si="512"/>
        <v>0</v>
      </c>
      <c r="K1080" s="31">
        <f t="shared" si="512"/>
        <v>0</v>
      </c>
      <c r="L1080" s="31">
        <f t="shared" si="512"/>
        <v>0</v>
      </c>
      <c r="M1080" s="31">
        <f t="shared" si="512"/>
        <v>0</v>
      </c>
      <c r="N1080" s="31">
        <f t="shared" si="512"/>
        <v>0</v>
      </c>
      <c r="O1080" s="31">
        <f t="shared" si="512"/>
        <v>8465.16</v>
      </c>
      <c r="P1080" s="31">
        <f t="shared" si="512"/>
        <v>177485</v>
      </c>
      <c r="Q1080" s="31">
        <f t="shared" si="512"/>
        <v>163636.88999999998</v>
      </c>
      <c r="R1080" s="31">
        <f t="shared" si="512"/>
        <v>510008.12</v>
      </c>
      <c r="S1080" s="31">
        <f t="shared" si="512"/>
        <v>229089.94</v>
      </c>
      <c r="T1080" s="31">
        <f t="shared" si="512"/>
        <v>0</v>
      </c>
      <c r="U1080" s="31">
        <f t="shared" si="512"/>
        <v>0</v>
      </c>
      <c r="V1080" s="31">
        <f t="shared" si="512"/>
        <v>0</v>
      </c>
      <c r="W1080" s="31">
        <f t="shared" si="512"/>
        <v>0</v>
      </c>
      <c r="X1080" s="31">
        <f t="shared" si="512"/>
        <v>0</v>
      </c>
      <c r="Y1080" s="31">
        <f t="shared" si="512"/>
        <v>0</v>
      </c>
      <c r="Z1080" s="31">
        <f>SUM(M1080:Y1080)</f>
        <v>1088685.1099999999</v>
      </c>
      <c r="AA1080" s="31">
        <f>D1080-Z1080</f>
        <v>28405.129999999888</v>
      </c>
      <c r="AB1080" s="37">
        <f>Z1080/D1080</f>
        <v>0.97457221540132699</v>
      </c>
      <c r="AC1080" s="32"/>
      <c r="AD1080" s="165"/>
      <c r="AE1080" s="165"/>
      <c r="AF1080" s="165"/>
      <c r="AG1080" s="165"/>
      <c r="AH1080" s="165"/>
      <c r="AI1080" s="140"/>
      <c r="AJ1080" s="140"/>
      <c r="AK1080" s="78"/>
      <c r="AL1080" s="78"/>
    </row>
    <row r="1081" spans="1:38" s="33" customFormat="1" ht="18" customHeight="1" x14ac:dyDescent="0.2">
      <c r="A1081" s="36" t="s">
        <v>35</v>
      </c>
      <c r="B1081" s="31">
        <f t="shared" si="511"/>
        <v>910680055.94000006</v>
      </c>
      <c r="C1081" s="31">
        <f t="shared" si="511"/>
        <v>-113223243</v>
      </c>
      <c r="D1081" s="31">
        <f t="shared" si="511"/>
        <v>797456812.94000006</v>
      </c>
      <c r="E1081" s="31">
        <f t="shared" si="511"/>
        <v>262308188.85999998</v>
      </c>
      <c r="F1081" s="31">
        <f t="shared" si="511"/>
        <v>358917163.85999995</v>
      </c>
      <c r="G1081" s="31">
        <f t="shared" si="511"/>
        <v>118451576.06</v>
      </c>
      <c r="H1081" s="31">
        <f t="shared" si="511"/>
        <v>-95446704.799999997</v>
      </c>
      <c r="I1081" s="31">
        <f t="shared" si="511"/>
        <v>1231158.58</v>
      </c>
      <c r="J1081" s="31">
        <f t="shared" si="511"/>
        <v>1276260.4099999999</v>
      </c>
      <c r="K1081" s="31">
        <f t="shared" si="511"/>
        <v>15661.430000000051</v>
      </c>
      <c r="L1081" s="31">
        <f t="shared" si="511"/>
        <v>0</v>
      </c>
      <c r="M1081" s="31">
        <f t="shared" si="511"/>
        <v>2523080.4199999995</v>
      </c>
      <c r="N1081" s="31">
        <f t="shared" si="511"/>
        <v>0</v>
      </c>
      <c r="O1081" s="31">
        <f t="shared" si="511"/>
        <v>156350593.39000002</v>
      </c>
      <c r="P1081" s="31">
        <f t="shared" si="511"/>
        <v>104726436.89</v>
      </c>
      <c r="Q1081" s="31">
        <f t="shared" si="511"/>
        <v>305787140.44000006</v>
      </c>
      <c r="R1081" s="31">
        <f t="shared" si="512"/>
        <v>40761432.199999988</v>
      </c>
      <c r="S1081" s="31">
        <f t="shared" si="512"/>
        <v>11092330.810000001</v>
      </c>
      <c r="T1081" s="31">
        <f t="shared" si="512"/>
        <v>1406457.34</v>
      </c>
      <c r="U1081" s="31">
        <f t="shared" si="512"/>
        <v>114288881.55000001</v>
      </c>
      <c r="V1081" s="31">
        <f t="shared" si="512"/>
        <v>2740575.74</v>
      </c>
      <c r="W1081" s="31">
        <f t="shared" si="512"/>
        <v>-96246812.799999997</v>
      </c>
      <c r="X1081" s="31">
        <f t="shared" si="512"/>
        <v>800108</v>
      </c>
      <c r="Y1081" s="31">
        <f t="shared" si="512"/>
        <v>0</v>
      </c>
      <c r="Z1081" s="31">
        <f t="shared" ref="Z1081:Z1083" si="513">SUM(M1081:Y1081)</f>
        <v>644230223.98000026</v>
      </c>
      <c r="AA1081" s="31">
        <f>D1081-Z1081</f>
        <v>153226588.9599998</v>
      </c>
      <c r="AB1081" s="37">
        <f>Z1081/D1081</f>
        <v>0.807855940944192</v>
      </c>
      <c r="AC1081" s="32"/>
      <c r="AD1081" s="165"/>
      <c r="AE1081" s="165"/>
      <c r="AF1081" s="165"/>
      <c r="AG1081" s="165"/>
      <c r="AH1081" s="165"/>
      <c r="AI1081" s="140"/>
      <c r="AJ1081" s="140"/>
      <c r="AK1081" s="78"/>
      <c r="AL1081" s="78"/>
    </row>
    <row r="1082" spans="1:38" s="33" customFormat="1" ht="18" customHeight="1" x14ac:dyDescent="0.2">
      <c r="A1082" s="36" t="s">
        <v>36</v>
      </c>
      <c r="B1082" s="31">
        <f t="shared" si="511"/>
        <v>0</v>
      </c>
      <c r="C1082" s="31">
        <f t="shared" si="511"/>
        <v>0</v>
      </c>
      <c r="D1082" s="31">
        <f t="shared" si="511"/>
        <v>0</v>
      </c>
      <c r="E1082" s="31">
        <f t="shared" si="511"/>
        <v>0</v>
      </c>
      <c r="F1082" s="31">
        <f t="shared" si="511"/>
        <v>0</v>
      </c>
      <c r="G1082" s="31">
        <f t="shared" si="511"/>
        <v>0</v>
      </c>
      <c r="H1082" s="31">
        <f t="shared" si="511"/>
        <v>0</v>
      </c>
      <c r="I1082" s="31">
        <f t="shared" si="511"/>
        <v>0</v>
      </c>
      <c r="J1082" s="31">
        <f t="shared" si="511"/>
        <v>0</v>
      </c>
      <c r="K1082" s="31">
        <f t="shared" si="511"/>
        <v>0</v>
      </c>
      <c r="L1082" s="31">
        <f t="shared" si="511"/>
        <v>0</v>
      </c>
      <c r="M1082" s="31">
        <f t="shared" si="511"/>
        <v>0</v>
      </c>
      <c r="N1082" s="31">
        <f t="shared" si="511"/>
        <v>0</v>
      </c>
      <c r="O1082" s="31">
        <f t="shared" si="511"/>
        <v>0</v>
      </c>
      <c r="P1082" s="31">
        <f t="shared" si="511"/>
        <v>0</v>
      </c>
      <c r="Q1082" s="31">
        <f t="shared" si="511"/>
        <v>0</v>
      </c>
      <c r="R1082" s="31">
        <f t="shared" si="512"/>
        <v>0</v>
      </c>
      <c r="S1082" s="31">
        <f t="shared" si="512"/>
        <v>0</v>
      </c>
      <c r="T1082" s="31">
        <f t="shared" si="512"/>
        <v>0</v>
      </c>
      <c r="U1082" s="31">
        <f t="shared" si="512"/>
        <v>0</v>
      </c>
      <c r="V1082" s="31">
        <f t="shared" si="512"/>
        <v>0</v>
      </c>
      <c r="W1082" s="31">
        <f t="shared" si="512"/>
        <v>0</v>
      </c>
      <c r="X1082" s="31">
        <f t="shared" si="512"/>
        <v>0</v>
      </c>
      <c r="Y1082" s="31">
        <f t="shared" si="512"/>
        <v>0</v>
      </c>
      <c r="Z1082" s="31">
        <f t="shared" si="513"/>
        <v>0</v>
      </c>
      <c r="AA1082" s="31">
        <f>D1082-Z1082</f>
        <v>0</v>
      </c>
      <c r="AB1082" s="37"/>
      <c r="AC1082" s="32"/>
      <c r="AD1082" s="165"/>
      <c r="AE1082" s="165"/>
      <c r="AF1082" s="165"/>
      <c r="AG1082" s="165"/>
      <c r="AH1082" s="165"/>
      <c r="AI1082" s="140"/>
      <c r="AJ1082" s="140"/>
      <c r="AK1082" s="78"/>
      <c r="AL1082" s="78"/>
    </row>
    <row r="1083" spans="1:38" s="33" customFormat="1" ht="18" customHeight="1" x14ac:dyDescent="0.2">
      <c r="A1083" s="36" t="s">
        <v>37</v>
      </c>
      <c r="B1083" s="31">
        <f t="shared" si="511"/>
        <v>0</v>
      </c>
      <c r="C1083" s="31">
        <f t="shared" si="511"/>
        <v>0</v>
      </c>
      <c r="D1083" s="31">
        <f t="shared" si="511"/>
        <v>0</v>
      </c>
      <c r="E1083" s="31">
        <f t="shared" si="511"/>
        <v>0</v>
      </c>
      <c r="F1083" s="31">
        <f t="shared" si="511"/>
        <v>0</v>
      </c>
      <c r="G1083" s="31">
        <f t="shared" si="511"/>
        <v>0</v>
      </c>
      <c r="H1083" s="31">
        <f t="shared" si="511"/>
        <v>0</v>
      </c>
      <c r="I1083" s="31">
        <f t="shared" si="511"/>
        <v>0</v>
      </c>
      <c r="J1083" s="31">
        <f t="shared" si="511"/>
        <v>0</v>
      </c>
      <c r="K1083" s="31">
        <f t="shared" si="511"/>
        <v>0</v>
      </c>
      <c r="L1083" s="31">
        <f t="shared" si="511"/>
        <v>0</v>
      </c>
      <c r="M1083" s="31">
        <f t="shared" si="511"/>
        <v>0</v>
      </c>
      <c r="N1083" s="31">
        <f t="shared" si="511"/>
        <v>0</v>
      </c>
      <c r="O1083" s="31">
        <f t="shared" si="511"/>
        <v>0</v>
      </c>
      <c r="P1083" s="31">
        <f t="shared" si="511"/>
        <v>0</v>
      </c>
      <c r="Q1083" s="31">
        <f t="shared" si="511"/>
        <v>0</v>
      </c>
      <c r="R1083" s="31">
        <f t="shared" si="512"/>
        <v>0</v>
      </c>
      <c r="S1083" s="31">
        <f t="shared" si="512"/>
        <v>0</v>
      </c>
      <c r="T1083" s="31">
        <f t="shared" si="512"/>
        <v>0</v>
      </c>
      <c r="U1083" s="31">
        <f t="shared" si="512"/>
        <v>0</v>
      </c>
      <c r="V1083" s="31">
        <f t="shared" si="512"/>
        <v>0</v>
      </c>
      <c r="W1083" s="31">
        <f t="shared" si="512"/>
        <v>0</v>
      </c>
      <c r="X1083" s="31">
        <f t="shared" si="512"/>
        <v>0</v>
      </c>
      <c r="Y1083" s="31">
        <f t="shared" si="512"/>
        <v>0</v>
      </c>
      <c r="Z1083" s="31">
        <f t="shared" si="513"/>
        <v>0</v>
      </c>
      <c r="AA1083" s="31">
        <f>D1083-Z1083</f>
        <v>0</v>
      </c>
      <c r="AB1083" s="37"/>
      <c r="AC1083" s="32"/>
      <c r="AD1083" s="165"/>
      <c r="AE1083" s="165"/>
      <c r="AF1083" s="165"/>
      <c r="AG1083" s="165"/>
      <c r="AH1083" s="165"/>
      <c r="AI1083" s="140"/>
      <c r="AJ1083" s="140"/>
      <c r="AK1083" s="78"/>
      <c r="AL1083" s="78"/>
    </row>
    <row r="1084" spans="1:38" s="33" customFormat="1" ht="18" hidden="1" customHeight="1" x14ac:dyDescent="0.25">
      <c r="A1084" s="39" t="s">
        <v>38</v>
      </c>
      <c r="B1084" s="40">
        <f t="shared" ref="B1084" si="514">SUM(B1080:B1083)</f>
        <v>911797146.18000007</v>
      </c>
      <c r="C1084" s="40">
        <f t="shared" ref="C1084" si="515">SUM(C1080:C1083)</f>
        <v>-113223243</v>
      </c>
      <c r="D1084" s="40">
        <f>SUM(D1080:D1083)</f>
        <v>798573903.18000007</v>
      </c>
      <c r="E1084" s="40">
        <f t="shared" ref="E1084:AA1084" si="516">SUM(E1080:E1083)</f>
        <v>262494139.01999998</v>
      </c>
      <c r="F1084" s="40">
        <f t="shared" si="516"/>
        <v>359819898.80999994</v>
      </c>
      <c r="G1084" s="40">
        <f t="shared" si="516"/>
        <v>118451576.06</v>
      </c>
      <c r="H1084" s="40">
        <f t="shared" si="516"/>
        <v>-95446704.799999997</v>
      </c>
      <c r="I1084" s="40">
        <f t="shared" si="516"/>
        <v>1231158.58</v>
      </c>
      <c r="J1084" s="40">
        <f t="shared" si="516"/>
        <v>1276260.4099999999</v>
      </c>
      <c r="K1084" s="40">
        <f t="shared" si="516"/>
        <v>15661.430000000051</v>
      </c>
      <c r="L1084" s="40">
        <f t="shared" si="516"/>
        <v>0</v>
      </c>
      <c r="M1084" s="40">
        <f t="shared" si="516"/>
        <v>2523080.4199999995</v>
      </c>
      <c r="N1084" s="40">
        <f t="shared" si="516"/>
        <v>0</v>
      </c>
      <c r="O1084" s="40">
        <f t="shared" si="516"/>
        <v>156359058.55000001</v>
      </c>
      <c r="P1084" s="40">
        <f t="shared" si="516"/>
        <v>104903921.89</v>
      </c>
      <c r="Q1084" s="40">
        <f t="shared" si="516"/>
        <v>305950777.33000004</v>
      </c>
      <c r="R1084" s="40">
        <f t="shared" si="516"/>
        <v>41271440.319999985</v>
      </c>
      <c r="S1084" s="40">
        <f t="shared" si="516"/>
        <v>11321420.75</v>
      </c>
      <c r="T1084" s="40">
        <f t="shared" si="516"/>
        <v>1406457.34</v>
      </c>
      <c r="U1084" s="40">
        <f t="shared" si="516"/>
        <v>114288881.55000001</v>
      </c>
      <c r="V1084" s="40">
        <f t="shared" si="516"/>
        <v>2740575.74</v>
      </c>
      <c r="W1084" s="40">
        <f t="shared" si="516"/>
        <v>-96246812.799999997</v>
      </c>
      <c r="X1084" s="40">
        <f t="shared" si="516"/>
        <v>800108</v>
      </c>
      <c r="Y1084" s="40">
        <f t="shared" si="516"/>
        <v>0</v>
      </c>
      <c r="Z1084" s="40">
        <f t="shared" si="516"/>
        <v>645318909.09000027</v>
      </c>
      <c r="AA1084" s="40">
        <f t="shared" si="516"/>
        <v>153254994.08999979</v>
      </c>
      <c r="AB1084" s="41">
        <f>Z1084/D1084</f>
        <v>0.80808915307684948</v>
      </c>
      <c r="AC1084" s="32"/>
      <c r="AD1084" s="165"/>
      <c r="AE1084" s="165"/>
      <c r="AF1084" s="165"/>
      <c r="AG1084" s="165"/>
      <c r="AH1084" s="165"/>
      <c r="AI1084" s="140"/>
      <c r="AJ1084" s="140"/>
      <c r="AK1084" s="78"/>
      <c r="AL1084" s="78"/>
    </row>
    <row r="1085" spans="1:38" s="33" customFormat="1" ht="18" hidden="1" customHeight="1" x14ac:dyDescent="0.25">
      <c r="A1085" s="42" t="s">
        <v>39</v>
      </c>
      <c r="B1085" s="31">
        <f t="shared" ref="B1085:Y1085" si="517">B1095+B1105+B1115+B1125+B1135+B1145+B1155+B1165+B1175+B1185+B1195+B1205+B1215+B1225+B1235+B1245+B1255</f>
        <v>0</v>
      </c>
      <c r="C1085" s="31">
        <f t="shared" si="517"/>
        <v>0</v>
      </c>
      <c r="D1085" s="31">
        <f t="shared" si="517"/>
        <v>0</v>
      </c>
      <c r="E1085" s="31">
        <f t="shared" si="517"/>
        <v>0</v>
      </c>
      <c r="F1085" s="31">
        <f t="shared" si="517"/>
        <v>0</v>
      </c>
      <c r="G1085" s="31">
        <f t="shared" si="517"/>
        <v>0</v>
      </c>
      <c r="H1085" s="31">
        <f t="shared" si="517"/>
        <v>0</v>
      </c>
      <c r="I1085" s="31">
        <f t="shared" si="517"/>
        <v>0</v>
      </c>
      <c r="J1085" s="31">
        <f t="shared" si="517"/>
        <v>0</v>
      </c>
      <c r="K1085" s="31">
        <f t="shared" si="517"/>
        <v>0</v>
      </c>
      <c r="L1085" s="31">
        <f t="shared" si="517"/>
        <v>0</v>
      </c>
      <c r="M1085" s="31">
        <f t="shared" si="517"/>
        <v>0</v>
      </c>
      <c r="N1085" s="31">
        <f t="shared" si="517"/>
        <v>0</v>
      </c>
      <c r="O1085" s="31">
        <f t="shared" si="517"/>
        <v>0</v>
      </c>
      <c r="P1085" s="31">
        <f t="shared" si="517"/>
        <v>0</v>
      </c>
      <c r="Q1085" s="31">
        <f t="shared" si="517"/>
        <v>0</v>
      </c>
      <c r="R1085" s="31">
        <f t="shared" si="517"/>
        <v>0</v>
      </c>
      <c r="S1085" s="31">
        <f t="shared" si="517"/>
        <v>0</v>
      </c>
      <c r="T1085" s="31">
        <f t="shared" si="517"/>
        <v>0</v>
      </c>
      <c r="U1085" s="31">
        <f t="shared" si="517"/>
        <v>0</v>
      </c>
      <c r="V1085" s="31">
        <f t="shared" si="517"/>
        <v>0</v>
      </c>
      <c r="W1085" s="31">
        <f t="shared" si="517"/>
        <v>0</v>
      </c>
      <c r="X1085" s="31">
        <f t="shared" si="517"/>
        <v>0</v>
      </c>
      <c r="Y1085" s="31">
        <f t="shared" si="517"/>
        <v>0</v>
      </c>
      <c r="Z1085" s="31">
        <f t="shared" ref="Z1085" si="518">SUM(M1085:Y1085)</f>
        <v>0</v>
      </c>
      <c r="AA1085" s="31">
        <f>D1085-Z1085</f>
        <v>0</v>
      </c>
      <c r="AB1085" s="37"/>
      <c r="AC1085" s="32"/>
      <c r="AD1085" s="165"/>
      <c r="AE1085" s="165"/>
      <c r="AF1085" s="165"/>
      <c r="AG1085" s="165"/>
      <c r="AH1085" s="165"/>
      <c r="AI1085" s="140"/>
      <c r="AJ1085" s="140"/>
      <c r="AK1085" s="78"/>
      <c r="AL1085" s="78"/>
    </row>
    <row r="1086" spans="1:38" s="33" customFormat="1" ht="18" customHeight="1" x14ac:dyDescent="0.25">
      <c r="A1086" s="39" t="s">
        <v>40</v>
      </c>
      <c r="B1086" s="40">
        <f t="shared" ref="B1086:C1086" si="519">B1085+B1084</f>
        <v>911797146.18000007</v>
      </c>
      <c r="C1086" s="40">
        <f t="shared" si="519"/>
        <v>-113223243</v>
      </c>
      <c r="D1086" s="40">
        <f>D1085+D1084</f>
        <v>798573903.18000007</v>
      </c>
      <c r="E1086" s="40">
        <f t="shared" ref="E1086:AA1086" si="520">E1085+E1084</f>
        <v>262494139.01999998</v>
      </c>
      <c r="F1086" s="40">
        <f t="shared" si="520"/>
        <v>359819898.80999994</v>
      </c>
      <c r="G1086" s="40">
        <f t="shared" si="520"/>
        <v>118451576.06</v>
      </c>
      <c r="H1086" s="40">
        <f t="shared" si="520"/>
        <v>-95446704.799999997</v>
      </c>
      <c r="I1086" s="40">
        <f t="shared" si="520"/>
        <v>1231158.58</v>
      </c>
      <c r="J1086" s="40">
        <f t="shared" si="520"/>
        <v>1276260.4099999999</v>
      </c>
      <c r="K1086" s="40">
        <f t="shared" si="520"/>
        <v>15661.430000000051</v>
      </c>
      <c r="L1086" s="40">
        <f t="shared" si="520"/>
        <v>0</v>
      </c>
      <c r="M1086" s="40">
        <f t="shared" si="520"/>
        <v>2523080.4199999995</v>
      </c>
      <c r="N1086" s="40">
        <f t="shared" si="520"/>
        <v>0</v>
      </c>
      <c r="O1086" s="40">
        <f t="shared" si="520"/>
        <v>156359058.55000001</v>
      </c>
      <c r="P1086" s="40">
        <f t="shared" si="520"/>
        <v>104903921.89</v>
      </c>
      <c r="Q1086" s="40">
        <f t="shared" si="520"/>
        <v>305950777.33000004</v>
      </c>
      <c r="R1086" s="40">
        <f t="shared" si="520"/>
        <v>41271440.319999985</v>
      </c>
      <c r="S1086" s="40">
        <f t="shared" si="520"/>
        <v>11321420.75</v>
      </c>
      <c r="T1086" s="40">
        <f t="shared" si="520"/>
        <v>1406457.34</v>
      </c>
      <c r="U1086" s="40">
        <f t="shared" si="520"/>
        <v>114288881.55000001</v>
      </c>
      <c r="V1086" s="40">
        <f t="shared" si="520"/>
        <v>2740575.74</v>
      </c>
      <c r="W1086" s="40">
        <f t="shared" si="520"/>
        <v>-96246812.799999997</v>
      </c>
      <c r="X1086" s="40">
        <f t="shared" si="520"/>
        <v>800108</v>
      </c>
      <c r="Y1086" s="40">
        <f t="shared" si="520"/>
        <v>0</v>
      </c>
      <c r="Z1086" s="40">
        <f t="shared" si="520"/>
        <v>645318909.09000027</v>
      </c>
      <c r="AA1086" s="40">
        <f t="shared" si="520"/>
        <v>153254994.08999979</v>
      </c>
      <c r="AB1086" s="41">
        <f>Z1086/D1086</f>
        <v>0.80808915307684948</v>
      </c>
      <c r="AC1086" s="43"/>
      <c r="AD1086" s="165"/>
      <c r="AE1086" s="165"/>
      <c r="AF1086" s="165"/>
      <c r="AG1086" s="165"/>
      <c r="AH1086" s="165"/>
      <c r="AI1086" s="140"/>
      <c r="AJ1086" s="140"/>
      <c r="AK1086" s="78"/>
      <c r="AL1086" s="78"/>
    </row>
    <row r="1087" spans="1:38" s="46" customFormat="1" ht="15" hidden="1" customHeight="1" x14ac:dyDescent="0.25">
      <c r="A1087" s="44"/>
      <c r="B1087" s="45"/>
      <c r="C1087" s="45"/>
      <c r="D1087" s="45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40"/>
      <c r="AE1087" s="140"/>
      <c r="AF1087" s="140"/>
      <c r="AG1087" s="140"/>
      <c r="AH1087" s="140"/>
      <c r="AI1087" s="140"/>
      <c r="AJ1087" s="140"/>
      <c r="AK1087" s="78"/>
      <c r="AL1087" s="78"/>
    </row>
    <row r="1088" spans="1:38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65"/>
      <c r="AE1088" s="165"/>
      <c r="AF1088" s="165"/>
      <c r="AG1088" s="165"/>
      <c r="AH1088" s="165"/>
      <c r="AI1088" s="140"/>
      <c r="AJ1088" s="140"/>
      <c r="AK1088" s="78"/>
      <c r="AL1088" s="78"/>
    </row>
    <row r="1089" spans="1:38" s="33" customFormat="1" ht="15" hidden="1" customHeight="1" x14ac:dyDescent="0.25">
      <c r="A1089" s="47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65"/>
      <c r="AE1089" s="165"/>
      <c r="AF1089" s="165"/>
      <c r="AG1089" s="165"/>
      <c r="AH1089" s="165"/>
      <c r="AI1089" s="140"/>
      <c r="AJ1089" s="140"/>
      <c r="AK1089" s="78"/>
      <c r="AL1089" s="78"/>
    </row>
    <row r="1090" spans="1:38" s="33" customFormat="1" ht="18" hidden="1" customHeight="1" x14ac:dyDescent="0.2">
      <c r="A1090" s="36" t="s">
        <v>34</v>
      </c>
      <c r="B1090" s="31">
        <f>[1]consoCURRENT!E22458</f>
        <v>28405.130000000012</v>
      </c>
      <c r="C1090" s="31">
        <f>[1]consoCURRENT!F22458</f>
        <v>0</v>
      </c>
      <c r="D1090" s="31">
        <f>[1]consoCURRENT!G22458</f>
        <v>28405.130000000012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28405.130000000012</v>
      </c>
      <c r="AB1090" s="37">
        <f>Z1090/D1090</f>
        <v>0</v>
      </c>
      <c r="AC1090" s="32"/>
      <c r="AD1090" s="165"/>
      <c r="AE1090" s="165"/>
      <c r="AF1090" s="165"/>
      <c r="AG1090" s="165"/>
      <c r="AH1090" s="165"/>
      <c r="AI1090" s="140"/>
      <c r="AJ1090" s="140"/>
      <c r="AK1090" s="78"/>
      <c r="AL1090" s="78"/>
    </row>
    <row r="1091" spans="1:38" s="33" customFormat="1" ht="18" hidden="1" customHeight="1" x14ac:dyDescent="0.2">
      <c r="A1091" s="36" t="s">
        <v>35</v>
      </c>
      <c r="B1091" s="31">
        <f>[1]consoCURRENT!E22571</f>
        <v>3099076.5200000014</v>
      </c>
      <c r="C1091" s="31">
        <f>[1]consoCURRENT!F22571</f>
        <v>0</v>
      </c>
      <c r="D1091" s="31">
        <f>[1]consoCURRENT!G22571</f>
        <v>3099076.5200000009</v>
      </c>
      <c r="E1091" s="31">
        <f>[1]consoCURRENT!H22571</f>
        <v>1570399.65</v>
      </c>
      <c r="F1091" s="31">
        <f>[1]consoCURRENT!I22571</f>
        <v>1276260.4099999999</v>
      </c>
      <c r="G1091" s="31">
        <f>[1]consoCURRENT!J22571</f>
        <v>15661.430000000051</v>
      </c>
      <c r="H1091" s="31">
        <f>[1]consoCURRENT!K22571</f>
        <v>1916.2</v>
      </c>
      <c r="I1091" s="31">
        <f>[1]consoCURRENT!L22571</f>
        <v>1231158.58</v>
      </c>
      <c r="J1091" s="31">
        <f>[1]consoCURRENT!M22571</f>
        <v>1276260.4099999999</v>
      </c>
      <c r="K1091" s="31">
        <f>[1]consoCURRENT!N22571</f>
        <v>15661.430000000051</v>
      </c>
      <c r="L1091" s="31">
        <f>[1]consoCURRENT!O22571</f>
        <v>0</v>
      </c>
      <c r="M1091" s="31">
        <f>[1]consoCURRENT!P22571</f>
        <v>2523080.4199999995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312144.07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1916.2</v>
      </c>
      <c r="X1091" s="31">
        <f>[1]consoCURRENT!AA22571</f>
        <v>0</v>
      </c>
      <c r="Y1091" s="31">
        <f>[1]consoCURRENT!AB22571</f>
        <v>0</v>
      </c>
      <c r="Z1091" s="31">
        <f t="shared" ref="Z1091:Z1093" si="521">SUM(M1091:Y1091)</f>
        <v>2864237.6899999995</v>
      </c>
      <c r="AA1091" s="31">
        <f>D1091-Z1091</f>
        <v>234838.83000000147</v>
      </c>
      <c r="AB1091" s="37">
        <f>Z1091/D1091</f>
        <v>0.92422296497538514</v>
      </c>
      <c r="AC1091" s="32"/>
      <c r="AD1091" s="165"/>
      <c r="AE1091" s="165"/>
      <c r="AF1091" s="165"/>
      <c r="AG1091" s="165"/>
      <c r="AH1091" s="165"/>
      <c r="AI1091" s="140"/>
      <c r="AJ1091" s="140"/>
      <c r="AK1091" s="78"/>
      <c r="AL1091" s="78"/>
    </row>
    <row r="1092" spans="1:38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1"/>
        <v>0</v>
      </c>
      <c r="AA1092" s="31">
        <f>D1092-Z1092</f>
        <v>0</v>
      </c>
      <c r="AB1092" s="37"/>
      <c r="AC1092" s="32"/>
      <c r="AD1092" s="165"/>
      <c r="AE1092" s="165"/>
      <c r="AF1092" s="165"/>
      <c r="AG1092" s="165"/>
      <c r="AH1092" s="165"/>
      <c r="AI1092" s="140"/>
      <c r="AJ1092" s="140"/>
      <c r="AK1092" s="78"/>
      <c r="AL1092" s="78"/>
    </row>
    <row r="1093" spans="1:38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1"/>
        <v>0</v>
      </c>
      <c r="AA1093" s="31">
        <f>D1093-Z1093</f>
        <v>0</v>
      </c>
      <c r="AB1093" s="37"/>
      <c r="AC1093" s="32"/>
      <c r="AD1093" s="165"/>
      <c r="AE1093" s="165"/>
      <c r="AF1093" s="165"/>
      <c r="AG1093" s="165"/>
      <c r="AH1093" s="165"/>
      <c r="AI1093" s="140"/>
      <c r="AJ1093" s="140"/>
      <c r="AK1093" s="78"/>
      <c r="AL1093" s="78"/>
    </row>
    <row r="1094" spans="1:38" s="33" customFormat="1" ht="18" hidden="1" customHeight="1" x14ac:dyDescent="0.25">
      <c r="A1094" s="39" t="s">
        <v>38</v>
      </c>
      <c r="B1094" s="40">
        <f t="shared" ref="B1094:AA1094" si="522">SUM(B1090:B1093)</f>
        <v>3127481.6500000013</v>
      </c>
      <c r="C1094" s="40">
        <f t="shared" si="522"/>
        <v>0</v>
      </c>
      <c r="D1094" s="40">
        <f t="shared" si="522"/>
        <v>3127481.6500000008</v>
      </c>
      <c r="E1094" s="40">
        <f t="shared" si="522"/>
        <v>1570399.65</v>
      </c>
      <c r="F1094" s="40">
        <f t="shared" si="522"/>
        <v>1276260.4099999999</v>
      </c>
      <c r="G1094" s="40">
        <f t="shared" si="522"/>
        <v>15661.430000000051</v>
      </c>
      <c r="H1094" s="40">
        <f t="shared" si="522"/>
        <v>1916.2</v>
      </c>
      <c r="I1094" s="40">
        <f t="shared" si="522"/>
        <v>1231158.58</v>
      </c>
      <c r="J1094" s="40">
        <f t="shared" si="522"/>
        <v>1276260.4099999999</v>
      </c>
      <c r="K1094" s="40">
        <f t="shared" si="522"/>
        <v>15661.430000000051</v>
      </c>
      <c r="L1094" s="40">
        <f t="shared" si="522"/>
        <v>0</v>
      </c>
      <c r="M1094" s="40">
        <f t="shared" si="522"/>
        <v>2523080.4199999995</v>
      </c>
      <c r="N1094" s="40">
        <f t="shared" si="522"/>
        <v>0</v>
      </c>
      <c r="O1094" s="40">
        <f t="shared" si="522"/>
        <v>27097</v>
      </c>
      <c r="P1094" s="40">
        <f t="shared" si="522"/>
        <v>312144.07</v>
      </c>
      <c r="Q1094" s="40">
        <f t="shared" si="522"/>
        <v>0</v>
      </c>
      <c r="R1094" s="40">
        <f t="shared" si="522"/>
        <v>0</v>
      </c>
      <c r="S1094" s="40">
        <f t="shared" si="522"/>
        <v>0</v>
      </c>
      <c r="T1094" s="40">
        <f t="shared" si="522"/>
        <v>0</v>
      </c>
      <c r="U1094" s="40">
        <f t="shared" si="522"/>
        <v>0</v>
      </c>
      <c r="V1094" s="40">
        <f t="shared" si="522"/>
        <v>0</v>
      </c>
      <c r="W1094" s="40">
        <f t="shared" si="522"/>
        <v>1916.2</v>
      </c>
      <c r="X1094" s="40">
        <f t="shared" si="522"/>
        <v>0</v>
      </c>
      <c r="Y1094" s="40">
        <f t="shared" si="522"/>
        <v>0</v>
      </c>
      <c r="Z1094" s="40">
        <f t="shared" si="522"/>
        <v>2864237.6899999995</v>
      </c>
      <c r="AA1094" s="40">
        <f t="shared" si="522"/>
        <v>263243.96000000148</v>
      </c>
      <c r="AB1094" s="41">
        <f>Z1094/D1094</f>
        <v>0.91582877552614861</v>
      </c>
      <c r="AC1094" s="32"/>
      <c r="AD1094" s="165"/>
      <c r="AE1094" s="165"/>
      <c r="AF1094" s="165"/>
      <c r="AG1094" s="165"/>
      <c r="AH1094" s="165"/>
      <c r="AI1094" s="140"/>
      <c r="AJ1094" s="140"/>
      <c r="AK1094" s="78"/>
      <c r="AL1094" s="78"/>
    </row>
    <row r="1095" spans="1:38" s="33" customFormat="1" ht="18" hidden="1" customHeight="1" x14ac:dyDescent="0.25">
      <c r="A1095" s="42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3">SUM(M1095:Y1095)</f>
        <v>0</v>
      </c>
      <c r="AA1095" s="31">
        <f>D1095-Z1095</f>
        <v>0</v>
      </c>
      <c r="AB1095" s="37"/>
      <c r="AC1095" s="32"/>
      <c r="AD1095" s="165"/>
      <c r="AE1095" s="165"/>
      <c r="AF1095" s="165"/>
      <c r="AG1095" s="165"/>
      <c r="AH1095" s="165"/>
      <c r="AI1095" s="140"/>
      <c r="AJ1095" s="140"/>
      <c r="AK1095" s="78"/>
      <c r="AL1095" s="78"/>
    </row>
    <row r="1096" spans="1:38" s="33" customFormat="1" ht="18" hidden="1" customHeight="1" x14ac:dyDescent="0.25">
      <c r="A1096" s="39" t="s">
        <v>40</v>
      </c>
      <c r="B1096" s="40">
        <f t="shared" ref="B1096:AA1096" si="524">B1095+B1094</f>
        <v>3127481.6500000013</v>
      </c>
      <c r="C1096" s="40">
        <f t="shared" si="524"/>
        <v>0</v>
      </c>
      <c r="D1096" s="40">
        <f t="shared" si="524"/>
        <v>3127481.6500000008</v>
      </c>
      <c r="E1096" s="40">
        <f t="shared" si="524"/>
        <v>1570399.65</v>
      </c>
      <c r="F1096" s="40">
        <f t="shared" si="524"/>
        <v>1276260.4099999999</v>
      </c>
      <c r="G1096" s="40">
        <f t="shared" si="524"/>
        <v>15661.430000000051</v>
      </c>
      <c r="H1096" s="40">
        <f t="shared" si="524"/>
        <v>1916.2</v>
      </c>
      <c r="I1096" s="40">
        <f t="shared" si="524"/>
        <v>1231158.58</v>
      </c>
      <c r="J1096" s="40">
        <f t="shared" si="524"/>
        <v>1276260.4099999999</v>
      </c>
      <c r="K1096" s="40">
        <f t="shared" si="524"/>
        <v>15661.430000000051</v>
      </c>
      <c r="L1096" s="40">
        <f t="shared" si="524"/>
        <v>0</v>
      </c>
      <c r="M1096" s="40">
        <f t="shared" si="524"/>
        <v>2523080.4199999995</v>
      </c>
      <c r="N1096" s="40">
        <f t="shared" si="524"/>
        <v>0</v>
      </c>
      <c r="O1096" s="40">
        <f t="shared" si="524"/>
        <v>27097</v>
      </c>
      <c r="P1096" s="40">
        <f t="shared" si="524"/>
        <v>312144.07</v>
      </c>
      <c r="Q1096" s="40">
        <f t="shared" si="524"/>
        <v>0</v>
      </c>
      <c r="R1096" s="40">
        <f t="shared" si="524"/>
        <v>0</v>
      </c>
      <c r="S1096" s="40">
        <f t="shared" si="524"/>
        <v>0</v>
      </c>
      <c r="T1096" s="40">
        <f t="shared" si="524"/>
        <v>0</v>
      </c>
      <c r="U1096" s="40">
        <f t="shared" si="524"/>
        <v>0</v>
      </c>
      <c r="V1096" s="40">
        <f t="shared" si="524"/>
        <v>0</v>
      </c>
      <c r="W1096" s="40">
        <f t="shared" si="524"/>
        <v>1916.2</v>
      </c>
      <c r="X1096" s="40">
        <f t="shared" si="524"/>
        <v>0</v>
      </c>
      <c r="Y1096" s="40">
        <f t="shared" si="524"/>
        <v>0</v>
      </c>
      <c r="Z1096" s="40">
        <f t="shared" si="524"/>
        <v>2864237.6899999995</v>
      </c>
      <c r="AA1096" s="40">
        <f t="shared" si="524"/>
        <v>263243.96000000148</v>
      </c>
      <c r="AB1096" s="41">
        <f>Z1096/D1096</f>
        <v>0.91582877552614861</v>
      </c>
      <c r="AC1096" s="43"/>
      <c r="AD1096" s="165"/>
      <c r="AE1096" s="165"/>
      <c r="AF1096" s="165"/>
      <c r="AG1096" s="165"/>
      <c r="AH1096" s="165"/>
      <c r="AI1096" s="140"/>
      <c r="AJ1096" s="140"/>
      <c r="AK1096" s="78"/>
      <c r="AL1096" s="78"/>
    </row>
    <row r="1097" spans="1:38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65"/>
      <c r="AE1097" s="165"/>
      <c r="AF1097" s="165"/>
      <c r="AG1097" s="165"/>
      <c r="AH1097" s="165"/>
      <c r="AI1097" s="140"/>
      <c r="AJ1097" s="140"/>
      <c r="AK1097" s="78"/>
      <c r="AL1097" s="78"/>
    </row>
    <row r="1098" spans="1:38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65"/>
      <c r="AE1098" s="165"/>
      <c r="AF1098" s="165"/>
      <c r="AG1098" s="165"/>
      <c r="AH1098" s="165"/>
      <c r="AI1098" s="140"/>
      <c r="AJ1098" s="140"/>
      <c r="AK1098" s="78"/>
      <c r="AL1098" s="78"/>
    </row>
    <row r="1099" spans="1:38" s="33" customFormat="1" ht="15" hidden="1" customHeight="1" x14ac:dyDescent="0.25">
      <c r="A1099" s="47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65"/>
      <c r="AE1099" s="165"/>
      <c r="AF1099" s="165"/>
      <c r="AG1099" s="165"/>
      <c r="AH1099" s="165"/>
      <c r="AI1099" s="140"/>
      <c r="AJ1099" s="140"/>
      <c r="AK1099" s="78"/>
      <c r="AL1099" s="78"/>
    </row>
    <row r="1100" spans="1:38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123927</v>
      </c>
      <c r="F1100" s="31">
        <f>[1]consoCURRENT!I22671</f>
        <v>358479.46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123927</v>
      </c>
      <c r="Q1100" s="31">
        <f>[1]consoCURRENT!T22671</f>
        <v>88176.989999999991</v>
      </c>
      <c r="R1100" s="31">
        <f>[1]consoCURRENT!U22671</f>
        <v>132015.21000000002</v>
      </c>
      <c r="S1100" s="31">
        <f>[1]consoCURRENT!V22671</f>
        <v>138287.26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482406.46</v>
      </c>
      <c r="AA1100" s="31">
        <f>D1100-Z1100</f>
        <v>0</v>
      </c>
      <c r="AB1100" s="37">
        <f>Z1100/D1100</f>
        <v>1.0000000000000002</v>
      </c>
      <c r="AC1100" s="32"/>
      <c r="AD1100" s="165"/>
      <c r="AE1100" s="165"/>
      <c r="AF1100" s="165"/>
      <c r="AG1100" s="165"/>
      <c r="AH1100" s="165"/>
      <c r="AI1100" s="140"/>
      <c r="AJ1100" s="140"/>
      <c r="AK1100" s="78"/>
      <c r="AL1100" s="78"/>
    </row>
    <row r="1101" spans="1:38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-3121401</v>
      </c>
      <c r="D1101" s="31">
        <f>[1]consoCURRENT!G22784</f>
        <v>309258990.09000003</v>
      </c>
      <c r="E1101" s="31">
        <f>[1]consoCURRENT!H22784</f>
        <v>466034</v>
      </c>
      <c r="F1101" s="31">
        <f>[1]consoCURRENT!I22784</f>
        <v>303988778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203034</v>
      </c>
      <c r="Q1101" s="31">
        <f>[1]consoCURRENT!T22784</f>
        <v>303939278</v>
      </c>
      <c r="R1101" s="31">
        <f>[1]consoCURRENT!U22784</f>
        <v>49500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5">SUM(M1101:Y1101)</f>
        <v>304454812</v>
      </c>
      <c r="AA1101" s="31">
        <f>D1101-Z1101</f>
        <v>4804178.0900000334</v>
      </c>
      <c r="AB1101" s="37">
        <f>Z1101/D1101</f>
        <v>0.98446551840384033</v>
      </c>
      <c r="AC1101" s="32"/>
      <c r="AD1101" s="165"/>
      <c r="AE1101" s="165"/>
      <c r="AF1101" s="165"/>
      <c r="AG1101" s="165"/>
      <c r="AH1101" s="165"/>
      <c r="AI1101" s="140"/>
      <c r="AJ1101" s="140"/>
      <c r="AK1101" s="78"/>
      <c r="AL1101" s="78"/>
    </row>
    <row r="1102" spans="1:38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5"/>
        <v>0</v>
      </c>
      <c r="AA1102" s="31">
        <f>D1102-Z1102</f>
        <v>0</v>
      </c>
      <c r="AB1102" s="37"/>
      <c r="AC1102" s="32"/>
      <c r="AD1102" s="165"/>
      <c r="AE1102" s="165"/>
      <c r="AF1102" s="165"/>
      <c r="AG1102" s="165"/>
      <c r="AH1102" s="165"/>
      <c r="AI1102" s="140"/>
      <c r="AJ1102" s="140"/>
      <c r="AK1102" s="78"/>
      <c r="AL1102" s="78"/>
    </row>
    <row r="1103" spans="1:38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5"/>
        <v>0</v>
      </c>
      <c r="AA1103" s="31">
        <f>D1103-Z1103</f>
        <v>0</v>
      </c>
      <c r="AB1103" s="37"/>
      <c r="AC1103" s="32"/>
      <c r="AD1103" s="165"/>
      <c r="AE1103" s="165"/>
      <c r="AF1103" s="165"/>
      <c r="AG1103" s="165"/>
      <c r="AH1103" s="165"/>
      <c r="AI1103" s="140"/>
      <c r="AJ1103" s="140"/>
      <c r="AK1103" s="78"/>
      <c r="AL1103" s="78"/>
    </row>
    <row r="1104" spans="1:38" s="33" customFormat="1" ht="18" hidden="1" customHeight="1" x14ac:dyDescent="0.25">
      <c r="A1104" s="39" t="s">
        <v>38</v>
      </c>
      <c r="B1104" s="40">
        <f t="shared" ref="B1104:AA1104" si="526">SUM(B1100:B1103)</f>
        <v>312862797.55000001</v>
      </c>
      <c r="C1104" s="40">
        <f t="shared" si="526"/>
        <v>-3121401</v>
      </c>
      <c r="D1104" s="40">
        <f t="shared" si="526"/>
        <v>309741396.55000001</v>
      </c>
      <c r="E1104" s="40">
        <f t="shared" si="526"/>
        <v>589961</v>
      </c>
      <c r="F1104" s="40">
        <f t="shared" si="526"/>
        <v>304347257.45999998</v>
      </c>
      <c r="G1104" s="40">
        <f t="shared" si="526"/>
        <v>0</v>
      </c>
      <c r="H1104" s="40">
        <f t="shared" si="526"/>
        <v>0</v>
      </c>
      <c r="I1104" s="40">
        <f t="shared" si="526"/>
        <v>0</v>
      </c>
      <c r="J1104" s="40">
        <f t="shared" si="526"/>
        <v>0</v>
      </c>
      <c r="K1104" s="40">
        <f t="shared" si="526"/>
        <v>0</v>
      </c>
      <c r="L1104" s="40">
        <f t="shared" si="526"/>
        <v>0</v>
      </c>
      <c r="M1104" s="40">
        <f t="shared" si="526"/>
        <v>0</v>
      </c>
      <c r="N1104" s="40">
        <f t="shared" si="526"/>
        <v>0</v>
      </c>
      <c r="O1104" s="40">
        <f t="shared" si="526"/>
        <v>263000</v>
      </c>
      <c r="P1104" s="40">
        <f t="shared" si="526"/>
        <v>326961</v>
      </c>
      <c r="Q1104" s="40">
        <f t="shared" si="526"/>
        <v>304027454.99000001</v>
      </c>
      <c r="R1104" s="40">
        <f t="shared" si="526"/>
        <v>181515.21000000002</v>
      </c>
      <c r="S1104" s="40">
        <f t="shared" si="526"/>
        <v>138287.26</v>
      </c>
      <c r="T1104" s="40">
        <f t="shared" si="526"/>
        <v>0</v>
      </c>
      <c r="U1104" s="40">
        <f t="shared" si="526"/>
        <v>0</v>
      </c>
      <c r="V1104" s="40">
        <f t="shared" si="526"/>
        <v>0</v>
      </c>
      <c r="W1104" s="40">
        <f t="shared" si="526"/>
        <v>0</v>
      </c>
      <c r="X1104" s="40">
        <f t="shared" si="526"/>
        <v>0</v>
      </c>
      <c r="Y1104" s="40">
        <f t="shared" si="526"/>
        <v>0</v>
      </c>
      <c r="Z1104" s="40">
        <f t="shared" si="526"/>
        <v>304937218.45999998</v>
      </c>
      <c r="AA1104" s="40">
        <f t="shared" si="526"/>
        <v>4804178.0900000334</v>
      </c>
      <c r="AB1104" s="41">
        <f>Z1104/D1104</f>
        <v>0.9844897125682569</v>
      </c>
      <c r="AC1104" s="32"/>
      <c r="AD1104" s="165"/>
      <c r="AE1104" s="165"/>
      <c r="AF1104" s="165"/>
      <c r="AG1104" s="165"/>
      <c r="AH1104" s="165"/>
      <c r="AI1104" s="140"/>
      <c r="AJ1104" s="140"/>
      <c r="AK1104" s="78"/>
      <c r="AL1104" s="78"/>
    </row>
    <row r="1105" spans="1:38" s="33" customFormat="1" ht="18" hidden="1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27">SUM(M1105:Y1105)</f>
        <v>0</v>
      </c>
      <c r="AA1105" s="31">
        <f>D1105-Z1105</f>
        <v>0</v>
      </c>
      <c r="AB1105" s="37"/>
      <c r="AC1105" s="32"/>
      <c r="AD1105" s="165"/>
      <c r="AE1105" s="165"/>
      <c r="AF1105" s="165"/>
      <c r="AG1105" s="165"/>
      <c r="AH1105" s="165"/>
      <c r="AI1105" s="140"/>
      <c r="AJ1105" s="140"/>
      <c r="AK1105" s="78"/>
      <c r="AL1105" s="78"/>
    </row>
    <row r="1106" spans="1:38" s="33" customFormat="1" ht="18" hidden="1" customHeight="1" x14ac:dyDescent="0.25">
      <c r="A1106" s="39" t="s">
        <v>40</v>
      </c>
      <c r="B1106" s="40">
        <f t="shared" ref="B1106:AA1106" si="528">B1105+B1104</f>
        <v>312862797.55000001</v>
      </c>
      <c r="C1106" s="40">
        <f t="shared" si="528"/>
        <v>-3121401</v>
      </c>
      <c r="D1106" s="40">
        <f t="shared" si="528"/>
        <v>309741396.55000001</v>
      </c>
      <c r="E1106" s="40">
        <f t="shared" si="528"/>
        <v>589961</v>
      </c>
      <c r="F1106" s="40">
        <f t="shared" si="528"/>
        <v>304347257.45999998</v>
      </c>
      <c r="G1106" s="40">
        <f t="shared" si="528"/>
        <v>0</v>
      </c>
      <c r="H1106" s="40">
        <f t="shared" si="528"/>
        <v>0</v>
      </c>
      <c r="I1106" s="40">
        <f t="shared" si="528"/>
        <v>0</v>
      </c>
      <c r="J1106" s="40">
        <f t="shared" si="528"/>
        <v>0</v>
      </c>
      <c r="K1106" s="40">
        <f t="shared" si="528"/>
        <v>0</v>
      </c>
      <c r="L1106" s="40">
        <f t="shared" si="528"/>
        <v>0</v>
      </c>
      <c r="M1106" s="40">
        <f t="shared" si="528"/>
        <v>0</v>
      </c>
      <c r="N1106" s="40">
        <f t="shared" si="528"/>
        <v>0</v>
      </c>
      <c r="O1106" s="40">
        <f t="shared" si="528"/>
        <v>263000</v>
      </c>
      <c r="P1106" s="40">
        <f t="shared" si="528"/>
        <v>326961</v>
      </c>
      <c r="Q1106" s="40">
        <f t="shared" si="528"/>
        <v>304027454.99000001</v>
      </c>
      <c r="R1106" s="40">
        <f t="shared" si="528"/>
        <v>181515.21000000002</v>
      </c>
      <c r="S1106" s="40">
        <f t="shared" si="528"/>
        <v>138287.26</v>
      </c>
      <c r="T1106" s="40">
        <f t="shared" si="528"/>
        <v>0</v>
      </c>
      <c r="U1106" s="40">
        <f t="shared" si="528"/>
        <v>0</v>
      </c>
      <c r="V1106" s="40">
        <f t="shared" si="528"/>
        <v>0</v>
      </c>
      <c r="W1106" s="40">
        <f t="shared" si="528"/>
        <v>0</v>
      </c>
      <c r="X1106" s="40">
        <f t="shared" si="528"/>
        <v>0</v>
      </c>
      <c r="Y1106" s="40">
        <f t="shared" si="528"/>
        <v>0</v>
      </c>
      <c r="Z1106" s="40">
        <f t="shared" si="528"/>
        <v>304937218.45999998</v>
      </c>
      <c r="AA1106" s="40">
        <f t="shared" si="528"/>
        <v>4804178.0900000334</v>
      </c>
      <c r="AB1106" s="41">
        <f>Z1106/D1106</f>
        <v>0.9844897125682569</v>
      </c>
      <c r="AC1106" s="43"/>
      <c r="AD1106" s="165"/>
      <c r="AE1106" s="165"/>
      <c r="AF1106" s="165"/>
      <c r="AG1106" s="165"/>
      <c r="AH1106" s="165"/>
      <c r="AI1106" s="140"/>
      <c r="AJ1106" s="140"/>
      <c r="AK1106" s="78"/>
      <c r="AL1106" s="78"/>
    </row>
    <row r="1107" spans="1:38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65"/>
      <c r="AE1107" s="165"/>
      <c r="AF1107" s="165"/>
      <c r="AG1107" s="165"/>
      <c r="AH1107" s="165"/>
      <c r="AI1107" s="140"/>
      <c r="AJ1107" s="140"/>
      <c r="AK1107" s="78"/>
      <c r="AL1107" s="78"/>
    </row>
    <row r="1108" spans="1:38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65"/>
      <c r="AE1108" s="165"/>
      <c r="AF1108" s="165"/>
      <c r="AG1108" s="165"/>
      <c r="AH1108" s="165"/>
      <c r="AI1108" s="140"/>
      <c r="AJ1108" s="140"/>
      <c r="AK1108" s="78"/>
      <c r="AL1108" s="78"/>
    </row>
    <row r="1109" spans="1:38" s="33" customFormat="1" ht="15" hidden="1" customHeight="1" x14ac:dyDescent="0.25">
      <c r="A1109" s="47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65"/>
      <c r="AE1109" s="165"/>
      <c r="AF1109" s="165"/>
      <c r="AG1109" s="165"/>
      <c r="AH1109" s="165"/>
      <c r="AI1109" s="140"/>
      <c r="AJ1109" s="140"/>
      <c r="AK1109" s="78"/>
      <c r="AL1109" s="78"/>
    </row>
    <row r="1110" spans="1:38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  <c r="AD1110" s="165"/>
      <c r="AE1110" s="165"/>
      <c r="AF1110" s="165"/>
      <c r="AG1110" s="165"/>
      <c r="AH1110" s="165"/>
      <c r="AI1110" s="140"/>
      <c r="AJ1110" s="140"/>
      <c r="AK1110" s="78"/>
      <c r="AL1110" s="78"/>
    </row>
    <row r="1111" spans="1:38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-2566233</v>
      </c>
      <c r="D1111" s="31">
        <f>[1]consoCURRENT!G22997</f>
        <v>1403494.6300000004</v>
      </c>
      <c r="E1111" s="31">
        <f>[1]consoCURRENT!H22997</f>
        <v>568354</v>
      </c>
      <c r="F1111" s="31">
        <f>[1]consoCURRENT!I22997</f>
        <v>835140.08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568354</v>
      </c>
      <c r="Q1111" s="31">
        <f>[1]consoCURRENT!T22997</f>
        <v>819874.58</v>
      </c>
      <c r="R1111" s="31">
        <f>[1]consoCURRENT!U22997</f>
        <v>15265.5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29">SUM(M1111:Y1111)</f>
        <v>1403494.08</v>
      </c>
      <c r="AA1111" s="31">
        <f>D1111-Z1111</f>
        <v>0.55000000027939677</v>
      </c>
      <c r="AB1111" s="37">
        <f>Z1111/D1111</f>
        <v>0.99999960812105115</v>
      </c>
      <c r="AC1111" s="32"/>
      <c r="AD1111" s="165"/>
      <c r="AE1111" s="165"/>
      <c r="AF1111" s="165"/>
      <c r="AG1111" s="165"/>
      <c r="AH1111" s="165"/>
      <c r="AI1111" s="140"/>
      <c r="AJ1111" s="140"/>
      <c r="AK1111" s="78"/>
      <c r="AL1111" s="78"/>
    </row>
    <row r="1112" spans="1:38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29"/>
        <v>0</v>
      </c>
      <c r="AA1112" s="31">
        <f>D1112-Z1112</f>
        <v>0</v>
      </c>
      <c r="AB1112" s="37"/>
      <c r="AC1112" s="32"/>
      <c r="AD1112" s="165"/>
      <c r="AE1112" s="165"/>
      <c r="AF1112" s="165"/>
      <c r="AG1112" s="165"/>
      <c r="AH1112" s="165"/>
      <c r="AI1112" s="140"/>
      <c r="AJ1112" s="140"/>
      <c r="AK1112" s="78"/>
      <c r="AL1112" s="78"/>
    </row>
    <row r="1113" spans="1:38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29"/>
        <v>0</v>
      </c>
      <c r="AA1113" s="31">
        <f>D1113-Z1113</f>
        <v>0</v>
      </c>
      <c r="AB1113" s="37"/>
      <c r="AC1113" s="32"/>
      <c r="AD1113" s="165"/>
      <c r="AE1113" s="165"/>
      <c r="AF1113" s="165"/>
      <c r="AG1113" s="165"/>
      <c r="AH1113" s="165"/>
      <c r="AI1113" s="140"/>
      <c r="AJ1113" s="140"/>
      <c r="AK1113" s="78"/>
      <c r="AL1113" s="78"/>
    </row>
    <row r="1114" spans="1:38" s="33" customFormat="1" ht="18" hidden="1" customHeight="1" x14ac:dyDescent="0.25">
      <c r="A1114" s="39" t="s">
        <v>38</v>
      </c>
      <c r="B1114" s="40">
        <f t="shared" ref="B1114:AA1114" si="530">SUM(B1110:B1113)</f>
        <v>3969727.6300000004</v>
      </c>
      <c r="C1114" s="40">
        <f t="shared" si="530"/>
        <v>-2566233</v>
      </c>
      <c r="D1114" s="40">
        <f t="shared" si="530"/>
        <v>1403494.6300000004</v>
      </c>
      <c r="E1114" s="40">
        <f t="shared" si="530"/>
        <v>568354</v>
      </c>
      <c r="F1114" s="40">
        <f t="shared" si="530"/>
        <v>835140.08</v>
      </c>
      <c r="G1114" s="40">
        <f t="shared" si="530"/>
        <v>0</v>
      </c>
      <c r="H1114" s="40">
        <f t="shared" si="530"/>
        <v>0</v>
      </c>
      <c r="I1114" s="40">
        <f t="shared" si="530"/>
        <v>0</v>
      </c>
      <c r="J1114" s="40">
        <f t="shared" si="530"/>
        <v>0</v>
      </c>
      <c r="K1114" s="40">
        <f t="shared" si="530"/>
        <v>0</v>
      </c>
      <c r="L1114" s="40">
        <f t="shared" si="530"/>
        <v>0</v>
      </c>
      <c r="M1114" s="40">
        <f t="shared" si="530"/>
        <v>0</v>
      </c>
      <c r="N1114" s="40">
        <f t="shared" si="530"/>
        <v>0</v>
      </c>
      <c r="O1114" s="40">
        <f t="shared" si="530"/>
        <v>0</v>
      </c>
      <c r="P1114" s="40">
        <f t="shared" si="530"/>
        <v>568354</v>
      </c>
      <c r="Q1114" s="40">
        <f t="shared" si="530"/>
        <v>819874.58</v>
      </c>
      <c r="R1114" s="40">
        <f t="shared" si="530"/>
        <v>15265.5</v>
      </c>
      <c r="S1114" s="40">
        <f t="shared" si="530"/>
        <v>0</v>
      </c>
      <c r="T1114" s="40">
        <f t="shared" si="530"/>
        <v>0</v>
      </c>
      <c r="U1114" s="40">
        <f t="shared" si="530"/>
        <v>0</v>
      </c>
      <c r="V1114" s="40">
        <f t="shared" si="530"/>
        <v>0</v>
      </c>
      <c r="W1114" s="40">
        <f t="shared" si="530"/>
        <v>0</v>
      </c>
      <c r="X1114" s="40">
        <f t="shared" si="530"/>
        <v>0</v>
      </c>
      <c r="Y1114" s="40">
        <f t="shared" si="530"/>
        <v>0</v>
      </c>
      <c r="Z1114" s="40">
        <f t="shared" si="530"/>
        <v>1403494.08</v>
      </c>
      <c r="AA1114" s="40">
        <f t="shared" si="530"/>
        <v>0.55000000027939677</v>
      </c>
      <c r="AB1114" s="41">
        <f>Z1114/D1114</f>
        <v>0.99999960812105115</v>
      </c>
      <c r="AC1114" s="32"/>
      <c r="AD1114" s="165"/>
      <c r="AE1114" s="165"/>
      <c r="AF1114" s="165"/>
      <c r="AG1114" s="165"/>
      <c r="AH1114" s="165"/>
      <c r="AI1114" s="140"/>
      <c r="AJ1114" s="140"/>
      <c r="AK1114" s="78"/>
      <c r="AL1114" s="78"/>
    </row>
    <row r="1115" spans="1:38" s="33" customFormat="1" ht="18" hidden="1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1">SUM(M1115:Y1115)</f>
        <v>0</v>
      </c>
      <c r="AA1115" s="31">
        <f>D1115-Z1115</f>
        <v>0</v>
      </c>
      <c r="AB1115" s="37"/>
      <c r="AC1115" s="32"/>
      <c r="AD1115" s="165"/>
      <c r="AE1115" s="165"/>
      <c r="AF1115" s="165"/>
      <c r="AG1115" s="165"/>
      <c r="AH1115" s="165"/>
      <c r="AI1115" s="140"/>
      <c r="AJ1115" s="140"/>
      <c r="AK1115" s="78"/>
      <c r="AL1115" s="78"/>
    </row>
    <row r="1116" spans="1:38" s="33" customFormat="1" ht="18" hidden="1" customHeight="1" x14ac:dyDescent="0.25">
      <c r="A1116" s="39" t="s">
        <v>40</v>
      </c>
      <c r="B1116" s="40">
        <f t="shared" ref="B1116:AA1116" si="532">B1115+B1114</f>
        <v>3969727.6300000004</v>
      </c>
      <c r="C1116" s="40">
        <f t="shared" si="532"/>
        <v>-2566233</v>
      </c>
      <c r="D1116" s="40">
        <f t="shared" si="532"/>
        <v>1403494.6300000004</v>
      </c>
      <c r="E1116" s="40">
        <f t="shared" si="532"/>
        <v>568354</v>
      </c>
      <c r="F1116" s="40">
        <f t="shared" si="532"/>
        <v>835140.08</v>
      </c>
      <c r="G1116" s="40">
        <f t="shared" si="532"/>
        <v>0</v>
      </c>
      <c r="H1116" s="40">
        <f t="shared" si="532"/>
        <v>0</v>
      </c>
      <c r="I1116" s="40">
        <f t="shared" si="532"/>
        <v>0</v>
      </c>
      <c r="J1116" s="40">
        <f t="shared" si="532"/>
        <v>0</v>
      </c>
      <c r="K1116" s="40">
        <f t="shared" si="532"/>
        <v>0</v>
      </c>
      <c r="L1116" s="40">
        <f t="shared" si="532"/>
        <v>0</v>
      </c>
      <c r="M1116" s="40">
        <f t="shared" si="532"/>
        <v>0</v>
      </c>
      <c r="N1116" s="40">
        <f t="shared" si="532"/>
        <v>0</v>
      </c>
      <c r="O1116" s="40">
        <f t="shared" si="532"/>
        <v>0</v>
      </c>
      <c r="P1116" s="40">
        <f t="shared" si="532"/>
        <v>568354</v>
      </c>
      <c r="Q1116" s="40">
        <f t="shared" si="532"/>
        <v>819874.58</v>
      </c>
      <c r="R1116" s="40">
        <f t="shared" si="532"/>
        <v>15265.5</v>
      </c>
      <c r="S1116" s="40">
        <f t="shared" si="532"/>
        <v>0</v>
      </c>
      <c r="T1116" s="40">
        <f t="shared" si="532"/>
        <v>0</v>
      </c>
      <c r="U1116" s="40">
        <f t="shared" si="532"/>
        <v>0</v>
      </c>
      <c r="V1116" s="40">
        <f t="shared" si="532"/>
        <v>0</v>
      </c>
      <c r="W1116" s="40">
        <f t="shared" si="532"/>
        <v>0</v>
      </c>
      <c r="X1116" s="40">
        <f t="shared" si="532"/>
        <v>0</v>
      </c>
      <c r="Y1116" s="40">
        <f t="shared" si="532"/>
        <v>0</v>
      </c>
      <c r="Z1116" s="40">
        <f t="shared" si="532"/>
        <v>1403494.08</v>
      </c>
      <c r="AA1116" s="40">
        <f t="shared" si="532"/>
        <v>0.55000000027939677</v>
      </c>
      <c r="AB1116" s="41">
        <f>Z1116/D1116</f>
        <v>0.99999960812105115</v>
      </c>
      <c r="AC1116" s="43"/>
      <c r="AD1116" s="165"/>
      <c r="AE1116" s="165"/>
      <c r="AF1116" s="165"/>
      <c r="AG1116" s="165"/>
      <c r="AH1116" s="165"/>
      <c r="AI1116" s="140"/>
      <c r="AJ1116" s="140"/>
      <c r="AK1116" s="78"/>
      <c r="AL1116" s="78"/>
    </row>
    <row r="1117" spans="1:38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65"/>
      <c r="AE1117" s="165"/>
      <c r="AF1117" s="165"/>
      <c r="AG1117" s="165"/>
      <c r="AH1117" s="165"/>
      <c r="AI1117" s="140"/>
      <c r="AJ1117" s="140"/>
      <c r="AK1117" s="78"/>
      <c r="AL1117" s="78"/>
    </row>
    <row r="1118" spans="1:38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65"/>
      <c r="AE1118" s="165"/>
      <c r="AF1118" s="165"/>
      <c r="AG1118" s="165"/>
      <c r="AH1118" s="165"/>
      <c r="AI1118" s="140"/>
      <c r="AJ1118" s="140"/>
      <c r="AK1118" s="78"/>
      <c r="AL1118" s="78"/>
    </row>
    <row r="1119" spans="1:38" s="33" customFormat="1" ht="15" hidden="1" customHeight="1" x14ac:dyDescent="0.25">
      <c r="A1119" s="47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65"/>
      <c r="AE1119" s="165"/>
      <c r="AF1119" s="165"/>
      <c r="AG1119" s="165"/>
      <c r="AH1119" s="165"/>
      <c r="AI1119" s="140"/>
      <c r="AJ1119" s="140"/>
      <c r="AK1119" s="78"/>
      <c r="AL1119" s="78"/>
    </row>
    <row r="1120" spans="1:38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1139.1300000000001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1139.1300000000001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1139.1300000000001</v>
      </c>
      <c r="AA1120" s="31">
        <f>D1120-Z1120</f>
        <v>0</v>
      </c>
      <c r="AB1120" s="37">
        <f>Z1120/D1120</f>
        <v>1</v>
      </c>
      <c r="AC1120" s="32"/>
      <c r="AD1120" s="165"/>
      <c r="AE1120" s="165"/>
      <c r="AF1120" s="165"/>
      <c r="AG1120" s="165"/>
      <c r="AH1120" s="165"/>
      <c r="AI1120" s="140"/>
      <c r="AJ1120" s="140"/>
      <c r="AK1120" s="78"/>
      <c r="AL1120" s="78"/>
    </row>
    <row r="1121" spans="1:38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-355999.99999999994</v>
      </c>
      <c r="D1121" s="31">
        <f>[1]consoCURRENT!G23210</f>
        <v>49629482.559999995</v>
      </c>
      <c r="E1121" s="31">
        <f>[1]consoCURRENT!H23210</f>
        <v>801193.5</v>
      </c>
      <c r="F1121" s="31">
        <f>[1]consoCURRENT!I23210</f>
        <v>421425.13999999996</v>
      </c>
      <c r="G1121" s="31">
        <f>[1]consoCURRENT!J23210</f>
        <v>802863.91999999993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205817</v>
      </c>
      <c r="Q1121" s="31">
        <f>[1]consoCURRENT!T23210</f>
        <v>117983.25</v>
      </c>
      <c r="R1121" s="31">
        <f>[1]consoCURRENT!U23210</f>
        <v>223395.96000000002</v>
      </c>
      <c r="S1121" s="31">
        <f>[1]consoCURRENT!V23210</f>
        <v>80045.929999999993</v>
      </c>
      <c r="T1121" s="31">
        <f>[1]consoCURRENT!W23210</f>
        <v>0</v>
      </c>
      <c r="U1121" s="31">
        <f>[1]consoCURRENT!X23210</f>
        <v>702110.1</v>
      </c>
      <c r="V1121" s="31">
        <f>[1]consoCURRENT!Y23210</f>
        <v>100753.82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3">SUM(M1121:Y1121)</f>
        <v>2025482.5599999998</v>
      </c>
      <c r="AA1121" s="31">
        <f>D1121-Z1121</f>
        <v>47603999.999999993</v>
      </c>
      <c r="AB1121" s="37">
        <f>Z1121/D1121</f>
        <v>4.0812082970062703E-2</v>
      </c>
      <c r="AC1121" s="32"/>
      <c r="AD1121" s="165"/>
      <c r="AE1121" s="165"/>
      <c r="AF1121" s="165"/>
      <c r="AG1121" s="165"/>
      <c r="AH1121" s="165"/>
      <c r="AI1121" s="140"/>
      <c r="AJ1121" s="140"/>
      <c r="AK1121" s="78"/>
      <c r="AL1121" s="78"/>
    </row>
    <row r="1122" spans="1:38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3"/>
        <v>0</v>
      </c>
      <c r="AA1122" s="31">
        <f>D1122-Z1122</f>
        <v>0</v>
      </c>
      <c r="AB1122" s="37"/>
      <c r="AC1122" s="32"/>
      <c r="AD1122" s="165"/>
      <c r="AE1122" s="165"/>
      <c r="AF1122" s="165"/>
      <c r="AG1122" s="165"/>
      <c r="AH1122" s="165"/>
      <c r="AI1122" s="140"/>
      <c r="AJ1122" s="140"/>
      <c r="AK1122" s="78"/>
      <c r="AL1122" s="78"/>
    </row>
    <row r="1123" spans="1:38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3"/>
        <v>0</v>
      </c>
      <c r="AA1123" s="31">
        <f>D1123-Z1123</f>
        <v>0</v>
      </c>
      <c r="AB1123" s="37"/>
      <c r="AC1123" s="32"/>
      <c r="AD1123" s="165"/>
      <c r="AE1123" s="165"/>
      <c r="AF1123" s="165"/>
      <c r="AG1123" s="165"/>
      <c r="AH1123" s="165"/>
      <c r="AI1123" s="140"/>
      <c r="AJ1123" s="140"/>
      <c r="AK1123" s="78"/>
      <c r="AL1123" s="78"/>
    </row>
    <row r="1124" spans="1:38" s="33" customFormat="1" ht="18" hidden="1" customHeight="1" x14ac:dyDescent="0.25">
      <c r="A1124" s="39" t="s">
        <v>38</v>
      </c>
      <c r="B1124" s="40">
        <f t="shared" ref="B1124:AA1124" si="534">SUM(B1120:B1123)</f>
        <v>49986621.690000005</v>
      </c>
      <c r="C1124" s="40">
        <f t="shared" si="534"/>
        <v>-355999.99999999994</v>
      </c>
      <c r="D1124" s="40">
        <f t="shared" si="534"/>
        <v>49630621.689999998</v>
      </c>
      <c r="E1124" s="40">
        <f t="shared" si="534"/>
        <v>801193.5</v>
      </c>
      <c r="F1124" s="40">
        <f t="shared" si="534"/>
        <v>422564.26999999996</v>
      </c>
      <c r="G1124" s="40">
        <f t="shared" si="534"/>
        <v>802863.91999999993</v>
      </c>
      <c r="H1124" s="40">
        <f t="shared" si="534"/>
        <v>0</v>
      </c>
      <c r="I1124" s="40">
        <f t="shared" si="534"/>
        <v>0</v>
      </c>
      <c r="J1124" s="40">
        <f t="shared" si="534"/>
        <v>0</v>
      </c>
      <c r="K1124" s="40">
        <f t="shared" si="534"/>
        <v>0</v>
      </c>
      <c r="L1124" s="40">
        <f t="shared" si="534"/>
        <v>0</v>
      </c>
      <c r="M1124" s="40">
        <f t="shared" si="534"/>
        <v>0</v>
      </c>
      <c r="N1124" s="40">
        <f t="shared" si="534"/>
        <v>0</v>
      </c>
      <c r="O1124" s="40">
        <f t="shared" si="534"/>
        <v>595376.5</v>
      </c>
      <c r="P1124" s="40">
        <f t="shared" si="534"/>
        <v>205817</v>
      </c>
      <c r="Q1124" s="40">
        <f t="shared" si="534"/>
        <v>119122.38</v>
      </c>
      <c r="R1124" s="40">
        <f t="shared" si="534"/>
        <v>223395.96000000002</v>
      </c>
      <c r="S1124" s="40">
        <f t="shared" si="534"/>
        <v>80045.929999999993</v>
      </c>
      <c r="T1124" s="40">
        <f t="shared" si="534"/>
        <v>0</v>
      </c>
      <c r="U1124" s="40">
        <f t="shared" si="534"/>
        <v>702110.1</v>
      </c>
      <c r="V1124" s="40">
        <f t="shared" si="534"/>
        <v>100753.82</v>
      </c>
      <c r="W1124" s="40">
        <f t="shared" si="534"/>
        <v>0</v>
      </c>
      <c r="X1124" s="40">
        <f t="shared" si="534"/>
        <v>0</v>
      </c>
      <c r="Y1124" s="40">
        <f t="shared" si="534"/>
        <v>0</v>
      </c>
      <c r="Z1124" s="40">
        <f t="shared" si="534"/>
        <v>2026621.6899999997</v>
      </c>
      <c r="AA1124" s="40">
        <f t="shared" si="534"/>
        <v>47603999.999999993</v>
      </c>
      <c r="AB1124" s="41">
        <f>Z1124/D1124</f>
        <v>4.083409840518562E-2</v>
      </c>
      <c r="AC1124" s="32"/>
      <c r="AD1124" s="165"/>
      <c r="AE1124" s="165"/>
      <c r="AF1124" s="165"/>
      <c r="AG1124" s="165"/>
      <c r="AH1124" s="165"/>
      <c r="AI1124" s="140"/>
      <c r="AJ1124" s="140"/>
      <c r="AK1124" s="78"/>
      <c r="AL1124" s="78"/>
    </row>
    <row r="1125" spans="1:38" s="33" customFormat="1" ht="18" hidden="1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5">SUM(M1125:Y1125)</f>
        <v>0</v>
      </c>
      <c r="AA1125" s="31">
        <f>D1125-Z1125</f>
        <v>0</v>
      </c>
      <c r="AB1125" s="37"/>
      <c r="AC1125" s="32"/>
      <c r="AD1125" s="165"/>
      <c r="AE1125" s="165"/>
      <c r="AF1125" s="165"/>
      <c r="AG1125" s="165"/>
      <c r="AH1125" s="165"/>
      <c r="AI1125" s="140"/>
      <c r="AJ1125" s="140"/>
      <c r="AK1125" s="78"/>
      <c r="AL1125" s="78"/>
    </row>
    <row r="1126" spans="1:38" s="33" customFormat="1" ht="18" hidden="1" customHeight="1" x14ac:dyDescent="0.25">
      <c r="A1126" s="39" t="s">
        <v>40</v>
      </c>
      <c r="B1126" s="40">
        <f t="shared" ref="B1126:AA1126" si="536">B1125+B1124</f>
        <v>49986621.690000005</v>
      </c>
      <c r="C1126" s="40">
        <f t="shared" si="536"/>
        <v>-355999.99999999994</v>
      </c>
      <c r="D1126" s="40">
        <f t="shared" si="536"/>
        <v>49630621.689999998</v>
      </c>
      <c r="E1126" s="40">
        <f t="shared" si="536"/>
        <v>801193.5</v>
      </c>
      <c r="F1126" s="40">
        <f t="shared" si="536"/>
        <v>422564.26999999996</v>
      </c>
      <c r="G1126" s="40">
        <f t="shared" si="536"/>
        <v>802863.91999999993</v>
      </c>
      <c r="H1126" s="40">
        <f t="shared" si="536"/>
        <v>0</v>
      </c>
      <c r="I1126" s="40">
        <f t="shared" si="536"/>
        <v>0</v>
      </c>
      <c r="J1126" s="40">
        <f t="shared" si="536"/>
        <v>0</v>
      </c>
      <c r="K1126" s="40">
        <f t="shared" si="536"/>
        <v>0</v>
      </c>
      <c r="L1126" s="40">
        <f t="shared" si="536"/>
        <v>0</v>
      </c>
      <c r="M1126" s="40">
        <f t="shared" si="536"/>
        <v>0</v>
      </c>
      <c r="N1126" s="40">
        <f t="shared" si="536"/>
        <v>0</v>
      </c>
      <c r="O1126" s="40">
        <f t="shared" si="536"/>
        <v>595376.5</v>
      </c>
      <c r="P1126" s="40">
        <f t="shared" si="536"/>
        <v>205817</v>
      </c>
      <c r="Q1126" s="40">
        <f t="shared" si="536"/>
        <v>119122.38</v>
      </c>
      <c r="R1126" s="40">
        <f t="shared" si="536"/>
        <v>223395.96000000002</v>
      </c>
      <c r="S1126" s="40">
        <f t="shared" si="536"/>
        <v>80045.929999999993</v>
      </c>
      <c r="T1126" s="40">
        <f t="shared" si="536"/>
        <v>0</v>
      </c>
      <c r="U1126" s="40">
        <f t="shared" si="536"/>
        <v>702110.1</v>
      </c>
      <c r="V1126" s="40">
        <f t="shared" si="536"/>
        <v>100753.82</v>
      </c>
      <c r="W1126" s="40">
        <f t="shared" si="536"/>
        <v>0</v>
      </c>
      <c r="X1126" s="40">
        <f t="shared" si="536"/>
        <v>0</v>
      </c>
      <c r="Y1126" s="40">
        <f t="shared" si="536"/>
        <v>0</v>
      </c>
      <c r="Z1126" s="40">
        <f t="shared" si="536"/>
        <v>2026621.6899999997</v>
      </c>
      <c r="AA1126" s="40">
        <f t="shared" si="536"/>
        <v>47603999.999999993</v>
      </c>
      <c r="AB1126" s="41">
        <f>Z1126/D1126</f>
        <v>4.083409840518562E-2</v>
      </c>
      <c r="AC1126" s="43"/>
      <c r="AD1126" s="165"/>
      <c r="AE1126" s="165"/>
      <c r="AF1126" s="165"/>
      <c r="AG1126" s="165"/>
      <c r="AH1126" s="165"/>
      <c r="AI1126" s="140"/>
      <c r="AJ1126" s="140"/>
      <c r="AK1126" s="78"/>
      <c r="AL1126" s="78"/>
    </row>
    <row r="1127" spans="1:38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65"/>
      <c r="AE1127" s="165"/>
      <c r="AF1127" s="165"/>
      <c r="AG1127" s="165"/>
      <c r="AH1127" s="165"/>
      <c r="AI1127" s="140"/>
      <c r="AJ1127" s="140"/>
      <c r="AK1127" s="78"/>
      <c r="AL1127" s="78"/>
    </row>
    <row r="1128" spans="1:38" s="33" customFormat="1" ht="10.7" hidden="1" customHeight="1" x14ac:dyDescent="0.25">
      <c r="A1128" s="4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65"/>
      <c r="AE1128" s="165"/>
      <c r="AF1128" s="165"/>
      <c r="AG1128" s="165"/>
      <c r="AH1128" s="165"/>
      <c r="AI1128" s="140"/>
      <c r="AJ1128" s="140"/>
      <c r="AK1128" s="78"/>
      <c r="AL1128" s="78"/>
    </row>
    <row r="1129" spans="1:38" s="33" customFormat="1" ht="15" hidden="1" customHeight="1" x14ac:dyDescent="0.25">
      <c r="A1129" s="47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65"/>
      <c r="AE1129" s="165"/>
      <c r="AF1129" s="165"/>
      <c r="AG1129" s="165"/>
      <c r="AH1129" s="165"/>
      <c r="AI1129" s="140"/>
      <c r="AJ1129" s="140"/>
      <c r="AK1129" s="78"/>
      <c r="AL1129" s="78"/>
    </row>
    <row r="1130" spans="1:38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  <c r="AD1130" s="165"/>
      <c r="AE1130" s="165"/>
      <c r="AF1130" s="165"/>
      <c r="AG1130" s="165"/>
      <c r="AH1130" s="165"/>
      <c r="AI1130" s="140"/>
      <c r="AJ1130" s="140"/>
      <c r="AK1130" s="78"/>
      <c r="AL1130" s="78"/>
    </row>
    <row r="1131" spans="1:38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-99999.999999999985</v>
      </c>
      <c r="D1131" s="31">
        <f>[1]consoCURRENT!G23423</f>
        <v>504386</v>
      </c>
      <c r="E1131" s="31">
        <f>[1]consoCURRENT!H23423</f>
        <v>1352.88</v>
      </c>
      <c r="F1131" s="31">
        <f>[1]consoCURRENT!I23423</f>
        <v>417437.12</v>
      </c>
      <c r="G1131" s="31">
        <f>[1]consoCURRENT!J23423</f>
        <v>85596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1352.88</v>
      </c>
      <c r="Q1131" s="31">
        <f>[1]consoCURRENT!T23423</f>
        <v>147250</v>
      </c>
      <c r="R1131" s="31">
        <f>[1]consoCURRENT!U23423</f>
        <v>-23426.65</v>
      </c>
      <c r="S1131" s="31">
        <f>[1]consoCURRENT!V23423</f>
        <v>293613.77</v>
      </c>
      <c r="T1131" s="31">
        <f>[1]consoCURRENT!W23423</f>
        <v>77796.56</v>
      </c>
      <c r="U1131" s="31">
        <f>[1]consoCURRENT!X23423</f>
        <v>7799.44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37">SUM(M1131:Y1131)</f>
        <v>504386</v>
      </c>
      <c r="AA1131" s="31">
        <f>D1131-Z1131</f>
        <v>0</v>
      </c>
      <c r="AB1131" s="37">
        <f>Z1131/D1131</f>
        <v>1</v>
      </c>
      <c r="AC1131" s="32"/>
      <c r="AD1131" s="165"/>
      <c r="AE1131" s="165"/>
      <c r="AF1131" s="165"/>
      <c r="AG1131" s="165"/>
      <c r="AH1131" s="165"/>
      <c r="AI1131" s="140"/>
      <c r="AJ1131" s="140"/>
      <c r="AK1131" s="78"/>
      <c r="AL1131" s="78"/>
    </row>
    <row r="1132" spans="1:38" s="33" customFormat="1" ht="18" hidden="1" customHeight="1" x14ac:dyDescent="0.2">
      <c r="A1132" s="57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37"/>
        <v>0</v>
      </c>
      <c r="AA1132" s="50">
        <f>D1132-Z1132</f>
        <v>0</v>
      </c>
      <c r="AB1132" s="58"/>
      <c r="AC1132" s="50"/>
      <c r="AD1132" s="165"/>
      <c r="AE1132" s="165"/>
      <c r="AF1132" s="165"/>
      <c r="AG1132" s="165"/>
      <c r="AH1132" s="165"/>
      <c r="AI1132" s="140"/>
      <c r="AJ1132" s="140"/>
      <c r="AK1132" s="78"/>
      <c r="AL1132" s="78"/>
    </row>
    <row r="1133" spans="1:38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37"/>
        <v>0</v>
      </c>
      <c r="AA1133" s="31">
        <f>D1133-Z1133</f>
        <v>0</v>
      </c>
      <c r="AB1133" s="37"/>
      <c r="AC1133" s="32"/>
      <c r="AD1133" s="165"/>
      <c r="AE1133" s="165"/>
      <c r="AF1133" s="165"/>
      <c r="AG1133" s="165"/>
      <c r="AH1133" s="165"/>
      <c r="AI1133" s="140"/>
      <c r="AJ1133" s="140"/>
      <c r="AK1133" s="78"/>
      <c r="AL1133" s="78"/>
    </row>
    <row r="1134" spans="1:38" s="33" customFormat="1" ht="18" hidden="1" customHeight="1" x14ac:dyDescent="0.25">
      <c r="A1134" s="39" t="s">
        <v>38</v>
      </c>
      <c r="B1134" s="40">
        <f t="shared" ref="B1134:AA1134" si="538">SUM(B1130:B1133)</f>
        <v>604386</v>
      </c>
      <c r="C1134" s="40">
        <f t="shared" si="538"/>
        <v>-99999.999999999985</v>
      </c>
      <c r="D1134" s="40">
        <f t="shared" si="538"/>
        <v>504386</v>
      </c>
      <c r="E1134" s="40">
        <f t="shared" si="538"/>
        <v>1352.88</v>
      </c>
      <c r="F1134" s="40">
        <f t="shared" si="538"/>
        <v>417437.12</v>
      </c>
      <c r="G1134" s="40">
        <f t="shared" si="538"/>
        <v>85596</v>
      </c>
      <c r="H1134" s="40">
        <f t="shared" si="538"/>
        <v>0</v>
      </c>
      <c r="I1134" s="40">
        <f t="shared" si="538"/>
        <v>0</v>
      </c>
      <c r="J1134" s="40">
        <f t="shared" si="538"/>
        <v>0</v>
      </c>
      <c r="K1134" s="40">
        <f t="shared" si="538"/>
        <v>0</v>
      </c>
      <c r="L1134" s="40">
        <f t="shared" si="538"/>
        <v>0</v>
      </c>
      <c r="M1134" s="40">
        <f t="shared" si="538"/>
        <v>0</v>
      </c>
      <c r="N1134" s="40">
        <f t="shared" si="538"/>
        <v>0</v>
      </c>
      <c r="O1134" s="40">
        <f t="shared" si="538"/>
        <v>0</v>
      </c>
      <c r="P1134" s="40">
        <f t="shared" si="538"/>
        <v>1352.88</v>
      </c>
      <c r="Q1134" s="40">
        <f t="shared" si="538"/>
        <v>147250</v>
      </c>
      <c r="R1134" s="40">
        <f t="shared" si="538"/>
        <v>-23426.65</v>
      </c>
      <c r="S1134" s="40">
        <f t="shared" si="538"/>
        <v>293613.77</v>
      </c>
      <c r="T1134" s="40">
        <f t="shared" si="538"/>
        <v>77796.56</v>
      </c>
      <c r="U1134" s="40">
        <f t="shared" si="538"/>
        <v>7799.44</v>
      </c>
      <c r="V1134" s="40">
        <f t="shared" si="538"/>
        <v>0</v>
      </c>
      <c r="W1134" s="40">
        <f t="shared" si="538"/>
        <v>0</v>
      </c>
      <c r="X1134" s="40">
        <f t="shared" si="538"/>
        <v>0</v>
      </c>
      <c r="Y1134" s="40">
        <f t="shared" si="538"/>
        <v>0</v>
      </c>
      <c r="Z1134" s="40">
        <f t="shared" si="538"/>
        <v>504386</v>
      </c>
      <c r="AA1134" s="40">
        <f t="shared" si="538"/>
        <v>0</v>
      </c>
      <c r="AB1134" s="41">
        <f>Z1134/D1134</f>
        <v>1</v>
      </c>
      <c r="AC1134" s="32"/>
      <c r="AD1134" s="165"/>
      <c r="AE1134" s="165"/>
      <c r="AF1134" s="165"/>
      <c r="AG1134" s="165"/>
      <c r="AH1134" s="165"/>
      <c r="AI1134" s="140"/>
      <c r="AJ1134" s="140"/>
      <c r="AK1134" s="78"/>
      <c r="AL1134" s="78"/>
    </row>
    <row r="1135" spans="1:38" s="33" customFormat="1" ht="14.45" hidden="1" customHeight="1" x14ac:dyDescent="0.25">
      <c r="A1135" s="42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39">SUM(M1135:Y1135)</f>
        <v>0</v>
      </c>
      <c r="AA1135" s="31">
        <f>D1135-Z1135</f>
        <v>0</v>
      </c>
      <c r="AB1135" s="37"/>
      <c r="AC1135" s="32"/>
      <c r="AD1135" s="165"/>
      <c r="AE1135" s="165"/>
      <c r="AF1135" s="165"/>
      <c r="AG1135" s="165"/>
      <c r="AH1135" s="165"/>
      <c r="AI1135" s="140"/>
      <c r="AJ1135" s="140"/>
      <c r="AK1135" s="78"/>
      <c r="AL1135" s="78"/>
    </row>
    <row r="1136" spans="1:38" s="33" customFormat="1" ht="18" hidden="1" customHeight="1" x14ac:dyDescent="0.25">
      <c r="A1136" s="39" t="s">
        <v>40</v>
      </c>
      <c r="B1136" s="40">
        <f t="shared" ref="B1136:AA1136" si="540">B1135+B1134</f>
        <v>604386</v>
      </c>
      <c r="C1136" s="40">
        <f t="shared" si="540"/>
        <v>-99999.999999999985</v>
      </c>
      <c r="D1136" s="40">
        <f t="shared" si="540"/>
        <v>504386</v>
      </c>
      <c r="E1136" s="40">
        <f t="shared" si="540"/>
        <v>1352.88</v>
      </c>
      <c r="F1136" s="40">
        <f t="shared" si="540"/>
        <v>417437.12</v>
      </c>
      <c r="G1136" s="40">
        <f t="shared" si="540"/>
        <v>85596</v>
      </c>
      <c r="H1136" s="40">
        <f t="shared" si="540"/>
        <v>0</v>
      </c>
      <c r="I1136" s="40">
        <f t="shared" si="540"/>
        <v>0</v>
      </c>
      <c r="J1136" s="40">
        <f t="shared" si="540"/>
        <v>0</v>
      </c>
      <c r="K1136" s="40">
        <f t="shared" si="540"/>
        <v>0</v>
      </c>
      <c r="L1136" s="40">
        <f t="shared" si="540"/>
        <v>0</v>
      </c>
      <c r="M1136" s="40">
        <f t="shared" si="540"/>
        <v>0</v>
      </c>
      <c r="N1136" s="40">
        <f t="shared" si="540"/>
        <v>0</v>
      </c>
      <c r="O1136" s="40">
        <f t="shared" si="540"/>
        <v>0</v>
      </c>
      <c r="P1136" s="40">
        <f t="shared" si="540"/>
        <v>1352.88</v>
      </c>
      <c r="Q1136" s="40">
        <f t="shared" si="540"/>
        <v>147250</v>
      </c>
      <c r="R1136" s="40">
        <f t="shared" si="540"/>
        <v>-23426.65</v>
      </c>
      <c r="S1136" s="40">
        <f t="shared" si="540"/>
        <v>293613.77</v>
      </c>
      <c r="T1136" s="40">
        <f t="shared" si="540"/>
        <v>77796.56</v>
      </c>
      <c r="U1136" s="40">
        <f t="shared" si="540"/>
        <v>7799.44</v>
      </c>
      <c r="V1136" s="40">
        <f t="shared" si="540"/>
        <v>0</v>
      </c>
      <c r="W1136" s="40">
        <f t="shared" si="540"/>
        <v>0</v>
      </c>
      <c r="X1136" s="40">
        <f t="shared" si="540"/>
        <v>0</v>
      </c>
      <c r="Y1136" s="40">
        <f t="shared" si="540"/>
        <v>0</v>
      </c>
      <c r="Z1136" s="40">
        <f t="shared" si="540"/>
        <v>504386</v>
      </c>
      <c r="AA1136" s="40">
        <f t="shared" si="540"/>
        <v>0</v>
      </c>
      <c r="AB1136" s="41">
        <f>Z1136/D1136</f>
        <v>1</v>
      </c>
      <c r="AC1136" s="43"/>
      <c r="AD1136" s="165"/>
      <c r="AE1136" s="165"/>
      <c r="AF1136" s="165"/>
      <c r="AG1136" s="165"/>
      <c r="AH1136" s="165"/>
      <c r="AI1136" s="140"/>
      <c r="AJ1136" s="140"/>
      <c r="AK1136" s="78"/>
      <c r="AL1136" s="78"/>
    </row>
    <row r="1137" spans="1:38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65"/>
      <c r="AE1137" s="165"/>
      <c r="AF1137" s="165"/>
      <c r="AG1137" s="165"/>
      <c r="AH1137" s="165"/>
      <c r="AI1137" s="140"/>
      <c r="AJ1137" s="140"/>
      <c r="AK1137" s="78"/>
      <c r="AL1137" s="78"/>
    </row>
    <row r="1138" spans="1:38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65"/>
      <c r="AE1138" s="165"/>
      <c r="AF1138" s="165"/>
      <c r="AG1138" s="165"/>
      <c r="AH1138" s="165"/>
      <c r="AI1138" s="140"/>
      <c r="AJ1138" s="140"/>
      <c r="AK1138" s="78"/>
      <c r="AL1138" s="78"/>
    </row>
    <row r="1139" spans="1:38" s="33" customFormat="1" ht="15" hidden="1" customHeight="1" x14ac:dyDescent="0.25">
      <c r="A1139" s="47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65"/>
      <c r="AE1139" s="165"/>
      <c r="AF1139" s="165"/>
      <c r="AG1139" s="165"/>
      <c r="AH1139" s="165"/>
      <c r="AI1139" s="140"/>
      <c r="AJ1139" s="140"/>
      <c r="AK1139" s="78"/>
      <c r="AL1139" s="78"/>
    </row>
    <row r="1140" spans="1:38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16477.53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16477.53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16477.53</v>
      </c>
      <c r="AA1140" s="31">
        <f>D1140-Z1140</f>
        <v>2.9103830456733704E-11</v>
      </c>
      <c r="AB1140" s="37">
        <f>Z1140/D1140</f>
        <v>0.99999999999999822</v>
      </c>
      <c r="AC1140" s="32"/>
      <c r="AD1140" s="165"/>
      <c r="AE1140" s="165"/>
      <c r="AF1140" s="165"/>
      <c r="AG1140" s="165"/>
      <c r="AH1140" s="165"/>
      <c r="AI1140" s="140"/>
      <c r="AJ1140" s="140"/>
      <c r="AK1140" s="78"/>
      <c r="AL1140" s="78"/>
    </row>
    <row r="1141" spans="1:38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0</v>
      </c>
      <c r="D1141" s="31">
        <f>[1]consoCURRENT!G23636</f>
        <v>5565288.29</v>
      </c>
      <c r="E1141" s="31">
        <f>[1]consoCURRENT!H23636</f>
        <v>52000</v>
      </c>
      <c r="F1141" s="31">
        <f>[1]consoCURRENT!I23636</f>
        <v>4338335.6099999994</v>
      </c>
      <c r="G1141" s="31">
        <f>[1]consoCURRENT!J23636</f>
        <v>1014952.6799999999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52000</v>
      </c>
      <c r="Q1141" s="31">
        <f>[1]consoCURRENT!T23636</f>
        <v>0</v>
      </c>
      <c r="R1141" s="31">
        <f>[1]consoCURRENT!U23636</f>
        <v>198502.5</v>
      </c>
      <c r="S1141" s="31">
        <f>[1]consoCURRENT!V23636</f>
        <v>4139833.11</v>
      </c>
      <c r="T1141" s="31">
        <f>[1]consoCURRENT!W23636</f>
        <v>379578</v>
      </c>
      <c r="U1141" s="31">
        <f>[1]consoCURRENT!X23636</f>
        <v>404672.72</v>
      </c>
      <c r="V1141" s="31">
        <f>[1]consoCURRENT!Y23636</f>
        <v>230701.95999999996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1">SUM(M1141:Y1141)</f>
        <v>5405288.2899999991</v>
      </c>
      <c r="AA1141" s="31">
        <f>D1141-Z1141</f>
        <v>160000.00000000093</v>
      </c>
      <c r="AB1141" s="37">
        <f>Z1141/D1141</f>
        <v>0.97125036625910333</v>
      </c>
      <c r="AC1141" s="32"/>
      <c r="AD1141" s="165"/>
      <c r="AE1141" s="165"/>
      <c r="AF1141" s="165"/>
      <c r="AG1141" s="165"/>
      <c r="AH1141" s="165"/>
      <c r="AI1141" s="140"/>
      <c r="AJ1141" s="140"/>
      <c r="AK1141" s="78"/>
      <c r="AL1141" s="78"/>
    </row>
    <row r="1142" spans="1:38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1"/>
        <v>0</v>
      </c>
      <c r="AA1142" s="31">
        <f>D1142-Z1142</f>
        <v>0</v>
      </c>
      <c r="AB1142" s="37"/>
      <c r="AC1142" s="32"/>
      <c r="AD1142" s="165"/>
      <c r="AE1142" s="165"/>
      <c r="AF1142" s="165"/>
      <c r="AG1142" s="165"/>
      <c r="AH1142" s="165"/>
      <c r="AI1142" s="140"/>
      <c r="AJ1142" s="140"/>
      <c r="AK1142" s="78"/>
      <c r="AL1142" s="78"/>
    </row>
    <row r="1143" spans="1:38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1"/>
        <v>0</v>
      </c>
      <c r="AA1143" s="31">
        <f>D1143-Z1143</f>
        <v>0</v>
      </c>
      <c r="AB1143" s="37"/>
      <c r="AC1143" s="32"/>
      <c r="AD1143" s="165"/>
      <c r="AE1143" s="165"/>
      <c r="AF1143" s="165"/>
      <c r="AG1143" s="165"/>
      <c r="AH1143" s="165"/>
      <c r="AI1143" s="140"/>
      <c r="AJ1143" s="140"/>
      <c r="AK1143" s="78"/>
      <c r="AL1143" s="78"/>
    </row>
    <row r="1144" spans="1:38" s="33" customFormat="1" ht="18" hidden="1" customHeight="1" x14ac:dyDescent="0.25">
      <c r="A1144" s="39" t="s">
        <v>38</v>
      </c>
      <c r="B1144" s="40">
        <f t="shared" ref="B1144:AA1144" si="542">SUM(B1140:B1143)</f>
        <v>5581765.8199999994</v>
      </c>
      <c r="C1144" s="40">
        <f t="shared" si="542"/>
        <v>0</v>
      </c>
      <c r="D1144" s="40">
        <f t="shared" si="542"/>
        <v>5581765.8200000003</v>
      </c>
      <c r="E1144" s="40">
        <f t="shared" si="542"/>
        <v>52000</v>
      </c>
      <c r="F1144" s="40">
        <f t="shared" si="542"/>
        <v>4354813.1399999997</v>
      </c>
      <c r="G1144" s="40">
        <f t="shared" si="542"/>
        <v>1014952.6799999999</v>
      </c>
      <c r="H1144" s="40">
        <f t="shared" si="542"/>
        <v>0</v>
      </c>
      <c r="I1144" s="40">
        <f t="shared" si="542"/>
        <v>0</v>
      </c>
      <c r="J1144" s="40">
        <f t="shared" si="542"/>
        <v>0</v>
      </c>
      <c r="K1144" s="40">
        <f t="shared" si="542"/>
        <v>0</v>
      </c>
      <c r="L1144" s="40">
        <f t="shared" si="542"/>
        <v>0</v>
      </c>
      <c r="M1144" s="40">
        <f t="shared" si="542"/>
        <v>0</v>
      </c>
      <c r="N1144" s="40">
        <f t="shared" si="542"/>
        <v>0</v>
      </c>
      <c r="O1144" s="40">
        <f t="shared" si="542"/>
        <v>0</v>
      </c>
      <c r="P1144" s="40">
        <f t="shared" si="542"/>
        <v>52000</v>
      </c>
      <c r="Q1144" s="40">
        <f t="shared" si="542"/>
        <v>0</v>
      </c>
      <c r="R1144" s="40">
        <f t="shared" si="542"/>
        <v>198502.5</v>
      </c>
      <c r="S1144" s="40">
        <f t="shared" si="542"/>
        <v>4156310.6399999997</v>
      </c>
      <c r="T1144" s="40">
        <f t="shared" si="542"/>
        <v>379578</v>
      </c>
      <c r="U1144" s="40">
        <f t="shared" si="542"/>
        <v>404672.72</v>
      </c>
      <c r="V1144" s="40">
        <f t="shared" si="542"/>
        <v>230701.95999999996</v>
      </c>
      <c r="W1144" s="40">
        <f t="shared" si="542"/>
        <v>0</v>
      </c>
      <c r="X1144" s="40">
        <f t="shared" si="542"/>
        <v>0</v>
      </c>
      <c r="Y1144" s="40">
        <f t="shared" si="542"/>
        <v>0</v>
      </c>
      <c r="Z1144" s="40">
        <f t="shared" si="542"/>
        <v>5421765.8199999994</v>
      </c>
      <c r="AA1144" s="40">
        <f t="shared" si="542"/>
        <v>160000.00000000096</v>
      </c>
      <c r="AB1144" s="41">
        <f>Z1144/D1144</f>
        <v>0.9713352359880979</v>
      </c>
      <c r="AC1144" s="32"/>
      <c r="AD1144" s="165"/>
      <c r="AE1144" s="165"/>
      <c r="AF1144" s="165"/>
      <c r="AG1144" s="165"/>
      <c r="AH1144" s="165"/>
      <c r="AI1144" s="140"/>
      <c r="AJ1144" s="140"/>
      <c r="AK1144" s="78"/>
      <c r="AL1144" s="78"/>
    </row>
    <row r="1145" spans="1:38" s="33" customFormat="1" ht="18" hidden="1" customHeight="1" x14ac:dyDescent="0.25">
      <c r="A1145" s="42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3">SUM(M1145:Y1145)</f>
        <v>0</v>
      </c>
      <c r="AA1145" s="31">
        <f>D1145-Z1145</f>
        <v>0</v>
      </c>
      <c r="AB1145" s="37"/>
      <c r="AC1145" s="32"/>
      <c r="AD1145" s="165"/>
      <c r="AE1145" s="165"/>
      <c r="AF1145" s="165"/>
      <c r="AG1145" s="165"/>
      <c r="AH1145" s="165"/>
      <c r="AI1145" s="140"/>
      <c r="AJ1145" s="140"/>
      <c r="AK1145" s="78"/>
      <c r="AL1145" s="78"/>
    </row>
    <row r="1146" spans="1:38" s="33" customFormat="1" ht="18" hidden="1" customHeight="1" x14ac:dyDescent="0.25">
      <c r="A1146" s="39" t="s">
        <v>40</v>
      </c>
      <c r="B1146" s="40">
        <f t="shared" ref="B1146:AA1146" si="544">B1145+B1144</f>
        <v>5581765.8199999994</v>
      </c>
      <c r="C1146" s="40">
        <f t="shared" si="544"/>
        <v>0</v>
      </c>
      <c r="D1146" s="40">
        <f t="shared" si="544"/>
        <v>5581765.8200000003</v>
      </c>
      <c r="E1146" s="40">
        <f t="shared" si="544"/>
        <v>52000</v>
      </c>
      <c r="F1146" s="40">
        <f t="shared" si="544"/>
        <v>4354813.1399999997</v>
      </c>
      <c r="G1146" s="40">
        <f t="shared" si="544"/>
        <v>1014952.6799999999</v>
      </c>
      <c r="H1146" s="40">
        <f t="shared" si="544"/>
        <v>0</v>
      </c>
      <c r="I1146" s="40">
        <f t="shared" si="544"/>
        <v>0</v>
      </c>
      <c r="J1146" s="40">
        <f t="shared" si="544"/>
        <v>0</v>
      </c>
      <c r="K1146" s="40">
        <f t="shared" si="544"/>
        <v>0</v>
      </c>
      <c r="L1146" s="40">
        <f t="shared" si="544"/>
        <v>0</v>
      </c>
      <c r="M1146" s="40">
        <f t="shared" si="544"/>
        <v>0</v>
      </c>
      <c r="N1146" s="40">
        <f t="shared" si="544"/>
        <v>0</v>
      </c>
      <c r="O1146" s="40">
        <f t="shared" si="544"/>
        <v>0</v>
      </c>
      <c r="P1146" s="40">
        <f t="shared" si="544"/>
        <v>52000</v>
      </c>
      <c r="Q1146" s="40">
        <f t="shared" si="544"/>
        <v>0</v>
      </c>
      <c r="R1146" s="40">
        <f t="shared" si="544"/>
        <v>198502.5</v>
      </c>
      <c r="S1146" s="40">
        <f t="shared" si="544"/>
        <v>4156310.6399999997</v>
      </c>
      <c r="T1146" s="40">
        <f t="shared" si="544"/>
        <v>379578</v>
      </c>
      <c r="U1146" s="40">
        <f t="shared" si="544"/>
        <v>404672.72</v>
      </c>
      <c r="V1146" s="40">
        <f t="shared" si="544"/>
        <v>230701.95999999996</v>
      </c>
      <c r="W1146" s="40">
        <f t="shared" si="544"/>
        <v>0</v>
      </c>
      <c r="X1146" s="40">
        <f t="shared" si="544"/>
        <v>0</v>
      </c>
      <c r="Y1146" s="40">
        <f t="shared" si="544"/>
        <v>0</v>
      </c>
      <c r="Z1146" s="40">
        <f t="shared" si="544"/>
        <v>5421765.8199999994</v>
      </c>
      <c r="AA1146" s="40">
        <f t="shared" si="544"/>
        <v>160000.00000000096</v>
      </c>
      <c r="AB1146" s="41">
        <f>Z1146/D1146</f>
        <v>0.9713352359880979</v>
      </c>
      <c r="AC1146" s="43"/>
      <c r="AD1146" s="165"/>
      <c r="AE1146" s="165"/>
      <c r="AF1146" s="165"/>
      <c r="AG1146" s="165"/>
      <c r="AH1146" s="165"/>
      <c r="AI1146" s="140"/>
      <c r="AJ1146" s="140"/>
      <c r="AK1146" s="78"/>
      <c r="AL1146" s="78"/>
    </row>
    <row r="1147" spans="1:38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65"/>
      <c r="AE1147" s="165"/>
      <c r="AF1147" s="165"/>
      <c r="AG1147" s="165"/>
      <c r="AH1147" s="165"/>
      <c r="AI1147" s="140"/>
      <c r="AJ1147" s="140"/>
      <c r="AK1147" s="78"/>
      <c r="AL1147" s="78"/>
    </row>
    <row r="1148" spans="1:38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65"/>
      <c r="AE1148" s="165"/>
      <c r="AF1148" s="165"/>
      <c r="AG1148" s="165"/>
      <c r="AH1148" s="165"/>
      <c r="AI1148" s="140"/>
      <c r="AJ1148" s="140"/>
      <c r="AK1148" s="78"/>
      <c r="AL1148" s="78"/>
    </row>
    <row r="1149" spans="1:38" s="33" customFormat="1" ht="15" hidden="1" customHeight="1" x14ac:dyDescent="0.25">
      <c r="A1149" s="47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65"/>
      <c r="AE1149" s="165"/>
      <c r="AF1149" s="165"/>
      <c r="AG1149" s="165"/>
      <c r="AH1149" s="165"/>
      <c r="AI1149" s="140"/>
      <c r="AJ1149" s="140"/>
      <c r="AK1149" s="78"/>
      <c r="AL1149" s="78"/>
    </row>
    <row r="1150" spans="1:38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53558</v>
      </c>
      <c r="F1150" s="31">
        <f>[1]consoCURRENT!I23736</f>
        <v>129695.51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53558</v>
      </c>
      <c r="Q1150" s="31">
        <f>[1]consoCURRENT!T23736</f>
        <v>60648.34</v>
      </c>
      <c r="R1150" s="31">
        <f>[1]consoCURRENT!U23736</f>
        <v>69047.17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183253.51</v>
      </c>
      <c r="AA1150" s="31">
        <f>D1150-Z1150</f>
        <v>0</v>
      </c>
      <c r="AB1150" s="37">
        <f>Z1150/D1150</f>
        <v>1</v>
      </c>
      <c r="AC1150" s="32"/>
      <c r="AD1150" s="165"/>
      <c r="AE1150" s="165"/>
      <c r="AF1150" s="165"/>
      <c r="AG1150" s="165"/>
      <c r="AH1150" s="165"/>
      <c r="AI1150" s="140"/>
      <c r="AJ1150" s="140"/>
      <c r="AK1150" s="78"/>
      <c r="AL1150" s="78"/>
    </row>
    <row r="1151" spans="1:38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-109850</v>
      </c>
      <c r="D1151" s="31">
        <f>[1]consoCURRENT!G23849</f>
        <v>119800046.90000001</v>
      </c>
      <c r="E1151" s="31">
        <f>[1]consoCURRENT!H23849</f>
        <v>20223837.5</v>
      </c>
      <c r="F1151" s="31">
        <f>[1]consoCURRENT!I23849</f>
        <v>60249.4</v>
      </c>
      <c r="G1151" s="31">
        <f>[1]consoCURRENT!J23849</f>
        <v>99515960</v>
      </c>
      <c r="H1151" s="31">
        <f>[1]consoCURRENT!K23849</f>
        <v>-97515000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20223837.5</v>
      </c>
      <c r="Q1151" s="31">
        <f>[1]consoCURRENT!T23849</f>
        <v>42388.62</v>
      </c>
      <c r="R1151" s="31">
        <f>[1]consoCURRENT!U23849</f>
        <v>17860.78</v>
      </c>
      <c r="S1151" s="31">
        <f>[1]consoCURRENT!V23849</f>
        <v>0</v>
      </c>
      <c r="T1151" s="31">
        <f>[1]consoCURRENT!W23849</f>
        <v>0</v>
      </c>
      <c r="U1151" s="31">
        <f>[1]consoCURRENT!X23849</f>
        <v>99515960</v>
      </c>
      <c r="V1151" s="31">
        <f>[1]consoCURRENT!Y23849</f>
        <v>0</v>
      </c>
      <c r="W1151" s="31">
        <f>[1]consoCURRENT!Z23849</f>
        <v>-97515000</v>
      </c>
      <c r="X1151" s="31">
        <f>[1]consoCURRENT!AA23849</f>
        <v>0</v>
      </c>
      <c r="Y1151" s="31">
        <f>[1]consoCURRENT!AB23849</f>
        <v>0</v>
      </c>
      <c r="Z1151" s="31">
        <f t="shared" ref="Z1151:Z1153" si="545">SUM(M1151:Y1151)</f>
        <v>22285046.900000006</v>
      </c>
      <c r="AA1151" s="31">
        <f>D1151-Z1151</f>
        <v>97515000</v>
      </c>
      <c r="AB1151" s="37">
        <f>Z1151/D1151</f>
        <v>0.18601868260203497</v>
      </c>
      <c r="AC1151" s="32"/>
      <c r="AD1151" s="165"/>
      <c r="AE1151" s="165"/>
      <c r="AF1151" s="165"/>
      <c r="AG1151" s="165"/>
      <c r="AH1151" s="165"/>
      <c r="AI1151" s="140"/>
      <c r="AJ1151" s="140"/>
      <c r="AK1151" s="78"/>
      <c r="AL1151" s="78"/>
    </row>
    <row r="1152" spans="1:38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5"/>
        <v>0</v>
      </c>
      <c r="AA1152" s="31">
        <f>D1152-Z1152</f>
        <v>0</v>
      </c>
      <c r="AB1152" s="37"/>
      <c r="AC1152" s="32"/>
      <c r="AD1152" s="165"/>
      <c r="AE1152" s="165"/>
      <c r="AF1152" s="165"/>
      <c r="AG1152" s="165"/>
      <c r="AH1152" s="165"/>
      <c r="AI1152" s="140"/>
      <c r="AJ1152" s="140"/>
      <c r="AK1152" s="78"/>
      <c r="AL1152" s="78"/>
    </row>
    <row r="1153" spans="1:38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5"/>
        <v>0</v>
      </c>
      <c r="AA1153" s="31">
        <f>D1153-Z1153</f>
        <v>0</v>
      </c>
      <c r="AB1153" s="37"/>
      <c r="AC1153" s="32"/>
      <c r="AD1153" s="165"/>
      <c r="AE1153" s="165"/>
      <c r="AF1153" s="165"/>
      <c r="AG1153" s="165"/>
      <c r="AH1153" s="165"/>
      <c r="AI1153" s="140"/>
      <c r="AJ1153" s="140"/>
      <c r="AK1153" s="78"/>
      <c r="AL1153" s="78"/>
    </row>
    <row r="1154" spans="1:38" s="33" customFormat="1" ht="18" hidden="1" customHeight="1" x14ac:dyDescent="0.25">
      <c r="A1154" s="39" t="s">
        <v>38</v>
      </c>
      <c r="B1154" s="40">
        <f t="shared" ref="B1154:AA1154" si="546">SUM(B1150:B1153)</f>
        <v>120093150.41000001</v>
      </c>
      <c r="C1154" s="40">
        <f t="shared" si="546"/>
        <v>-109850</v>
      </c>
      <c r="D1154" s="40">
        <f t="shared" si="546"/>
        <v>119983300.41000001</v>
      </c>
      <c r="E1154" s="40">
        <f t="shared" si="546"/>
        <v>20277395.5</v>
      </c>
      <c r="F1154" s="40">
        <f t="shared" si="546"/>
        <v>189944.91</v>
      </c>
      <c r="G1154" s="40">
        <f t="shared" si="546"/>
        <v>99515960</v>
      </c>
      <c r="H1154" s="40">
        <f t="shared" si="546"/>
        <v>-97515000</v>
      </c>
      <c r="I1154" s="40">
        <f t="shared" si="546"/>
        <v>0</v>
      </c>
      <c r="J1154" s="40">
        <f t="shared" si="546"/>
        <v>0</v>
      </c>
      <c r="K1154" s="40">
        <f t="shared" si="546"/>
        <v>0</v>
      </c>
      <c r="L1154" s="40">
        <f t="shared" si="546"/>
        <v>0</v>
      </c>
      <c r="M1154" s="40">
        <f t="shared" si="546"/>
        <v>0</v>
      </c>
      <c r="N1154" s="40">
        <f t="shared" si="546"/>
        <v>0</v>
      </c>
      <c r="O1154" s="40">
        <f t="shared" si="546"/>
        <v>0</v>
      </c>
      <c r="P1154" s="40">
        <f t="shared" si="546"/>
        <v>20277395.5</v>
      </c>
      <c r="Q1154" s="40">
        <f t="shared" si="546"/>
        <v>103036.95999999999</v>
      </c>
      <c r="R1154" s="40">
        <f t="shared" si="546"/>
        <v>86907.95</v>
      </c>
      <c r="S1154" s="40">
        <f t="shared" si="546"/>
        <v>0</v>
      </c>
      <c r="T1154" s="40">
        <f t="shared" si="546"/>
        <v>0</v>
      </c>
      <c r="U1154" s="40">
        <f t="shared" si="546"/>
        <v>99515960</v>
      </c>
      <c r="V1154" s="40">
        <f t="shared" si="546"/>
        <v>0</v>
      </c>
      <c r="W1154" s="40">
        <f t="shared" si="546"/>
        <v>-97515000</v>
      </c>
      <c r="X1154" s="40">
        <f t="shared" si="546"/>
        <v>0</v>
      </c>
      <c r="Y1154" s="40">
        <f t="shared" si="546"/>
        <v>0</v>
      </c>
      <c r="Z1154" s="40">
        <f t="shared" si="546"/>
        <v>22468300.410000008</v>
      </c>
      <c r="AA1154" s="40">
        <f t="shared" si="546"/>
        <v>97515000</v>
      </c>
      <c r="AB1154" s="41">
        <f>Z1154/D1154</f>
        <v>0.18726189672414933</v>
      </c>
      <c r="AC1154" s="32"/>
      <c r="AD1154" s="165"/>
      <c r="AE1154" s="165"/>
      <c r="AF1154" s="165"/>
      <c r="AG1154" s="165"/>
      <c r="AH1154" s="165"/>
      <c r="AI1154" s="140"/>
      <c r="AJ1154" s="140"/>
      <c r="AK1154" s="78"/>
      <c r="AL1154" s="78"/>
    </row>
    <row r="1155" spans="1:38" s="33" customFormat="1" ht="18" hidden="1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47">SUM(M1155:Y1155)</f>
        <v>0</v>
      </c>
      <c r="AA1155" s="31">
        <f>D1155-Z1155</f>
        <v>0</v>
      </c>
      <c r="AB1155" s="37"/>
      <c r="AC1155" s="32"/>
      <c r="AD1155" s="165"/>
      <c r="AE1155" s="165"/>
      <c r="AF1155" s="165"/>
      <c r="AG1155" s="165"/>
      <c r="AH1155" s="165"/>
      <c r="AI1155" s="140"/>
      <c r="AJ1155" s="140"/>
      <c r="AK1155" s="78"/>
      <c r="AL1155" s="78"/>
    </row>
    <row r="1156" spans="1:38" s="33" customFormat="1" ht="18" hidden="1" customHeight="1" x14ac:dyDescent="0.25">
      <c r="A1156" s="39" t="s">
        <v>40</v>
      </c>
      <c r="B1156" s="40">
        <f t="shared" ref="B1156:AA1156" si="548">B1155+B1154</f>
        <v>120093150.41000001</v>
      </c>
      <c r="C1156" s="40">
        <f t="shared" si="548"/>
        <v>-109850</v>
      </c>
      <c r="D1156" s="40">
        <f t="shared" si="548"/>
        <v>119983300.41000001</v>
      </c>
      <c r="E1156" s="40">
        <f t="shared" si="548"/>
        <v>20277395.5</v>
      </c>
      <c r="F1156" s="40">
        <f t="shared" si="548"/>
        <v>189944.91</v>
      </c>
      <c r="G1156" s="40">
        <f t="shared" si="548"/>
        <v>99515960</v>
      </c>
      <c r="H1156" s="40">
        <f t="shared" si="548"/>
        <v>-97515000</v>
      </c>
      <c r="I1156" s="40">
        <f t="shared" si="548"/>
        <v>0</v>
      </c>
      <c r="J1156" s="40">
        <f t="shared" si="548"/>
        <v>0</v>
      </c>
      <c r="K1156" s="40">
        <f t="shared" si="548"/>
        <v>0</v>
      </c>
      <c r="L1156" s="40">
        <f t="shared" si="548"/>
        <v>0</v>
      </c>
      <c r="M1156" s="40">
        <f t="shared" si="548"/>
        <v>0</v>
      </c>
      <c r="N1156" s="40">
        <f t="shared" si="548"/>
        <v>0</v>
      </c>
      <c r="O1156" s="40">
        <f t="shared" si="548"/>
        <v>0</v>
      </c>
      <c r="P1156" s="40">
        <f t="shared" si="548"/>
        <v>20277395.5</v>
      </c>
      <c r="Q1156" s="40">
        <f t="shared" si="548"/>
        <v>103036.95999999999</v>
      </c>
      <c r="R1156" s="40">
        <f t="shared" si="548"/>
        <v>86907.95</v>
      </c>
      <c r="S1156" s="40">
        <f t="shared" si="548"/>
        <v>0</v>
      </c>
      <c r="T1156" s="40">
        <f t="shared" si="548"/>
        <v>0</v>
      </c>
      <c r="U1156" s="40">
        <f t="shared" si="548"/>
        <v>99515960</v>
      </c>
      <c r="V1156" s="40">
        <f t="shared" si="548"/>
        <v>0</v>
      </c>
      <c r="W1156" s="40">
        <f t="shared" si="548"/>
        <v>-97515000</v>
      </c>
      <c r="X1156" s="40">
        <f t="shared" si="548"/>
        <v>0</v>
      </c>
      <c r="Y1156" s="40">
        <f t="shared" si="548"/>
        <v>0</v>
      </c>
      <c r="Z1156" s="40">
        <f t="shared" si="548"/>
        <v>22468300.410000008</v>
      </c>
      <c r="AA1156" s="40">
        <f t="shared" si="548"/>
        <v>97515000</v>
      </c>
      <c r="AB1156" s="41">
        <f>Z1156/D1156</f>
        <v>0.18726189672414933</v>
      </c>
      <c r="AC1156" s="43"/>
      <c r="AD1156" s="165"/>
      <c r="AE1156" s="165"/>
      <c r="AF1156" s="165"/>
      <c r="AG1156" s="165"/>
      <c r="AH1156" s="165"/>
      <c r="AI1156" s="140"/>
      <c r="AJ1156" s="140"/>
      <c r="AK1156" s="78"/>
      <c r="AL1156" s="78"/>
    </row>
    <row r="1157" spans="1:38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65"/>
      <c r="AE1157" s="165"/>
      <c r="AF1157" s="165"/>
      <c r="AG1157" s="165"/>
      <c r="AH1157" s="165"/>
      <c r="AI1157" s="140"/>
      <c r="AJ1157" s="140"/>
      <c r="AK1157" s="78"/>
      <c r="AL1157" s="78"/>
    </row>
    <row r="1158" spans="1:38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65"/>
      <c r="AE1158" s="165"/>
      <c r="AF1158" s="165"/>
      <c r="AG1158" s="165"/>
      <c r="AH1158" s="165"/>
      <c r="AI1158" s="140"/>
      <c r="AJ1158" s="140"/>
      <c r="AK1158" s="78"/>
      <c r="AL1158" s="78"/>
    </row>
    <row r="1159" spans="1:38" s="33" customFormat="1" ht="15" hidden="1" customHeight="1" x14ac:dyDescent="0.25">
      <c r="A1159" s="47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65"/>
      <c r="AE1159" s="165"/>
      <c r="AF1159" s="165"/>
      <c r="AG1159" s="165"/>
      <c r="AH1159" s="165"/>
      <c r="AI1159" s="140"/>
      <c r="AJ1159" s="140"/>
      <c r="AK1159" s="78"/>
      <c r="AL1159" s="78"/>
    </row>
    <row r="1160" spans="1:38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204384.01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155566.18</v>
      </c>
      <c r="S1160" s="31">
        <f>[1]consoCURRENT!V23949</f>
        <v>48817.83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204384.01</v>
      </c>
      <c r="AA1160" s="31">
        <f>D1160-Z1160</f>
        <v>0</v>
      </c>
      <c r="AB1160" s="37">
        <f>Z1160/D1160</f>
        <v>1</v>
      </c>
      <c r="AC1160" s="32"/>
      <c r="AD1160" s="165"/>
      <c r="AE1160" s="165"/>
      <c r="AF1160" s="165"/>
      <c r="AG1160" s="165"/>
      <c r="AH1160" s="165"/>
      <c r="AI1160" s="140"/>
      <c r="AJ1160" s="140"/>
      <c r="AK1160" s="78"/>
      <c r="AL1160" s="78"/>
    </row>
    <row r="1161" spans="1:38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-104369000</v>
      </c>
      <c r="D1161" s="31">
        <f>[1]consoCURRENT!G24062</f>
        <v>2403237.0300000007</v>
      </c>
      <c r="E1161" s="31">
        <f>[1]consoCURRENT!H24062</f>
        <v>529486.90999999992</v>
      </c>
      <c r="F1161" s="31">
        <f>[1]consoCURRENT!I24062</f>
        <v>613918.27</v>
      </c>
      <c r="G1161" s="31">
        <f>[1]consoCURRENT!J24062</f>
        <v>363181.95999999996</v>
      </c>
      <c r="H1161" s="31">
        <f>[1]consoCURRENT!K24062</f>
        <v>789678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529486.90999999992</v>
      </c>
      <c r="Q1161" s="31">
        <f>[1]consoCURRENT!T24062</f>
        <v>179114.03999999998</v>
      </c>
      <c r="R1161" s="31">
        <f>[1]consoCURRENT!U24062</f>
        <v>232476.94</v>
      </c>
      <c r="S1161" s="31">
        <f>[1]consoCURRENT!V24062</f>
        <v>202327.28999999998</v>
      </c>
      <c r="T1161" s="31">
        <f>[1]consoCURRENT!W24062</f>
        <v>-2640</v>
      </c>
      <c r="U1161" s="31">
        <f>[1]consoCURRENT!X24062</f>
        <v>0</v>
      </c>
      <c r="V1161" s="31">
        <f>[1]consoCURRENT!Y24062</f>
        <v>365821.95999999996</v>
      </c>
      <c r="W1161" s="31">
        <f>[1]consoCURRENT!Z24062</f>
        <v>733678</v>
      </c>
      <c r="X1161" s="31">
        <f>[1]consoCURRENT!AA24062</f>
        <v>56000</v>
      </c>
      <c r="Y1161" s="31">
        <f>[1]consoCURRENT!AB24062</f>
        <v>0</v>
      </c>
      <c r="Z1161" s="31">
        <f t="shared" ref="Z1161:Z1163" si="549">SUM(M1161:Y1161)</f>
        <v>2296265.1399999997</v>
      </c>
      <c r="AA1161" s="31">
        <f>D1161-Z1161</f>
        <v>106971.89000000106</v>
      </c>
      <c r="AB1161" s="37">
        <f>Z1161/D1161</f>
        <v>0.95548841472370249</v>
      </c>
      <c r="AC1161" s="32"/>
      <c r="AD1161" s="165"/>
      <c r="AE1161" s="165"/>
      <c r="AF1161" s="165"/>
      <c r="AG1161" s="165"/>
      <c r="AH1161" s="165"/>
      <c r="AI1161" s="140"/>
      <c r="AJ1161" s="140"/>
      <c r="AK1161" s="78"/>
      <c r="AL1161" s="78"/>
    </row>
    <row r="1162" spans="1:38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49"/>
        <v>0</v>
      </c>
      <c r="AA1162" s="31">
        <f>D1162-Z1162</f>
        <v>0</v>
      </c>
      <c r="AB1162" s="37"/>
      <c r="AC1162" s="32"/>
      <c r="AD1162" s="165"/>
      <c r="AE1162" s="165"/>
      <c r="AF1162" s="165"/>
      <c r="AG1162" s="165"/>
      <c r="AH1162" s="165"/>
      <c r="AI1162" s="140"/>
      <c r="AJ1162" s="140"/>
      <c r="AK1162" s="78"/>
      <c r="AL1162" s="78"/>
    </row>
    <row r="1163" spans="1:38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49"/>
        <v>0</v>
      </c>
      <c r="AA1163" s="31">
        <f>D1163-Z1163</f>
        <v>0</v>
      </c>
      <c r="AB1163" s="37"/>
      <c r="AC1163" s="32"/>
      <c r="AD1163" s="165"/>
      <c r="AE1163" s="165"/>
      <c r="AF1163" s="165"/>
      <c r="AG1163" s="165"/>
      <c r="AH1163" s="165"/>
      <c r="AI1163" s="140"/>
      <c r="AJ1163" s="140"/>
      <c r="AK1163" s="78"/>
      <c r="AL1163" s="78"/>
    </row>
    <row r="1164" spans="1:38" s="33" customFormat="1" ht="18" hidden="1" customHeight="1" x14ac:dyDescent="0.25">
      <c r="A1164" s="39" t="s">
        <v>38</v>
      </c>
      <c r="B1164" s="40">
        <f t="shared" ref="B1164:AA1164" si="550">SUM(B1160:B1163)</f>
        <v>106976621.04000002</v>
      </c>
      <c r="C1164" s="40">
        <f t="shared" si="550"/>
        <v>-104369000</v>
      </c>
      <c r="D1164" s="40">
        <f t="shared" si="550"/>
        <v>2607621.040000001</v>
      </c>
      <c r="E1164" s="40">
        <f t="shared" si="550"/>
        <v>529486.90999999992</v>
      </c>
      <c r="F1164" s="40">
        <f t="shared" si="550"/>
        <v>818302.28</v>
      </c>
      <c r="G1164" s="40">
        <f t="shared" si="550"/>
        <v>363181.95999999996</v>
      </c>
      <c r="H1164" s="40">
        <f t="shared" si="550"/>
        <v>789678</v>
      </c>
      <c r="I1164" s="40">
        <f t="shared" si="550"/>
        <v>0</v>
      </c>
      <c r="J1164" s="40">
        <f t="shared" si="550"/>
        <v>0</v>
      </c>
      <c r="K1164" s="40">
        <f t="shared" si="550"/>
        <v>0</v>
      </c>
      <c r="L1164" s="40">
        <f t="shared" si="550"/>
        <v>0</v>
      </c>
      <c r="M1164" s="40">
        <f t="shared" si="550"/>
        <v>0</v>
      </c>
      <c r="N1164" s="40">
        <f t="shared" si="550"/>
        <v>0</v>
      </c>
      <c r="O1164" s="40">
        <f t="shared" si="550"/>
        <v>0</v>
      </c>
      <c r="P1164" s="40">
        <f t="shared" si="550"/>
        <v>529486.90999999992</v>
      </c>
      <c r="Q1164" s="40">
        <f t="shared" si="550"/>
        <v>179114.03999999998</v>
      </c>
      <c r="R1164" s="40">
        <f t="shared" si="550"/>
        <v>388043.12</v>
      </c>
      <c r="S1164" s="40">
        <f t="shared" si="550"/>
        <v>251145.12</v>
      </c>
      <c r="T1164" s="40">
        <f t="shared" si="550"/>
        <v>-2640</v>
      </c>
      <c r="U1164" s="40">
        <f t="shared" si="550"/>
        <v>0</v>
      </c>
      <c r="V1164" s="40">
        <f t="shared" si="550"/>
        <v>365821.95999999996</v>
      </c>
      <c r="W1164" s="40">
        <f t="shared" si="550"/>
        <v>733678</v>
      </c>
      <c r="X1164" s="40">
        <f t="shared" si="550"/>
        <v>56000</v>
      </c>
      <c r="Y1164" s="40">
        <f t="shared" si="550"/>
        <v>0</v>
      </c>
      <c r="Z1164" s="40">
        <f t="shared" si="550"/>
        <v>2500649.1499999994</v>
      </c>
      <c r="AA1164" s="40">
        <f t="shared" si="550"/>
        <v>106971.89000000106</v>
      </c>
      <c r="AB1164" s="41">
        <f>Z1164/D1164</f>
        <v>0.95897721012405945</v>
      </c>
      <c r="AC1164" s="32"/>
      <c r="AD1164" s="165"/>
      <c r="AE1164" s="165"/>
      <c r="AF1164" s="165"/>
      <c r="AG1164" s="165"/>
      <c r="AH1164" s="165"/>
      <c r="AI1164" s="140"/>
      <c r="AJ1164" s="140"/>
      <c r="AK1164" s="78"/>
      <c r="AL1164" s="78"/>
    </row>
    <row r="1165" spans="1:38" s="33" customFormat="1" ht="18" hidden="1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1">SUM(M1165:Y1165)</f>
        <v>0</v>
      </c>
      <c r="AA1165" s="31">
        <f>D1165-Z1165</f>
        <v>0</v>
      </c>
      <c r="AB1165" s="37"/>
      <c r="AC1165" s="32"/>
      <c r="AD1165" s="165"/>
      <c r="AE1165" s="165"/>
      <c r="AF1165" s="165"/>
      <c r="AG1165" s="165"/>
      <c r="AH1165" s="165"/>
      <c r="AI1165" s="140"/>
      <c r="AJ1165" s="140"/>
      <c r="AK1165" s="78"/>
      <c r="AL1165" s="78"/>
    </row>
    <row r="1166" spans="1:38" s="33" customFormat="1" ht="18" hidden="1" customHeight="1" x14ac:dyDescent="0.25">
      <c r="A1166" s="39" t="s">
        <v>40</v>
      </c>
      <c r="B1166" s="40">
        <f t="shared" ref="B1166:AA1166" si="552">B1165+B1164</f>
        <v>106976621.04000002</v>
      </c>
      <c r="C1166" s="40">
        <f t="shared" si="552"/>
        <v>-104369000</v>
      </c>
      <c r="D1166" s="40">
        <f t="shared" si="552"/>
        <v>2607621.040000001</v>
      </c>
      <c r="E1166" s="40">
        <f t="shared" si="552"/>
        <v>529486.90999999992</v>
      </c>
      <c r="F1166" s="40">
        <f t="shared" si="552"/>
        <v>818302.28</v>
      </c>
      <c r="G1166" s="40">
        <f t="shared" si="552"/>
        <v>363181.95999999996</v>
      </c>
      <c r="H1166" s="40">
        <f t="shared" si="552"/>
        <v>789678</v>
      </c>
      <c r="I1166" s="40">
        <f t="shared" si="552"/>
        <v>0</v>
      </c>
      <c r="J1166" s="40">
        <f t="shared" si="552"/>
        <v>0</v>
      </c>
      <c r="K1166" s="40">
        <f t="shared" si="552"/>
        <v>0</v>
      </c>
      <c r="L1166" s="40">
        <f t="shared" si="552"/>
        <v>0</v>
      </c>
      <c r="M1166" s="40">
        <f t="shared" si="552"/>
        <v>0</v>
      </c>
      <c r="N1166" s="40">
        <f t="shared" si="552"/>
        <v>0</v>
      </c>
      <c r="O1166" s="40">
        <f t="shared" si="552"/>
        <v>0</v>
      </c>
      <c r="P1166" s="40">
        <f t="shared" si="552"/>
        <v>529486.90999999992</v>
      </c>
      <c r="Q1166" s="40">
        <f t="shared" si="552"/>
        <v>179114.03999999998</v>
      </c>
      <c r="R1166" s="40">
        <f t="shared" si="552"/>
        <v>388043.12</v>
      </c>
      <c r="S1166" s="40">
        <f t="shared" si="552"/>
        <v>251145.12</v>
      </c>
      <c r="T1166" s="40">
        <f t="shared" si="552"/>
        <v>-2640</v>
      </c>
      <c r="U1166" s="40">
        <f t="shared" si="552"/>
        <v>0</v>
      </c>
      <c r="V1166" s="40">
        <f t="shared" si="552"/>
        <v>365821.95999999996</v>
      </c>
      <c r="W1166" s="40">
        <f t="shared" si="552"/>
        <v>733678</v>
      </c>
      <c r="X1166" s="40">
        <f t="shared" si="552"/>
        <v>56000</v>
      </c>
      <c r="Y1166" s="40">
        <f t="shared" si="552"/>
        <v>0</v>
      </c>
      <c r="Z1166" s="40">
        <f t="shared" si="552"/>
        <v>2500649.1499999994</v>
      </c>
      <c r="AA1166" s="40">
        <f t="shared" si="552"/>
        <v>106971.89000000106</v>
      </c>
      <c r="AB1166" s="41">
        <f>Z1166/D1166</f>
        <v>0.95897721012405945</v>
      </c>
      <c r="AC1166" s="43"/>
      <c r="AD1166" s="165"/>
      <c r="AE1166" s="165"/>
      <c r="AF1166" s="165"/>
      <c r="AG1166" s="165"/>
      <c r="AH1166" s="165"/>
      <c r="AI1166" s="140"/>
      <c r="AJ1166" s="140"/>
      <c r="AK1166" s="78"/>
      <c r="AL1166" s="78"/>
    </row>
    <row r="1167" spans="1:38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65"/>
      <c r="AE1167" s="165"/>
      <c r="AF1167" s="165"/>
      <c r="AG1167" s="165"/>
      <c r="AH1167" s="165"/>
      <c r="AI1167" s="140"/>
      <c r="AJ1167" s="140"/>
      <c r="AK1167" s="78"/>
      <c r="AL1167" s="78"/>
    </row>
    <row r="1168" spans="1:38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65"/>
      <c r="AE1168" s="165"/>
      <c r="AF1168" s="165"/>
      <c r="AG1168" s="165"/>
      <c r="AH1168" s="165"/>
      <c r="AI1168" s="140"/>
      <c r="AJ1168" s="140"/>
      <c r="AK1168" s="78"/>
      <c r="AL1168" s="78"/>
    </row>
    <row r="1169" spans="1:38" s="33" customFormat="1" ht="15" hidden="1" customHeight="1" x14ac:dyDescent="0.25">
      <c r="A1169" s="47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65"/>
      <c r="AE1169" s="165"/>
      <c r="AF1169" s="165"/>
      <c r="AG1169" s="165"/>
      <c r="AH1169" s="165"/>
      <c r="AI1169" s="140"/>
      <c r="AJ1169" s="140"/>
      <c r="AK1169" s="78"/>
      <c r="AL1169" s="78"/>
    </row>
    <row r="1170" spans="1:38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3877.98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3877.98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3877.98</v>
      </c>
      <c r="AA1170" s="31">
        <f>D1170-Z1170</f>
        <v>0</v>
      </c>
      <c r="AB1170" s="37">
        <f>Z1170/D1170</f>
        <v>1</v>
      </c>
      <c r="AC1170" s="32"/>
      <c r="AD1170" s="165"/>
      <c r="AE1170" s="165"/>
      <c r="AF1170" s="165"/>
      <c r="AG1170" s="165"/>
      <c r="AH1170" s="165"/>
      <c r="AI1170" s="140"/>
      <c r="AJ1170" s="140"/>
      <c r="AK1170" s="78"/>
      <c r="AL1170" s="78"/>
    </row>
    <row r="1171" spans="1:38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-1660130</v>
      </c>
      <c r="D1171" s="31">
        <f>[1]consoCURRENT!G24275</f>
        <v>7710596.0299999993</v>
      </c>
      <c r="E1171" s="31">
        <f>[1]consoCURRENT!H24275</f>
        <v>913406.68</v>
      </c>
      <c r="F1171" s="31">
        <f>[1]consoCURRENT!I24275</f>
        <v>95446.63</v>
      </c>
      <c r="G1171" s="31">
        <f>[1]consoCURRENT!J24275</f>
        <v>2647994.0300000003</v>
      </c>
      <c r="H1171" s="31">
        <f>[1]consoCURRENT!K24275</f>
        <v>1276701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913406.68</v>
      </c>
      <c r="Q1171" s="31">
        <f>[1]consoCURRENT!T24275</f>
        <v>14210</v>
      </c>
      <c r="R1171" s="31">
        <f>[1]consoCURRENT!U24275</f>
        <v>49436.63</v>
      </c>
      <c r="S1171" s="31">
        <f>[1]consoCURRENT!V24275</f>
        <v>31800</v>
      </c>
      <c r="T1171" s="31">
        <f>[1]consoCURRENT!W24275</f>
        <v>0</v>
      </c>
      <c r="U1171" s="31">
        <f>[1]consoCURRENT!X24275</f>
        <v>1094696.03</v>
      </c>
      <c r="V1171" s="31">
        <f>[1]consoCURRENT!Y24275</f>
        <v>1553298</v>
      </c>
      <c r="W1171" s="31">
        <f>[1]consoCURRENT!Z24275</f>
        <v>532593</v>
      </c>
      <c r="X1171" s="31">
        <f>[1]consoCURRENT!AA24275</f>
        <v>744108</v>
      </c>
      <c r="Y1171" s="31">
        <f>[1]consoCURRENT!AB24275</f>
        <v>0</v>
      </c>
      <c r="Z1171" s="31">
        <f t="shared" ref="Z1171:Z1173" si="553">SUM(M1171:Y1171)</f>
        <v>4933548.34</v>
      </c>
      <c r="AA1171" s="31">
        <f>D1171-Z1171</f>
        <v>2777047.6899999995</v>
      </c>
      <c r="AB1171" s="37">
        <f>Z1171/D1171</f>
        <v>0.63984007472376947</v>
      </c>
      <c r="AC1171" s="32"/>
      <c r="AD1171" s="165"/>
      <c r="AE1171" s="165"/>
      <c r="AF1171" s="165"/>
      <c r="AG1171" s="165"/>
      <c r="AH1171" s="165"/>
      <c r="AI1171" s="140"/>
      <c r="AJ1171" s="140"/>
      <c r="AK1171" s="78"/>
      <c r="AL1171" s="78"/>
    </row>
    <row r="1172" spans="1:38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3"/>
        <v>0</v>
      </c>
      <c r="AA1172" s="31">
        <f>D1172-Z1172</f>
        <v>0</v>
      </c>
      <c r="AB1172" s="37"/>
      <c r="AC1172" s="32"/>
      <c r="AD1172" s="165"/>
      <c r="AE1172" s="165"/>
      <c r="AF1172" s="165"/>
      <c r="AG1172" s="165"/>
      <c r="AH1172" s="165"/>
      <c r="AI1172" s="140"/>
      <c r="AJ1172" s="140"/>
      <c r="AK1172" s="78"/>
      <c r="AL1172" s="78"/>
    </row>
    <row r="1173" spans="1:38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3"/>
        <v>0</v>
      </c>
      <c r="AA1173" s="31">
        <f>D1173-Z1173</f>
        <v>0</v>
      </c>
      <c r="AB1173" s="37"/>
      <c r="AC1173" s="32"/>
      <c r="AD1173" s="165"/>
      <c r="AE1173" s="165"/>
      <c r="AF1173" s="165"/>
      <c r="AG1173" s="165"/>
      <c r="AH1173" s="165"/>
      <c r="AI1173" s="140"/>
      <c r="AJ1173" s="140"/>
      <c r="AK1173" s="78"/>
      <c r="AL1173" s="78"/>
    </row>
    <row r="1174" spans="1:38" s="33" customFormat="1" ht="18" hidden="1" customHeight="1" x14ac:dyDescent="0.25">
      <c r="A1174" s="39" t="s">
        <v>38</v>
      </c>
      <c r="B1174" s="40">
        <f t="shared" ref="B1174:AA1174" si="554">SUM(B1170:B1173)</f>
        <v>9374604.0099999998</v>
      </c>
      <c r="C1174" s="40">
        <f t="shared" si="554"/>
        <v>-1660130</v>
      </c>
      <c r="D1174" s="40">
        <f t="shared" si="554"/>
        <v>7714474.0099999998</v>
      </c>
      <c r="E1174" s="40">
        <f t="shared" si="554"/>
        <v>913406.68</v>
      </c>
      <c r="F1174" s="40">
        <f t="shared" si="554"/>
        <v>99324.61</v>
      </c>
      <c r="G1174" s="40">
        <f t="shared" si="554"/>
        <v>2647994.0300000003</v>
      </c>
      <c r="H1174" s="40">
        <f t="shared" si="554"/>
        <v>1276701</v>
      </c>
      <c r="I1174" s="40">
        <f t="shared" si="554"/>
        <v>0</v>
      </c>
      <c r="J1174" s="40">
        <f t="shared" si="554"/>
        <v>0</v>
      </c>
      <c r="K1174" s="40">
        <f t="shared" si="554"/>
        <v>0</v>
      </c>
      <c r="L1174" s="40">
        <f t="shared" si="554"/>
        <v>0</v>
      </c>
      <c r="M1174" s="40">
        <f t="shared" si="554"/>
        <v>0</v>
      </c>
      <c r="N1174" s="40">
        <f t="shared" si="554"/>
        <v>0</v>
      </c>
      <c r="O1174" s="40">
        <f t="shared" si="554"/>
        <v>0</v>
      </c>
      <c r="P1174" s="40">
        <f t="shared" si="554"/>
        <v>913406.68</v>
      </c>
      <c r="Q1174" s="40">
        <f t="shared" si="554"/>
        <v>14210</v>
      </c>
      <c r="R1174" s="40">
        <f t="shared" si="554"/>
        <v>53314.61</v>
      </c>
      <c r="S1174" s="40">
        <f t="shared" si="554"/>
        <v>31800</v>
      </c>
      <c r="T1174" s="40">
        <f t="shared" si="554"/>
        <v>0</v>
      </c>
      <c r="U1174" s="40">
        <f t="shared" si="554"/>
        <v>1094696.03</v>
      </c>
      <c r="V1174" s="40">
        <f t="shared" si="554"/>
        <v>1553298</v>
      </c>
      <c r="W1174" s="40">
        <f t="shared" si="554"/>
        <v>532593</v>
      </c>
      <c r="X1174" s="40">
        <f t="shared" si="554"/>
        <v>744108</v>
      </c>
      <c r="Y1174" s="40">
        <f t="shared" si="554"/>
        <v>0</v>
      </c>
      <c r="Z1174" s="40">
        <f t="shared" si="554"/>
        <v>4937426.32</v>
      </c>
      <c r="AA1174" s="40">
        <f t="shared" si="554"/>
        <v>2777047.6899999995</v>
      </c>
      <c r="AB1174" s="41">
        <f>Z1174/D1174</f>
        <v>0.64002112309922743</v>
      </c>
      <c r="AC1174" s="32"/>
      <c r="AD1174" s="165"/>
      <c r="AE1174" s="165"/>
      <c r="AF1174" s="165"/>
      <c r="AG1174" s="165"/>
      <c r="AH1174" s="165"/>
      <c r="AI1174" s="140"/>
      <c r="AJ1174" s="140"/>
      <c r="AK1174" s="78"/>
      <c r="AL1174" s="78"/>
    </row>
    <row r="1175" spans="1:38" s="33" customFormat="1" ht="18" hidden="1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5">SUM(M1175:Y1175)</f>
        <v>0</v>
      </c>
      <c r="AA1175" s="31">
        <f>D1175-Z1175</f>
        <v>0</v>
      </c>
      <c r="AB1175" s="37"/>
      <c r="AC1175" s="32"/>
      <c r="AD1175" s="165"/>
      <c r="AE1175" s="165"/>
      <c r="AF1175" s="165"/>
      <c r="AG1175" s="165"/>
      <c r="AH1175" s="165"/>
      <c r="AI1175" s="140"/>
      <c r="AJ1175" s="140"/>
      <c r="AK1175" s="78"/>
      <c r="AL1175" s="78"/>
    </row>
    <row r="1176" spans="1:38" s="33" customFormat="1" ht="18" hidden="1" customHeight="1" x14ac:dyDescent="0.25">
      <c r="A1176" s="39" t="s">
        <v>40</v>
      </c>
      <c r="B1176" s="40">
        <f t="shared" ref="B1176:AA1176" si="556">B1175+B1174</f>
        <v>9374604.0099999998</v>
      </c>
      <c r="C1176" s="40">
        <f t="shared" si="556"/>
        <v>-1660130</v>
      </c>
      <c r="D1176" s="40">
        <f t="shared" si="556"/>
        <v>7714474.0099999998</v>
      </c>
      <c r="E1176" s="40">
        <f t="shared" si="556"/>
        <v>913406.68</v>
      </c>
      <c r="F1176" s="40">
        <f t="shared" si="556"/>
        <v>99324.61</v>
      </c>
      <c r="G1176" s="40">
        <f t="shared" si="556"/>
        <v>2647994.0300000003</v>
      </c>
      <c r="H1176" s="40">
        <f t="shared" si="556"/>
        <v>1276701</v>
      </c>
      <c r="I1176" s="40">
        <f t="shared" si="556"/>
        <v>0</v>
      </c>
      <c r="J1176" s="40">
        <f t="shared" si="556"/>
        <v>0</v>
      </c>
      <c r="K1176" s="40">
        <f t="shared" si="556"/>
        <v>0</v>
      </c>
      <c r="L1176" s="40">
        <f t="shared" si="556"/>
        <v>0</v>
      </c>
      <c r="M1176" s="40">
        <f t="shared" si="556"/>
        <v>0</v>
      </c>
      <c r="N1176" s="40">
        <f t="shared" si="556"/>
        <v>0</v>
      </c>
      <c r="O1176" s="40">
        <f t="shared" si="556"/>
        <v>0</v>
      </c>
      <c r="P1176" s="40">
        <f t="shared" si="556"/>
        <v>913406.68</v>
      </c>
      <c r="Q1176" s="40">
        <f t="shared" si="556"/>
        <v>14210</v>
      </c>
      <c r="R1176" s="40">
        <f t="shared" si="556"/>
        <v>53314.61</v>
      </c>
      <c r="S1176" s="40">
        <f t="shared" si="556"/>
        <v>31800</v>
      </c>
      <c r="T1176" s="40">
        <f t="shared" si="556"/>
        <v>0</v>
      </c>
      <c r="U1176" s="40">
        <f t="shared" si="556"/>
        <v>1094696.03</v>
      </c>
      <c r="V1176" s="40">
        <f t="shared" si="556"/>
        <v>1553298</v>
      </c>
      <c r="W1176" s="40">
        <f t="shared" si="556"/>
        <v>532593</v>
      </c>
      <c r="X1176" s="40">
        <f t="shared" si="556"/>
        <v>744108</v>
      </c>
      <c r="Y1176" s="40">
        <f t="shared" si="556"/>
        <v>0</v>
      </c>
      <c r="Z1176" s="40">
        <f t="shared" si="556"/>
        <v>4937426.32</v>
      </c>
      <c r="AA1176" s="40">
        <f t="shared" si="556"/>
        <v>2777047.6899999995</v>
      </c>
      <c r="AB1176" s="41">
        <f>Z1176/D1176</f>
        <v>0.64002112309922743</v>
      </c>
      <c r="AC1176" s="43"/>
      <c r="AD1176" s="165"/>
      <c r="AE1176" s="165"/>
      <c r="AF1176" s="165"/>
      <c r="AG1176" s="165"/>
      <c r="AH1176" s="165"/>
      <c r="AI1176" s="140"/>
      <c r="AJ1176" s="140"/>
      <c r="AK1176" s="78"/>
      <c r="AL1176" s="78"/>
    </row>
    <row r="1177" spans="1:38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65"/>
      <c r="AE1177" s="165"/>
      <c r="AF1177" s="165"/>
      <c r="AG1177" s="165"/>
      <c r="AH1177" s="165"/>
      <c r="AI1177" s="140"/>
      <c r="AJ1177" s="140"/>
      <c r="AK1177" s="78"/>
      <c r="AL1177" s="78"/>
    </row>
    <row r="1178" spans="1:38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65"/>
      <c r="AE1178" s="165"/>
      <c r="AF1178" s="165"/>
      <c r="AG1178" s="165"/>
      <c r="AH1178" s="165"/>
      <c r="AI1178" s="140"/>
      <c r="AJ1178" s="140"/>
      <c r="AK1178" s="78"/>
      <c r="AL1178" s="78"/>
    </row>
    <row r="1179" spans="1:38" s="33" customFormat="1" ht="15" hidden="1" customHeight="1" x14ac:dyDescent="0.25">
      <c r="A1179" s="47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65"/>
      <c r="AE1179" s="165"/>
      <c r="AF1179" s="165"/>
      <c r="AG1179" s="165"/>
      <c r="AH1179" s="165"/>
      <c r="AI1179" s="140"/>
      <c r="AJ1179" s="140"/>
      <c r="AK1179" s="78"/>
      <c r="AL1179" s="78"/>
    </row>
    <row r="1180" spans="1:38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  <c r="AD1180" s="165"/>
      <c r="AE1180" s="165"/>
      <c r="AF1180" s="165"/>
      <c r="AG1180" s="165"/>
      <c r="AH1180" s="165"/>
      <c r="AI1180" s="140"/>
      <c r="AJ1180" s="140"/>
      <c r="AK1180" s="78"/>
      <c r="AL1180" s="78"/>
    </row>
    <row r="1181" spans="1:38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264207.90000000002</v>
      </c>
      <c r="F1181" s="31">
        <f>[1]consoCURRENT!I24488</f>
        <v>41855091.189999998</v>
      </c>
      <c r="G1181" s="31">
        <f>[1]consoCURRENT!J24488</f>
        <v>972099.76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36707.9</v>
      </c>
      <c r="Q1181" s="31">
        <f>[1]consoCURRENT!T24488</f>
        <v>0</v>
      </c>
      <c r="R1181" s="31">
        <f>[1]consoCURRENT!U24488</f>
        <v>37182114.869999997</v>
      </c>
      <c r="S1181" s="31">
        <f>[1]consoCURRENT!V24488</f>
        <v>4672976.32</v>
      </c>
      <c r="T1181" s="31">
        <f>[1]consoCURRENT!W24488</f>
        <v>0</v>
      </c>
      <c r="U1181" s="31">
        <f>[1]consoCURRENT!X24488</f>
        <v>972099.76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57">SUM(M1181:Y1181)</f>
        <v>43091398.849999994</v>
      </c>
      <c r="AA1181" s="31">
        <f>D1181-Z1181</f>
        <v>0</v>
      </c>
      <c r="AB1181" s="37">
        <f>Z1181/D1181</f>
        <v>1</v>
      </c>
      <c r="AC1181" s="32"/>
      <c r="AD1181" s="165"/>
      <c r="AE1181" s="165"/>
      <c r="AF1181" s="165"/>
      <c r="AG1181" s="165"/>
      <c r="AH1181" s="165"/>
      <c r="AI1181" s="140"/>
      <c r="AJ1181" s="140"/>
      <c r="AK1181" s="78"/>
      <c r="AL1181" s="78"/>
    </row>
    <row r="1182" spans="1:38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57"/>
        <v>0</v>
      </c>
      <c r="AA1182" s="31">
        <f>D1182-Z1182</f>
        <v>0</v>
      </c>
      <c r="AB1182" s="37"/>
      <c r="AC1182" s="32"/>
      <c r="AD1182" s="165"/>
      <c r="AE1182" s="165"/>
      <c r="AF1182" s="165"/>
      <c r="AG1182" s="165"/>
      <c r="AH1182" s="165"/>
      <c r="AI1182" s="140"/>
      <c r="AJ1182" s="140"/>
      <c r="AK1182" s="78"/>
      <c r="AL1182" s="78"/>
    </row>
    <row r="1183" spans="1:38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57"/>
        <v>0</v>
      </c>
      <c r="AA1183" s="31">
        <f>D1183-Z1183</f>
        <v>0</v>
      </c>
      <c r="AB1183" s="37"/>
      <c r="AC1183" s="32"/>
      <c r="AD1183" s="165"/>
      <c r="AE1183" s="165"/>
      <c r="AF1183" s="165"/>
      <c r="AG1183" s="165"/>
      <c r="AH1183" s="165"/>
      <c r="AI1183" s="140"/>
      <c r="AJ1183" s="140"/>
      <c r="AK1183" s="78"/>
      <c r="AL1183" s="78"/>
    </row>
    <row r="1184" spans="1:38" s="33" customFormat="1" ht="18" hidden="1" customHeight="1" x14ac:dyDescent="0.25">
      <c r="A1184" s="39" t="s">
        <v>38</v>
      </c>
      <c r="B1184" s="40">
        <f t="shared" ref="B1184:AA1184" si="558">SUM(B1180:B1183)</f>
        <v>43091398.849999994</v>
      </c>
      <c r="C1184" s="40">
        <f t="shared" si="558"/>
        <v>0</v>
      </c>
      <c r="D1184" s="40">
        <f t="shared" si="558"/>
        <v>43091398.849999994</v>
      </c>
      <c r="E1184" s="40">
        <f t="shared" si="558"/>
        <v>264207.90000000002</v>
      </c>
      <c r="F1184" s="40">
        <f t="shared" si="558"/>
        <v>41855091.189999998</v>
      </c>
      <c r="G1184" s="40">
        <f t="shared" si="558"/>
        <v>972099.76</v>
      </c>
      <c r="H1184" s="40">
        <f t="shared" si="558"/>
        <v>0</v>
      </c>
      <c r="I1184" s="40">
        <f t="shared" si="558"/>
        <v>0</v>
      </c>
      <c r="J1184" s="40">
        <f t="shared" si="558"/>
        <v>0</v>
      </c>
      <c r="K1184" s="40">
        <f t="shared" si="558"/>
        <v>0</v>
      </c>
      <c r="L1184" s="40">
        <f t="shared" si="558"/>
        <v>0</v>
      </c>
      <c r="M1184" s="40">
        <f t="shared" si="558"/>
        <v>0</v>
      </c>
      <c r="N1184" s="40">
        <f t="shared" si="558"/>
        <v>0</v>
      </c>
      <c r="O1184" s="40">
        <f t="shared" si="558"/>
        <v>227500</v>
      </c>
      <c r="P1184" s="40">
        <f t="shared" si="558"/>
        <v>36707.9</v>
      </c>
      <c r="Q1184" s="40">
        <f t="shared" si="558"/>
        <v>0</v>
      </c>
      <c r="R1184" s="40">
        <f t="shared" si="558"/>
        <v>37182114.869999997</v>
      </c>
      <c r="S1184" s="40">
        <f t="shared" si="558"/>
        <v>4672976.32</v>
      </c>
      <c r="T1184" s="40">
        <f t="shared" si="558"/>
        <v>0</v>
      </c>
      <c r="U1184" s="40">
        <f t="shared" si="558"/>
        <v>972099.76</v>
      </c>
      <c r="V1184" s="40">
        <f t="shared" si="558"/>
        <v>0</v>
      </c>
      <c r="W1184" s="40">
        <f t="shared" si="558"/>
        <v>0</v>
      </c>
      <c r="X1184" s="40">
        <f t="shared" si="558"/>
        <v>0</v>
      </c>
      <c r="Y1184" s="40">
        <f t="shared" si="558"/>
        <v>0</v>
      </c>
      <c r="Z1184" s="40">
        <f t="shared" si="558"/>
        <v>43091398.849999994</v>
      </c>
      <c r="AA1184" s="40">
        <f t="shared" si="558"/>
        <v>0</v>
      </c>
      <c r="AB1184" s="41">
        <f>Z1184/D1184</f>
        <v>1</v>
      </c>
      <c r="AC1184" s="32"/>
      <c r="AD1184" s="165"/>
      <c r="AE1184" s="165"/>
      <c r="AF1184" s="165"/>
      <c r="AG1184" s="165"/>
      <c r="AH1184" s="165"/>
      <c r="AI1184" s="140"/>
      <c r="AJ1184" s="140"/>
      <c r="AK1184" s="78"/>
      <c r="AL1184" s="78"/>
    </row>
    <row r="1185" spans="1:38" s="33" customFormat="1" ht="18" hidden="1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59">SUM(M1185:Y1185)</f>
        <v>0</v>
      </c>
      <c r="AA1185" s="31">
        <f>D1185-Z1185</f>
        <v>0</v>
      </c>
      <c r="AB1185" s="37"/>
      <c r="AC1185" s="32"/>
      <c r="AD1185" s="165"/>
      <c r="AE1185" s="165"/>
      <c r="AF1185" s="165"/>
      <c r="AG1185" s="165"/>
      <c r="AH1185" s="165"/>
      <c r="AI1185" s="140"/>
      <c r="AJ1185" s="140"/>
      <c r="AK1185" s="78"/>
      <c r="AL1185" s="78"/>
    </row>
    <row r="1186" spans="1:38" s="33" customFormat="1" ht="18" hidden="1" customHeight="1" x14ac:dyDescent="0.25">
      <c r="A1186" s="39" t="s">
        <v>40</v>
      </c>
      <c r="B1186" s="40">
        <f t="shared" ref="B1186:AA1186" si="560">B1185+B1184</f>
        <v>43091398.849999994</v>
      </c>
      <c r="C1186" s="40">
        <f t="shared" si="560"/>
        <v>0</v>
      </c>
      <c r="D1186" s="40">
        <f t="shared" si="560"/>
        <v>43091398.849999994</v>
      </c>
      <c r="E1186" s="40">
        <f t="shared" si="560"/>
        <v>264207.90000000002</v>
      </c>
      <c r="F1186" s="40">
        <f t="shared" si="560"/>
        <v>41855091.189999998</v>
      </c>
      <c r="G1186" s="40">
        <f t="shared" si="560"/>
        <v>972099.76</v>
      </c>
      <c r="H1186" s="40">
        <f t="shared" si="560"/>
        <v>0</v>
      </c>
      <c r="I1186" s="40">
        <f t="shared" si="560"/>
        <v>0</v>
      </c>
      <c r="J1186" s="40">
        <f t="shared" si="560"/>
        <v>0</v>
      </c>
      <c r="K1186" s="40">
        <f t="shared" si="560"/>
        <v>0</v>
      </c>
      <c r="L1186" s="40">
        <f t="shared" si="560"/>
        <v>0</v>
      </c>
      <c r="M1186" s="40">
        <f t="shared" si="560"/>
        <v>0</v>
      </c>
      <c r="N1186" s="40">
        <f t="shared" si="560"/>
        <v>0</v>
      </c>
      <c r="O1186" s="40">
        <f t="shared" si="560"/>
        <v>227500</v>
      </c>
      <c r="P1186" s="40">
        <f t="shared" si="560"/>
        <v>36707.9</v>
      </c>
      <c r="Q1186" s="40">
        <f t="shared" si="560"/>
        <v>0</v>
      </c>
      <c r="R1186" s="40">
        <f t="shared" si="560"/>
        <v>37182114.869999997</v>
      </c>
      <c r="S1186" s="40">
        <f t="shared" si="560"/>
        <v>4672976.32</v>
      </c>
      <c r="T1186" s="40">
        <f t="shared" si="560"/>
        <v>0</v>
      </c>
      <c r="U1186" s="40">
        <f t="shared" si="560"/>
        <v>972099.76</v>
      </c>
      <c r="V1186" s="40">
        <f t="shared" si="560"/>
        <v>0</v>
      </c>
      <c r="W1186" s="40">
        <f t="shared" si="560"/>
        <v>0</v>
      </c>
      <c r="X1186" s="40">
        <f t="shared" si="560"/>
        <v>0</v>
      </c>
      <c r="Y1186" s="40">
        <f t="shared" si="560"/>
        <v>0</v>
      </c>
      <c r="Z1186" s="40">
        <f t="shared" si="560"/>
        <v>43091398.849999994</v>
      </c>
      <c r="AA1186" s="40">
        <f t="shared" si="560"/>
        <v>0</v>
      </c>
      <c r="AB1186" s="41">
        <f>Z1186/D1186</f>
        <v>1</v>
      </c>
      <c r="AC1186" s="43"/>
      <c r="AD1186" s="165"/>
      <c r="AE1186" s="165"/>
      <c r="AF1186" s="165"/>
      <c r="AG1186" s="165"/>
      <c r="AH1186" s="165"/>
      <c r="AI1186" s="140"/>
      <c r="AJ1186" s="140"/>
      <c r="AK1186" s="78"/>
      <c r="AL1186" s="78"/>
    </row>
    <row r="1187" spans="1:38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65"/>
      <c r="AE1187" s="165"/>
      <c r="AF1187" s="165"/>
      <c r="AG1187" s="165"/>
      <c r="AH1187" s="165"/>
      <c r="AI1187" s="140"/>
      <c r="AJ1187" s="140"/>
      <c r="AK1187" s="78"/>
      <c r="AL1187" s="78"/>
    </row>
    <row r="1188" spans="1:38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65"/>
      <c r="AE1188" s="165"/>
      <c r="AF1188" s="165"/>
      <c r="AG1188" s="165"/>
      <c r="AH1188" s="165"/>
      <c r="AI1188" s="140"/>
      <c r="AJ1188" s="140"/>
      <c r="AK1188" s="78"/>
      <c r="AL1188" s="78"/>
    </row>
    <row r="1189" spans="1:38" s="33" customFormat="1" ht="15" hidden="1" customHeight="1" x14ac:dyDescent="0.25">
      <c r="A1189" s="47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65"/>
      <c r="AE1189" s="165"/>
      <c r="AF1189" s="165"/>
      <c r="AG1189" s="165"/>
      <c r="AH1189" s="165"/>
      <c r="AI1189" s="140"/>
      <c r="AJ1189" s="140"/>
      <c r="AK1189" s="78"/>
      <c r="AL1189" s="78"/>
    </row>
    <row r="1190" spans="1:38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  <c r="AD1190" s="165"/>
      <c r="AE1190" s="165"/>
      <c r="AF1190" s="165"/>
      <c r="AG1190" s="165"/>
      <c r="AH1190" s="165"/>
      <c r="AI1190" s="140"/>
      <c r="AJ1190" s="140"/>
      <c r="AK1190" s="78"/>
      <c r="AL1190" s="78"/>
    </row>
    <row r="1191" spans="1:38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866343.71999999881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375486.65999999881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1">SUM(M1191:Y1191)</f>
        <v>866343.71999999881</v>
      </c>
      <c r="AA1191" s="31">
        <f>D1191-Z1191</f>
        <v>0</v>
      </c>
      <c r="AB1191" s="37">
        <f>Z1191/D1191</f>
        <v>0.99999999999999911</v>
      </c>
      <c r="AC1191" s="32"/>
      <c r="AD1191" s="165"/>
      <c r="AE1191" s="165"/>
      <c r="AF1191" s="165"/>
      <c r="AG1191" s="165"/>
      <c r="AH1191" s="165"/>
      <c r="AI1191" s="140"/>
      <c r="AJ1191" s="140"/>
      <c r="AK1191" s="78"/>
      <c r="AL1191" s="78"/>
    </row>
    <row r="1192" spans="1:38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1"/>
        <v>0</v>
      </c>
      <c r="AA1192" s="31">
        <f>D1192-Z1192</f>
        <v>0</v>
      </c>
      <c r="AB1192" s="37"/>
      <c r="AC1192" s="32"/>
      <c r="AD1192" s="165"/>
      <c r="AE1192" s="165"/>
      <c r="AF1192" s="165"/>
      <c r="AG1192" s="165"/>
      <c r="AH1192" s="165"/>
      <c r="AI1192" s="140"/>
      <c r="AJ1192" s="140"/>
      <c r="AK1192" s="78"/>
      <c r="AL1192" s="78"/>
    </row>
    <row r="1193" spans="1:38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1"/>
        <v>0</v>
      </c>
      <c r="AA1193" s="31">
        <f>D1193-Z1193</f>
        <v>0</v>
      </c>
      <c r="AB1193" s="37"/>
      <c r="AC1193" s="32"/>
      <c r="AD1193" s="165"/>
      <c r="AE1193" s="165"/>
      <c r="AF1193" s="165"/>
      <c r="AG1193" s="165"/>
      <c r="AH1193" s="165"/>
      <c r="AI1193" s="140"/>
      <c r="AJ1193" s="140"/>
      <c r="AK1193" s="78"/>
      <c r="AL1193" s="78"/>
    </row>
    <row r="1194" spans="1:38" s="33" customFormat="1" ht="18" hidden="1" customHeight="1" x14ac:dyDescent="0.25">
      <c r="A1194" s="39" t="s">
        <v>38</v>
      </c>
      <c r="B1194" s="40">
        <f t="shared" ref="B1194:AA1194" si="562">SUM(B1190:B1193)</f>
        <v>866343.71999999962</v>
      </c>
      <c r="C1194" s="40">
        <f t="shared" si="562"/>
        <v>0</v>
      </c>
      <c r="D1194" s="40">
        <f t="shared" si="562"/>
        <v>866343.71999999962</v>
      </c>
      <c r="E1194" s="40">
        <f t="shared" si="562"/>
        <v>866343.71999999881</v>
      </c>
      <c r="F1194" s="40">
        <f t="shared" si="562"/>
        <v>0</v>
      </c>
      <c r="G1194" s="40">
        <f t="shared" si="562"/>
        <v>0</v>
      </c>
      <c r="H1194" s="40">
        <f t="shared" si="562"/>
        <v>0</v>
      </c>
      <c r="I1194" s="40">
        <f t="shared" si="562"/>
        <v>0</v>
      </c>
      <c r="J1194" s="40">
        <f t="shared" si="562"/>
        <v>0</v>
      </c>
      <c r="K1194" s="40">
        <f t="shared" si="562"/>
        <v>0</v>
      </c>
      <c r="L1194" s="40">
        <f t="shared" si="562"/>
        <v>0</v>
      </c>
      <c r="M1194" s="40">
        <f t="shared" si="562"/>
        <v>0</v>
      </c>
      <c r="N1194" s="40">
        <f t="shared" si="562"/>
        <v>0</v>
      </c>
      <c r="O1194" s="40">
        <f t="shared" si="562"/>
        <v>490857.06</v>
      </c>
      <c r="P1194" s="40">
        <f t="shared" si="562"/>
        <v>375486.65999999881</v>
      </c>
      <c r="Q1194" s="40">
        <f t="shared" si="562"/>
        <v>0</v>
      </c>
      <c r="R1194" s="40">
        <f t="shared" si="562"/>
        <v>0</v>
      </c>
      <c r="S1194" s="40">
        <f t="shared" si="562"/>
        <v>0</v>
      </c>
      <c r="T1194" s="40">
        <f t="shared" si="562"/>
        <v>0</v>
      </c>
      <c r="U1194" s="40">
        <f t="shared" si="562"/>
        <v>0</v>
      </c>
      <c r="V1194" s="40">
        <f t="shared" si="562"/>
        <v>0</v>
      </c>
      <c r="W1194" s="40">
        <f t="shared" si="562"/>
        <v>0</v>
      </c>
      <c r="X1194" s="40">
        <f t="shared" si="562"/>
        <v>0</v>
      </c>
      <c r="Y1194" s="40">
        <f t="shared" si="562"/>
        <v>0</v>
      </c>
      <c r="Z1194" s="40">
        <f t="shared" si="562"/>
        <v>866343.71999999881</v>
      </c>
      <c r="AA1194" s="40">
        <f t="shared" si="562"/>
        <v>0</v>
      </c>
      <c r="AB1194" s="41">
        <f>Z1194/D1194</f>
        <v>0.99999999999999911</v>
      </c>
      <c r="AC1194" s="32"/>
      <c r="AD1194" s="165"/>
      <c r="AE1194" s="165"/>
      <c r="AF1194" s="165"/>
      <c r="AG1194" s="165"/>
      <c r="AH1194" s="165"/>
      <c r="AI1194" s="140"/>
      <c r="AJ1194" s="140"/>
      <c r="AK1194" s="78"/>
      <c r="AL1194" s="78"/>
    </row>
    <row r="1195" spans="1:38" s="33" customFormat="1" ht="18" hidden="1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3">SUM(M1195:Y1195)</f>
        <v>0</v>
      </c>
      <c r="AA1195" s="31">
        <f>D1195-Z1195</f>
        <v>0</v>
      </c>
      <c r="AB1195" s="37"/>
      <c r="AC1195" s="32"/>
      <c r="AD1195" s="165"/>
      <c r="AE1195" s="165"/>
      <c r="AF1195" s="165"/>
      <c r="AG1195" s="165"/>
      <c r="AH1195" s="165"/>
      <c r="AI1195" s="140"/>
      <c r="AJ1195" s="140"/>
      <c r="AK1195" s="78"/>
      <c r="AL1195" s="78"/>
    </row>
    <row r="1196" spans="1:38" s="33" customFormat="1" ht="18" hidden="1" customHeight="1" x14ac:dyDescent="0.25">
      <c r="A1196" s="39" t="s">
        <v>40</v>
      </c>
      <c r="B1196" s="40">
        <f t="shared" ref="B1196:AA1196" si="564">B1195+B1194</f>
        <v>866343.71999999962</v>
      </c>
      <c r="C1196" s="40">
        <f t="shared" si="564"/>
        <v>0</v>
      </c>
      <c r="D1196" s="40">
        <f t="shared" si="564"/>
        <v>866343.71999999962</v>
      </c>
      <c r="E1196" s="40">
        <f t="shared" si="564"/>
        <v>866343.71999999881</v>
      </c>
      <c r="F1196" s="40">
        <f t="shared" si="564"/>
        <v>0</v>
      </c>
      <c r="G1196" s="40">
        <f t="shared" si="564"/>
        <v>0</v>
      </c>
      <c r="H1196" s="40">
        <f t="shared" si="564"/>
        <v>0</v>
      </c>
      <c r="I1196" s="40">
        <f t="shared" si="564"/>
        <v>0</v>
      </c>
      <c r="J1196" s="40">
        <f t="shared" si="564"/>
        <v>0</v>
      </c>
      <c r="K1196" s="40">
        <f t="shared" si="564"/>
        <v>0</v>
      </c>
      <c r="L1196" s="40">
        <f t="shared" si="564"/>
        <v>0</v>
      </c>
      <c r="M1196" s="40">
        <f t="shared" si="564"/>
        <v>0</v>
      </c>
      <c r="N1196" s="40">
        <f t="shared" si="564"/>
        <v>0</v>
      </c>
      <c r="O1196" s="40">
        <f t="shared" si="564"/>
        <v>490857.06</v>
      </c>
      <c r="P1196" s="40">
        <f t="shared" si="564"/>
        <v>375486.65999999881</v>
      </c>
      <c r="Q1196" s="40">
        <f t="shared" si="564"/>
        <v>0</v>
      </c>
      <c r="R1196" s="40">
        <f t="shared" si="564"/>
        <v>0</v>
      </c>
      <c r="S1196" s="40">
        <f t="shared" si="564"/>
        <v>0</v>
      </c>
      <c r="T1196" s="40">
        <f t="shared" si="564"/>
        <v>0</v>
      </c>
      <c r="U1196" s="40">
        <f t="shared" si="564"/>
        <v>0</v>
      </c>
      <c r="V1196" s="40">
        <f t="shared" si="564"/>
        <v>0</v>
      </c>
      <c r="W1196" s="40">
        <f t="shared" si="564"/>
        <v>0</v>
      </c>
      <c r="X1196" s="40">
        <f t="shared" si="564"/>
        <v>0</v>
      </c>
      <c r="Y1196" s="40">
        <f t="shared" si="564"/>
        <v>0</v>
      </c>
      <c r="Z1196" s="40">
        <f t="shared" si="564"/>
        <v>866343.71999999881</v>
      </c>
      <c r="AA1196" s="40">
        <f t="shared" si="564"/>
        <v>0</v>
      </c>
      <c r="AB1196" s="41">
        <f>Z1196/D1196</f>
        <v>0.99999999999999911</v>
      </c>
      <c r="AC1196" s="43"/>
      <c r="AD1196" s="165"/>
      <c r="AE1196" s="165"/>
      <c r="AF1196" s="165"/>
      <c r="AG1196" s="165"/>
      <c r="AH1196" s="165"/>
      <c r="AI1196" s="140"/>
      <c r="AJ1196" s="140"/>
      <c r="AK1196" s="78"/>
      <c r="AL1196" s="78"/>
    </row>
    <row r="1197" spans="1:38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65"/>
      <c r="AE1197" s="165"/>
      <c r="AF1197" s="165"/>
      <c r="AG1197" s="165"/>
      <c r="AH1197" s="165"/>
      <c r="AI1197" s="140"/>
      <c r="AJ1197" s="140"/>
      <c r="AK1197" s="78"/>
      <c r="AL1197" s="78"/>
    </row>
    <row r="1198" spans="1:38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65"/>
      <c r="AE1198" s="165"/>
      <c r="AF1198" s="165"/>
      <c r="AG1198" s="165"/>
      <c r="AH1198" s="165"/>
      <c r="AI1198" s="140"/>
      <c r="AJ1198" s="140"/>
      <c r="AK1198" s="78"/>
      <c r="AL1198" s="78"/>
    </row>
    <row r="1199" spans="1:38" s="33" customFormat="1" ht="15" hidden="1" customHeight="1" x14ac:dyDescent="0.25">
      <c r="A1199" s="47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65"/>
      <c r="AE1199" s="165"/>
      <c r="AF1199" s="165"/>
      <c r="AG1199" s="165"/>
      <c r="AH1199" s="165"/>
      <c r="AI1199" s="140"/>
      <c r="AJ1199" s="140"/>
      <c r="AK1199" s="78"/>
      <c r="AL1199" s="78"/>
    </row>
    <row r="1200" spans="1:38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131189.32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105682</v>
      </c>
      <c r="S1200" s="31">
        <f>[1]consoCURRENT!V24801</f>
        <v>25507.32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131189.32</v>
      </c>
      <c r="AA1200" s="31">
        <f>D1200-Z1200</f>
        <v>0</v>
      </c>
      <c r="AB1200" s="37">
        <f>Z1200/D1200</f>
        <v>1.0000000000000013</v>
      </c>
      <c r="AC1200" s="32"/>
      <c r="AD1200" s="165"/>
      <c r="AE1200" s="165"/>
      <c r="AF1200" s="165"/>
      <c r="AG1200" s="165"/>
      <c r="AH1200" s="165"/>
      <c r="AI1200" s="140"/>
      <c r="AJ1200" s="140"/>
      <c r="AK1200" s="78"/>
      <c r="AL1200" s="78"/>
    </row>
    <row r="1201" spans="1:38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-756488</v>
      </c>
      <c r="D1201" s="31">
        <f>[1]consoCURRENT!G24914</f>
        <v>835666.59999999986</v>
      </c>
      <c r="E1201" s="31">
        <f>[1]consoCURRENT!H24914</f>
        <v>693144.1</v>
      </c>
      <c r="F1201" s="31">
        <f>[1]consoCURRENT!I24914</f>
        <v>28300</v>
      </c>
      <c r="G1201" s="31">
        <f>[1]consoCURRENT!J24914</f>
        <v>92622.5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605060</v>
      </c>
      <c r="Q1201" s="31">
        <f>[1]consoCURRENT!T24914</f>
        <v>0</v>
      </c>
      <c r="R1201" s="31">
        <f>[1]consoCURRENT!U24914</f>
        <v>277425.94</v>
      </c>
      <c r="S1201" s="31">
        <f>[1]consoCURRENT!V24914</f>
        <v>-249125.94</v>
      </c>
      <c r="T1201" s="31">
        <f>[1]consoCURRENT!W24914</f>
        <v>0</v>
      </c>
      <c r="U1201" s="31">
        <f>[1]consoCURRENT!X24914</f>
        <v>87622.5</v>
      </c>
      <c r="V1201" s="31">
        <f>[1]consoCURRENT!Y24914</f>
        <v>5000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5">SUM(M1201:Y1201)</f>
        <v>814066.60000000009</v>
      </c>
      <c r="AA1201" s="31">
        <f>D1201-Z1201</f>
        <v>21599.999999999767</v>
      </c>
      <c r="AB1201" s="37">
        <f>Z1201/D1201</f>
        <v>0.97415237129257082</v>
      </c>
      <c r="AC1201" s="32"/>
      <c r="AD1201" s="165"/>
      <c r="AE1201" s="165"/>
      <c r="AF1201" s="165"/>
      <c r="AG1201" s="165"/>
      <c r="AH1201" s="165"/>
      <c r="AI1201" s="140"/>
      <c r="AJ1201" s="140"/>
      <c r="AK1201" s="78"/>
      <c r="AL1201" s="78"/>
    </row>
    <row r="1202" spans="1:38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5"/>
        <v>0</v>
      </c>
      <c r="AA1202" s="31">
        <f>D1202-Z1202</f>
        <v>0</v>
      </c>
      <c r="AB1202" s="37"/>
      <c r="AC1202" s="32"/>
      <c r="AD1202" s="165"/>
      <c r="AE1202" s="165"/>
      <c r="AF1202" s="165"/>
      <c r="AG1202" s="165"/>
      <c r="AH1202" s="165"/>
      <c r="AI1202" s="140"/>
      <c r="AJ1202" s="140"/>
      <c r="AK1202" s="78"/>
      <c r="AL1202" s="78"/>
    </row>
    <row r="1203" spans="1:38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5"/>
        <v>0</v>
      </c>
      <c r="AA1203" s="31">
        <f>D1203-Z1203</f>
        <v>0</v>
      </c>
      <c r="AB1203" s="37"/>
      <c r="AC1203" s="32"/>
      <c r="AD1203" s="165"/>
      <c r="AE1203" s="165"/>
      <c r="AF1203" s="165"/>
      <c r="AG1203" s="165"/>
      <c r="AH1203" s="165"/>
      <c r="AI1203" s="140"/>
      <c r="AJ1203" s="140"/>
      <c r="AK1203" s="78"/>
      <c r="AL1203" s="78"/>
    </row>
    <row r="1204" spans="1:38" s="33" customFormat="1" ht="18" hidden="1" customHeight="1" x14ac:dyDescent="0.25">
      <c r="A1204" s="39" t="s">
        <v>38</v>
      </c>
      <c r="B1204" s="40">
        <f t="shared" ref="B1204:AA1204" si="566">SUM(B1200:B1203)</f>
        <v>1723343.9199999997</v>
      </c>
      <c r="C1204" s="40">
        <f t="shared" si="566"/>
        <v>-756488</v>
      </c>
      <c r="D1204" s="40">
        <f t="shared" si="566"/>
        <v>966855.91999999969</v>
      </c>
      <c r="E1204" s="40">
        <f t="shared" si="566"/>
        <v>693144.1</v>
      </c>
      <c r="F1204" s="40">
        <f t="shared" si="566"/>
        <v>159489.32</v>
      </c>
      <c r="G1204" s="40">
        <f t="shared" si="566"/>
        <v>92622.5</v>
      </c>
      <c r="H1204" s="40">
        <f t="shared" si="566"/>
        <v>0</v>
      </c>
      <c r="I1204" s="40">
        <f t="shared" si="566"/>
        <v>0</v>
      </c>
      <c r="J1204" s="40">
        <f t="shared" si="566"/>
        <v>0</v>
      </c>
      <c r="K1204" s="40">
        <f t="shared" si="566"/>
        <v>0</v>
      </c>
      <c r="L1204" s="40">
        <f t="shared" si="566"/>
        <v>0</v>
      </c>
      <c r="M1204" s="40">
        <f t="shared" si="566"/>
        <v>0</v>
      </c>
      <c r="N1204" s="40">
        <f t="shared" si="566"/>
        <v>0</v>
      </c>
      <c r="O1204" s="40">
        <f t="shared" si="566"/>
        <v>88084.1</v>
      </c>
      <c r="P1204" s="40">
        <f t="shared" si="566"/>
        <v>605060</v>
      </c>
      <c r="Q1204" s="40">
        <f t="shared" si="566"/>
        <v>0</v>
      </c>
      <c r="R1204" s="40">
        <f t="shared" si="566"/>
        <v>383107.94</v>
      </c>
      <c r="S1204" s="40">
        <f t="shared" si="566"/>
        <v>-223618.62</v>
      </c>
      <c r="T1204" s="40">
        <f t="shared" si="566"/>
        <v>0</v>
      </c>
      <c r="U1204" s="40">
        <f t="shared" si="566"/>
        <v>87622.5</v>
      </c>
      <c r="V1204" s="40">
        <f t="shared" si="566"/>
        <v>5000</v>
      </c>
      <c r="W1204" s="40">
        <f t="shared" si="566"/>
        <v>0</v>
      </c>
      <c r="X1204" s="40">
        <f t="shared" si="566"/>
        <v>0</v>
      </c>
      <c r="Y1204" s="40">
        <f t="shared" si="566"/>
        <v>0</v>
      </c>
      <c r="Z1204" s="40">
        <f t="shared" si="566"/>
        <v>945255.92000000016</v>
      </c>
      <c r="AA1204" s="40">
        <f t="shared" si="566"/>
        <v>21599.999999999767</v>
      </c>
      <c r="AB1204" s="41">
        <f>Z1204/D1204</f>
        <v>0.9776595462124289</v>
      </c>
      <c r="AC1204" s="32"/>
      <c r="AD1204" s="165"/>
      <c r="AE1204" s="165"/>
      <c r="AF1204" s="165"/>
      <c r="AG1204" s="165"/>
      <c r="AH1204" s="165"/>
      <c r="AI1204" s="140"/>
      <c r="AJ1204" s="140"/>
      <c r="AK1204" s="78"/>
      <c r="AL1204" s="78"/>
    </row>
    <row r="1205" spans="1:38" s="33" customFormat="1" ht="18" hidden="1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67">SUM(M1205:Y1205)</f>
        <v>0</v>
      </c>
      <c r="AA1205" s="31">
        <f>D1205-Z1205</f>
        <v>0</v>
      </c>
      <c r="AB1205" s="37"/>
      <c r="AC1205" s="32"/>
      <c r="AD1205" s="165"/>
      <c r="AE1205" s="165"/>
      <c r="AF1205" s="165"/>
      <c r="AG1205" s="165"/>
      <c r="AH1205" s="165"/>
      <c r="AI1205" s="140"/>
      <c r="AJ1205" s="140"/>
      <c r="AK1205" s="78"/>
      <c r="AL1205" s="78"/>
    </row>
    <row r="1206" spans="1:38" s="33" customFormat="1" ht="18" hidden="1" customHeight="1" x14ac:dyDescent="0.25">
      <c r="A1206" s="39" t="s">
        <v>40</v>
      </c>
      <c r="B1206" s="40">
        <f t="shared" ref="B1206:AA1206" si="568">B1205+B1204</f>
        <v>1723343.9199999997</v>
      </c>
      <c r="C1206" s="40">
        <f t="shared" si="568"/>
        <v>-756488</v>
      </c>
      <c r="D1206" s="40">
        <f t="shared" si="568"/>
        <v>966855.91999999969</v>
      </c>
      <c r="E1206" s="40">
        <f t="shared" si="568"/>
        <v>693144.1</v>
      </c>
      <c r="F1206" s="40">
        <f t="shared" si="568"/>
        <v>159489.32</v>
      </c>
      <c r="G1206" s="40">
        <f t="shared" si="568"/>
        <v>92622.5</v>
      </c>
      <c r="H1206" s="40">
        <f t="shared" si="568"/>
        <v>0</v>
      </c>
      <c r="I1206" s="40">
        <f t="shared" si="568"/>
        <v>0</v>
      </c>
      <c r="J1206" s="40">
        <f t="shared" si="568"/>
        <v>0</v>
      </c>
      <c r="K1206" s="40">
        <f t="shared" si="568"/>
        <v>0</v>
      </c>
      <c r="L1206" s="40">
        <f t="shared" si="568"/>
        <v>0</v>
      </c>
      <c r="M1206" s="40">
        <f t="shared" si="568"/>
        <v>0</v>
      </c>
      <c r="N1206" s="40">
        <f t="shared" si="568"/>
        <v>0</v>
      </c>
      <c r="O1206" s="40">
        <f t="shared" si="568"/>
        <v>88084.1</v>
      </c>
      <c r="P1206" s="40">
        <f t="shared" si="568"/>
        <v>605060</v>
      </c>
      <c r="Q1206" s="40">
        <f t="shared" si="568"/>
        <v>0</v>
      </c>
      <c r="R1206" s="40">
        <f t="shared" si="568"/>
        <v>383107.94</v>
      </c>
      <c r="S1206" s="40">
        <f t="shared" si="568"/>
        <v>-223618.62</v>
      </c>
      <c r="T1206" s="40">
        <f t="shared" si="568"/>
        <v>0</v>
      </c>
      <c r="U1206" s="40">
        <f t="shared" si="568"/>
        <v>87622.5</v>
      </c>
      <c r="V1206" s="40">
        <f t="shared" si="568"/>
        <v>5000</v>
      </c>
      <c r="W1206" s="40">
        <f t="shared" si="568"/>
        <v>0</v>
      </c>
      <c r="X1206" s="40">
        <f t="shared" si="568"/>
        <v>0</v>
      </c>
      <c r="Y1206" s="40">
        <f t="shared" si="568"/>
        <v>0</v>
      </c>
      <c r="Z1206" s="40">
        <f t="shared" si="568"/>
        <v>945255.92000000016</v>
      </c>
      <c r="AA1206" s="40">
        <f t="shared" si="568"/>
        <v>21599.999999999767</v>
      </c>
      <c r="AB1206" s="41">
        <f>Z1206/D1206</f>
        <v>0.9776595462124289</v>
      </c>
      <c r="AC1206" s="43"/>
      <c r="AD1206" s="165"/>
      <c r="AE1206" s="165"/>
      <c r="AF1206" s="165"/>
      <c r="AG1206" s="165"/>
      <c r="AH1206" s="165"/>
      <c r="AI1206" s="140"/>
      <c r="AJ1206" s="140"/>
      <c r="AK1206" s="78"/>
      <c r="AL1206" s="78"/>
    </row>
    <row r="1207" spans="1:38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65"/>
      <c r="AE1207" s="165"/>
      <c r="AF1207" s="165"/>
      <c r="AG1207" s="165"/>
      <c r="AH1207" s="165"/>
      <c r="AI1207" s="140"/>
      <c r="AJ1207" s="140"/>
      <c r="AK1207" s="78"/>
      <c r="AL1207" s="78"/>
    </row>
    <row r="1208" spans="1:38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65"/>
      <c r="AE1208" s="165"/>
      <c r="AF1208" s="165"/>
      <c r="AG1208" s="165"/>
      <c r="AH1208" s="165"/>
      <c r="AI1208" s="140"/>
      <c r="AJ1208" s="140"/>
      <c r="AK1208" s="78"/>
      <c r="AL1208" s="78"/>
    </row>
    <row r="1209" spans="1:38" s="33" customFormat="1" ht="15" hidden="1" customHeight="1" x14ac:dyDescent="0.25">
      <c r="A1209" s="47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65"/>
      <c r="AE1209" s="165"/>
      <c r="AF1209" s="165"/>
      <c r="AG1209" s="165"/>
      <c r="AH1209" s="165"/>
      <c r="AI1209" s="140"/>
      <c r="AJ1209" s="140"/>
      <c r="AK1209" s="78"/>
      <c r="AL1209" s="78"/>
    </row>
    <row r="1210" spans="1:38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7" t="e">
        <f>Z1210/D1210</f>
        <v>#DIV/0!</v>
      </c>
      <c r="AC1210" s="32"/>
      <c r="AD1210" s="165"/>
      <c r="AE1210" s="165"/>
      <c r="AF1210" s="165"/>
      <c r="AG1210" s="165"/>
      <c r="AH1210" s="165"/>
      <c r="AI1210" s="140"/>
      <c r="AJ1210" s="140"/>
      <c r="AK1210" s="78"/>
      <c r="AL1210" s="78"/>
    </row>
    <row r="1211" spans="1:38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1295627.22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41460.479999999996</v>
      </c>
      <c r="R1211" s="31">
        <f>[1]consoCURRENT!U25127</f>
        <v>0</v>
      </c>
      <c r="S1211" s="31">
        <f>[1]consoCURRENT!V25127</f>
        <v>1254166.74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69">SUM(M1211:Y1211)</f>
        <v>1295627.22</v>
      </c>
      <c r="AA1211" s="31">
        <f>D1211-Z1211</f>
        <v>0</v>
      </c>
      <c r="AB1211" s="37">
        <f>Z1211/D1211</f>
        <v>1</v>
      </c>
      <c r="AC1211" s="32"/>
      <c r="AD1211" s="165"/>
      <c r="AE1211" s="165"/>
      <c r="AF1211" s="165"/>
      <c r="AG1211" s="165"/>
      <c r="AH1211" s="165"/>
      <c r="AI1211" s="140"/>
      <c r="AJ1211" s="140"/>
      <c r="AK1211" s="78"/>
      <c r="AL1211" s="78"/>
    </row>
    <row r="1212" spans="1:38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69"/>
        <v>0</v>
      </c>
      <c r="AA1212" s="31">
        <f>D1212-Z1212</f>
        <v>0</v>
      </c>
      <c r="AB1212" s="37"/>
      <c r="AC1212" s="32"/>
      <c r="AD1212" s="165"/>
      <c r="AE1212" s="165"/>
      <c r="AF1212" s="165"/>
      <c r="AG1212" s="165"/>
      <c r="AH1212" s="165"/>
      <c r="AI1212" s="140"/>
      <c r="AJ1212" s="140"/>
      <c r="AK1212" s="78"/>
      <c r="AL1212" s="78"/>
    </row>
    <row r="1213" spans="1:38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69"/>
        <v>0</v>
      </c>
      <c r="AA1213" s="31">
        <f>D1213-Z1213</f>
        <v>0</v>
      </c>
      <c r="AB1213" s="37"/>
      <c r="AC1213" s="32"/>
      <c r="AD1213" s="165"/>
      <c r="AE1213" s="165"/>
      <c r="AF1213" s="165"/>
      <c r="AG1213" s="165"/>
      <c r="AH1213" s="165"/>
      <c r="AI1213" s="140"/>
      <c r="AJ1213" s="140"/>
      <c r="AK1213" s="78"/>
      <c r="AL1213" s="78"/>
    </row>
    <row r="1214" spans="1:38" s="33" customFormat="1" ht="18" hidden="1" customHeight="1" x14ac:dyDescent="0.25">
      <c r="A1214" s="39" t="s">
        <v>38</v>
      </c>
      <c r="B1214" s="40">
        <f t="shared" ref="B1214:AA1214" si="570">SUM(B1210:B1213)</f>
        <v>1295627.22</v>
      </c>
      <c r="C1214" s="40">
        <f t="shared" si="570"/>
        <v>0</v>
      </c>
      <c r="D1214" s="40">
        <f t="shared" si="570"/>
        <v>1295627.22</v>
      </c>
      <c r="E1214" s="40">
        <f t="shared" si="570"/>
        <v>0</v>
      </c>
      <c r="F1214" s="40">
        <f t="shared" si="570"/>
        <v>1295627.22</v>
      </c>
      <c r="G1214" s="40">
        <f t="shared" si="570"/>
        <v>0</v>
      </c>
      <c r="H1214" s="40">
        <f t="shared" si="570"/>
        <v>0</v>
      </c>
      <c r="I1214" s="40">
        <f t="shared" si="570"/>
        <v>0</v>
      </c>
      <c r="J1214" s="40">
        <f t="shared" si="570"/>
        <v>0</v>
      </c>
      <c r="K1214" s="40">
        <f t="shared" si="570"/>
        <v>0</v>
      </c>
      <c r="L1214" s="40">
        <f t="shared" si="570"/>
        <v>0</v>
      </c>
      <c r="M1214" s="40">
        <f t="shared" si="570"/>
        <v>0</v>
      </c>
      <c r="N1214" s="40">
        <f t="shared" si="570"/>
        <v>0</v>
      </c>
      <c r="O1214" s="40">
        <f t="shared" si="570"/>
        <v>0</v>
      </c>
      <c r="P1214" s="40">
        <f t="shared" si="570"/>
        <v>0</v>
      </c>
      <c r="Q1214" s="40">
        <f t="shared" si="570"/>
        <v>41460.479999999996</v>
      </c>
      <c r="R1214" s="40">
        <f t="shared" si="570"/>
        <v>0</v>
      </c>
      <c r="S1214" s="40">
        <f t="shared" si="570"/>
        <v>1254166.74</v>
      </c>
      <c r="T1214" s="40">
        <f t="shared" si="570"/>
        <v>0</v>
      </c>
      <c r="U1214" s="40">
        <f t="shared" si="570"/>
        <v>0</v>
      </c>
      <c r="V1214" s="40">
        <f t="shared" si="570"/>
        <v>0</v>
      </c>
      <c r="W1214" s="40">
        <f t="shared" si="570"/>
        <v>0</v>
      </c>
      <c r="X1214" s="40">
        <f t="shared" si="570"/>
        <v>0</v>
      </c>
      <c r="Y1214" s="40">
        <f t="shared" si="570"/>
        <v>0</v>
      </c>
      <c r="Z1214" s="40">
        <f t="shared" si="570"/>
        <v>1295627.22</v>
      </c>
      <c r="AA1214" s="40">
        <f t="shared" si="570"/>
        <v>0</v>
      </c>
      <c r="AB1214" s="41">
        <f>Z1214/D1214</f>
        <v>1</v>
      </c>
      <c r="AC1214" s="32"/>
      <c r="AD1214" s="165"/>
      <c r="AE1214" s="165"/>
      <c r="AF1214" s="165"/>
      <c r="AG1214" s="165"/>
      <c r="AH1214" s="165"/>
      <c r="AI1214" s="140"/>
      <c r="AJ1214" s="140"/>
      <c r="AK1214" s="78"/>
      <c r="AL1214" s="78"/>
    </row>
    <row r="1215" spans="1:38" s="33" customFormat="1" ht="18" hidden="1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1">SUM(M1215:Y1215)</f>
        <v>0</v>
      </c>
      <c r="AA1215" s="31">
        <f>D1215-Z1215</f>
        <v>0</v>
      </c>
      <c r="AB1215" s="37"/>
      <c r="AC1215" s="32"/>
      <c r="AD1215" s="165"/>
      <c r="AE1215" s="165"/>
      <c r="AF1215" s="165"/>
      <c r="AG1215" s="165"/>
      <c r="AH1215" s="165"/>
      <c r="AI1215" s="140"/>
      <c r="AJ1215" s="140"/>
      <c r="AK1215" s="78"/>
      <c r="AL1215" s="78"/>
    </row>
    <row r="1216" spans="1:38" s="33" customFormat="1" ht="18" hidden="1" customHeight="1" x14ac:dyDescent="0.25">
      <c r="A1216" s="39" t="s">
        <v>40</v>
      </c>
      <c r="B1216" s="40">
        <f t="shared" ref="B1216:AA1216" si="572">B1215+B1214</f>
        <v>1295627.22</v>
      </c>
      <c r="C1216" s="40">
        <f t="shared" si="572"/>
        <v>0</v>
      </c>
      <c r="D1216" s="40">
        <f t="shared" si="572"/>
        <v>1295627.22</v>
      </c>
      <c r="E1216" s="40">
        <f t="shared" si="572"/>
        <v>0</v>
      </c>
      <c r="F1216" s="40">
        <f t="shared" si="572"/>
        <v>1295627.22</v>
      </c>
      <c r="G1216" s="40">
        <f t="shared" si="572"/>
        <v>0</v>
      </c>
      <c r="H1216" s="40">
        <f t="shared" si="572"/>
        <v>0</v>
      </c>
      <c r="I1216" s="40">
        <f t="shared" si="572"/>
        <v>0</v>
      </c>
      <c r="J1216" s="40">
        <f t="shared" si="572"/>
        <v>0</v>
      </c>
      <c r="K1216" s="40">
        <f t="shared" si="572"/>
        <v>0</v>
      </c>
      <c r="L1216" s="40">
        <f t="shared" si="572"/>
        <v>0</v>
      </c>
      <c r="M1216" s="40">
        <f t="shared" si="572"/>
        <v>0</v>
      </c>
      <c r="N1216" s="40">
        <f t="shared" si="572"/>
        <v>0</v>
      </c>
      <c r="O1216" s="40">
        <f t="shared" si="572"/>
        <v>0</v>
      </c>
      <c r="P1216" s="40">
        <f t="shared" si="572"/>
        <v>0</v>
      </c>
      <c r="Q1216" s="40">
        <f t="shared" si="572"/>
        <v>41460.479999999996</v>
      </c>
      <c r="R1216" s="40">
        <f t="shared" si="572"/>
        <v>0</v>
      </c>
      <c r="S1216" s="40">
        <f t="shared" si="572"/>
        <v>1254166.74</v>
      </c>
      <c r="T1216" s="40">
        <f t="shared" si="572"/>
        <v>0</v>
      </c>
      <c r="U1216" s="40">
        <f t="shared" si="572"/>
        <v>0</v>
      </c>
      <c r="V1216" s="40">
        <f t="shared" si="572"/>
        <v>0</v>
      </c>
      <c r="W1216" s="40">
        <f t="shared" si="572"/>
        <v>0</v>
      </c>
      <c r="X1216" s="40">
        <f t="shared" si="572"/>
        <v>0</v>
      </c>
      <c r="Y1216" s="40">
        <f t="shared" si="572"/>
        <v>0</v>
      </c>
      <c r="Z1216" s="40">
        <f t="shared" si="572"/>
        <v>1295627.22</v>
      </c>
      <c r="AA1216" s="40">
        <f t="shared" si="572"/>
        <v>0</v>
      </c>
      <c r="AB1216" s="41">
        <f>Z1216/D1216</f>
        <v>1</v>
      </c>
      <c r="AC1216" s="43"/>
      <c r="AD1216" s="165"/>
      <c r="AE1216" s="165"/>
      <c r="AF1216" s="165"/>
      <c r="AG1216" s="165"/>
      <c r="AH1216" s="165"/>
      <c r="AI1216" s="140"/>
      <c r="AJ1216" s="140"/>
      <c r="AK1216" s="78"/>
      <c r="AL1216" s="78"/>
    </row>
    <row r="1217" spans="1:38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65"/>
      <c r="AE1217" s="165"/>
      <c r="AF1217" s="165"/>
      <c r="AG1217" s="165"/>
      <c r="AH1217" s="165"/>
      <c r="AI1217" s="140"/>
      <c r="AJ1217" s="140"/>
      <c r="AK1217" s="78"/>
      <c r="AL1217" s="78"/>
    </row>
    <row r="1218" spans="1:38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65"/>
      <c r="AE1218" s="165"/>
      <c r="AF1218" s="165"/>
      <c r="AG1218" s="165"/>
      <c r="AH1218" s="165"/>
      <c r="AI1218" s="140"/>
      <c r="AJ1218" s="140"/>
      <c r="AK1218" s="78"/>
      <c r="AL1218" s="78"/>
    </row>
    <row r="1219" spans="1:38" s="33" customFormat="1" ht="15" hidden="1" customHeight="1" x14ac:dyDescent="0.25">
      <c r="A1219" s="47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65"/>
      <c r="AE1219" s="165"/>
      <c r="AF1219" s="165"/>
      <c r="AG1219" s="165"/>
      <c r="AH1219" s="165"/>
      <c r="AI1219" s="140"/>
      <c r="AJ1219" s="140"/>
      <c r="AK1219" s="78"/>
      <c r="AL1219" s="78"/>
    </row>
    <row r="1220" spans="1:38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57492.01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13672.43</v>
      </c>
      <c r="R1220" s="31">
        <f>[1]consoCURRENT!U25227</f>
        <v>43819.58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65957.17</v>
      </c>
      <c r="AA1220" s="31">
        <f>D1220-Z1220</f>
        <v>0</v>
      </c>
      <c r="AB1220" s="37">
        <f>Z1220/D1220</f>
        <v>1</v>
      </c>
      <c r="AC1220" s="32"/>
      <c r="AD1220" s="165"/>
      <c r="AE1220" s="165"/>
      <c r="AF1220" s="165"/>
      <c r="AG1220" s="165"/>
      <c r="AH1220" s="165"/>
      <c r="AI1220" s="140"/>
      <c r="AJ1220" s="140"/>
      <c r="AK1220" s="78"/>
      <c r="AL1220" s="78"/>
    </row>
    <row r="1221" spans="1:38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45571353.719999999</v>
      </c>
      <c r="F1221" s="31">
        <f>[1]consoCURRENT!I25340</f>
        <v>3365719.51</v>
      </c>
      <c r="G1221" s="31">
        <f>[1]consoCURRENT!J25340</f>
        <v>1451022.78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38794502.829999998</v>
      </c>
      <c r="Q1221" s="31">
        <f>[1]consoCURRENT!T25340</f>
        <v>437791.47</v>
      </c>
      <c r="R1221" s="31">
        <f>[1]consoCURRENT!U25340</f>
        <v>2523407</v>
      </c>
      <c r="S1221" s="31">
        <f>[1]consoCURRENT!V25340</f>
        <v>404521.03999999992</v>
      </c>
      <c r="T1221" s="31">
        <f>[1]consoCURRENT!W25340</f>
        <v>951722.78</v>
      </c>
      <c r="U1221" s="31">
        <f>[1]consoCURRENT!X25340</f>
        <v>14300</v>
      </c>
      <c r="V1221" s="31">
        <f>[1]consoCURRENT!Y25340</f>
        <v>485000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3">SUM(M1221:Y1221)</f>
        <v>50388096.009999998</v>
      </c>
      <c r="AA1221" s="31">
        <f>D1221-Z1221</f>
        <v>2950.0000000074506</v>
      </c>
      <c r="AB1221" s="37">
        <f>Z1221/D1221</f>
        <v>0.99994145785345634</v>
      </c>
      <c r="AC1221" s="32"/>
      <c r="AD1221" s="165"/>
      <c r="AE1221" s="165"/>
      <c r="AF1221" s="165"/>
      <c r="AG1221" s="165"/>
      <c r="AH1221" s="165"/>
      <c r="AI1221" s="140"/>
      <c r="AJ1221" s="140"/>
      <c r="AK1221" s="78"/>
      <c r="AL1221" s="78"/>
    </row>
    <row r="1222" spans="1:38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3"/>
        <v>0</v>
      </c>
      <c r="AA1222" s="31">
        <f>D1222-Z1222</f>
        <v>0</v>
      </c>
      <c r="AB1222" s="37"/>
      <c r="AC1222" s="32"/>
      <c r="AD1222" s="165"/>
      <c r="AE1222" s="165"/>
      <c r="AF1222" s="165"/>
      <c r="AG1222" s="165"/>
      <c r="AH1222" s="165"/>
      <c r="AI1222" s="140"/>
      <c r="AJ1222" s="140"/>
      <c r="AK1222" s="78"/>
      <c r="AL1222" s="78"/>
    </row>
    <row r="1223" spans="1:38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3"/>
        <v>0</v>
      </c>
      <c r="AA1223" s="31">
        <f>D1223-Z1223</f>
        <v>0</v>
      </c>
      <c r="AB1223" s="37"/>
      <c r="AC1223" s="32"/>
      <c r="AD1223" s="165"/>
      <c r="AE1223" s="165"/>
      <c r="AF1223" s="165"/>
      <c r="AG1223" s="165"/>
      <c r="AH1223" s="165"/>
      <c r="AI1223" s="140"/>
      <c r="AJ1223" s="140"/>
      <c r="AK1223" s="78"/>
      <c r="AL1223" s="78"/>
    </row>
    <row r="1224" spans="1:38" s="33" customFormat="1" ht="18" hidden="1" customHeight="1" x14ac:dyDescent="0.25">
      <c r="A1224" s="39" t="s">
        <v>38</v>
      </c>
      <c r="B1224" s="40">
        <f t="shared" ref="B1224:AA1224" si="574">SUM(B1220:B1223)</f>
        <v>50457003.180000007</v>
      </c>
      <c r="C1224" s="40">
        <f t="shared" si="574"/>
        <v>0</v>
      </c>
      <c r="D1224" s="40">
        <f t="shared" si="574"/>
        <v>50457003.180000007</v>
      </c>
      <c r="E1224" s="40">
        <f t="shared" si="574"/>
        <v>45579818.879999995</v>
      </c>
      <c r="F1224" s="40">
        <f t="shared" si="574"/>
        <v>3423211.5199999996</v>
      </c>
      <c r="G1224" s="40">
        <f t="shared" si="574"/>
        <v>1451022.78</v>
      </c>
      <c r="H1224" s="40">
        <f t="shared" si="574"/>
        <v>0</v>
      </c>
      <c r="I1224" s="40">
        <f t="shared" si="574"/>
        <v>0</v>
      </c>
      <c r="J1224" s="40">
        <f t="shared" si="574"/>
        <v>0</v>
      </c>
      <c r="K1224" s="40">
        <f t="shared" si="574"/>
        <v>0</v>
      </c>
      <c r="L1224" s="40">
        <f t="shared" si="574"/>
        <v>0</v>
      </c>
      <c r="M1224" s="40">
        <f t="shared" si="574"/>
        <v>0</v>
      </c>
      <c r="N1224" s="40">
        <f t="shared" si="574"/>
        <v>0</v>
      </c>
      <c r="O1224" s="40">
        <f t="shared" si="574"/>
        <v>6785316.0499999998</v>
      </c>
      <c r="P1224" s="40">
        <f t="shared" si="574"/>
        <v>38794502.829999998</v>
      </c>
      <c r="Q1224" s="40">
        <f t="shared" si="574"/>
        <v>451463.89999999997</v>
      </c>
      <c r="R1224" s="40">
        <f t="shared" si="574"/>
        <v>2567226.58</v>
      </c>
      <c r="S1224" s="40">
        <f t="shared" si="574"/>
        <v>404521.03999999992</v>
      </c>
      <c r="T1224" s="40">
        <f t="shared" si="574"/>
        <v>951722.78</v>
      </c>
      <c r="U1224" s="40">
        <f t="shared" si="574"/>
        <v>14300</v>
      </c>
      <c r="V1224" s="40">
        <f t="shared" si="574"/>
        <v>485000</v>
      </c>
      <c r="W1224" s="40">
        <f t="shared" si="574"/>
        <v>0</v>
      </c>
      <c r="X1224" s="40">
        <f t="shared" si="574"/>
        <v>0</v>
      </c>
      <c r="Y1224" s="40">
        <f t="shared" si="574"/>
        <v>0</v>
      </c>
      <c r="Z1224" s="40">
        <f t="shared" si="574"/>
        <v>50454053.18</v>
      </c>
      <c r="AA1224" s="40">
        <f t="shared" si="574"/>
        <v>2950.0000000074506</v>
      </c>
      <c r="AB1224" s="41">
        <f>Z1224/D1224</f>
        <v>0.99994153437948974</v>
      </c>
      <c r="AC1224" s="32"/>
      <c r="AD1224" s="165"/>
      <c r="AE1224" s="165"/>
      <c r="AF1224" s="165"/>
      <c r="AG1224" s="165"/>
      <c r="AH1224" s="165"/>
      <c r="AI1224" s="140"/>
      <c r="AJ1224" s="140"/>
      <c r="AK1224" s="78"/>
      <c r="AL1224" s="78"/>
    </row>
    <row r="1225" spans="1:38" s="33" customFormat="1" ht="18" hidden="1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5">SUM(M1225:Y1225)</f>
        <v>0</v>
      </c>
      <c r="AA1225" s="31">
        <f>D1225-Z1225</f>
        <v>0</v>
      </c>
      <c r="AB1225" s="37"/>
      <c r="AC1225" s="32"/>
      <c r="AD1225" s="165"/>
      <c r="AE1225" s="165"/>
      <c r="AF1225" s="165"/>
      <c r="AG1225" s="165"/>
      <c r="AH1225" s="165"/>
      <c r="AI1225" s="140"/>
      <c r="AJ1225" s="140"/>
      <c r="AK1225" s="78"/>
      <c r="AL1225" s="78"/>
    </row>
    <row r="1226" spans="1:38" s="33" customFormat="1" ht="18" hidden="1" customHeight="1" x14ac:dyDescent="0.25">
      <c r="A1226" s="39" t="s">
        <v>40</v>
      </c>
      <c r="B1226" s="40">
        <f t="shared" ref="B1226:AA1226" si="576">B1225+B1224</f>
        <v>50457003.180000007</v>
      </c>
      <c r="C1226" s="40">
        <f t="shared" si="576"/>
        <v>0</v>
      </c>
      <c r="D1226" s="40">
        <f t="shared" si="576"/>
        <v>50457003.180000007</v>
      </c>
      <c r="E1226" s="40">
        <f t="shared" si="576"/>
        <v>45579818.879999995</v>
      </c>
      <c r="F1226" s="40">
        <f t="shared" si="576"/>
        <v>3423211.5199999996</v>
      </c>
      <c r="G1226" s="40">
        <f t="shared" si="576"/>
        <v>1451022.78</v>
      </c>
      <c r="H1226" s="40">
        <f t="shared" si="576"/>
        <v>0</v>
      </c>
      <c r="I1226" s="40">
        <f t="shared" si="576"/>
        <v>0</v>
      </c>
      <c r="J1226" s="40">
        <f t="shared" si="576"/>
        <v>0</v>
      </c>
      <c r="K1226" s="40">
        <f t="shared" si="576"/>
        <v>0</v>
      </c>
      <c r="L1226" s="40">
        <f t="shared" si="576"/>
        <v>0</v>
      </c>
      <c r="M1226" s="40">
        <f t="shared" si="576"/>
        <v>0</v>
      </c>
      <c r="N1226" s="40">
        <f t="shared" si="576"/>
        <v>0</v>
      </c>
      <c r="O1226" s="40">
        <f t="shared" si="576"/>
        <v>6785316.0499999998</v>
      </c>
      <c r="P1226" s="40">
        <f t="shared" si="576"/>
        <v>38794502.829999998</v>
      </c>
      <c r="Q1226" s="40">
        <f t="shared" si="576"/>
        <v>451463.89999999997</v>
      </c>
      <c r="R1226" s="40">
        <f t="shared" si="576"/>
        <v>2567226.58</v>
      </c>
      <c r="S1226" s="40">
        <f t="shared" si="576"/>
        <v>404521.03999999992</v>
      </c>
      <c r="T1226" s="40">
        <f t="shared" si="576"/>
        <v>951722.78</v>
      </c>
      <c r="U1226" s="40">
        <f t="shared" si="576"/>
        <v>14300</v>
      </c>
      <c r="V1226" s="40">
        <f t="shared" si="576"/>
        <v>485000</v>
      </c>
      <c r="W1226" s="40">
        <f t="shared" si="576"/>
        <v>0</v>
      </c>
      <c r="X1226" s="40">
        <f t="shared" si="576"/>
        <v>0</v>
      </c>
      <c r="Y1226" s="40">
        <f t="shared" si="576"/>
        <v>0</v>
      </c>
      <c r="Z1226" s="40">
        <f t="shared" si="576"/>
        <v>50454053.18</v>
      </c>
      <c r="AA1226" s="40">
        <f t="shared" si="576"/>
        <v>2950.0000000074506</v>
      </c>
      <c r="AB1226" s="41">
        <f>Z1226/D1226</f>
        <v>0.99994153437948974</v>
      </c>
      <c r="AC1226" s="43"/>
      <c r="AD1226" s="165"/>
      <c r="AE1226" s="165"/>
      <c r="AF1226" s="165"/>
      <c r="AG1226" s="165"/>
      <c r="AH1226" s="165"/>
      <c r="AI1226" s="140"/>
      <c r="AJ1226" s="140"/>
      <c r="AK1226" s="78"/>
      <c r="AL1226" s="78"/>
    </row>
    <row r="1227" spans="1:38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65"/>
      <c r="AE1227" s="165"/>
      <c r="AF1227" s="165"/>
      <c r="AG1227" s="165"/>
      <c r="AH1227" s="165"/>
      <c r="AI1227" s="140"/>
      <c r="AJ1227" s="140"/>
      <c r="AK1227" s="78"/>
      <c r="AL1227" s="78"/>
    </row>
    <row r="1228" spans="1:38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65"/>
      <c r="AE1228" s="165"/>
      <c r="AF1228" s="165"/>
      <c r="AG1228" s="165"/>
      <c r="AH1228" s="165"/>
      <c r="AI1228" s="140"/>
      <c r="AJ1228" s="140"/>
      <c r="AK1228" s="78"/>
      <c r="AL1228" s="78"/>
    </row>
    <row r="1229" spans="1:38" s="33" customFormat="1" ht="15" hidden="1" customHeight="1" x14ac:dyDescent="0.25">
      <c r="A1229" s="47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65"/>
      <c r="AE1229" s="165"/>
      <c r="AF1229" s="165"/>
      <c r="AG1229" s="165"/>
      <c r="AH1229" s="165"/>
      <c r="AI1229" s="140"/>
      <c r="AJ1229" s="140"/>
      <c r="AK1229" s="78"/>
      <c r="AL1229" s="78"/>
    </row>
    <row r="1230" spans="1:38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  <c r="AD1230" s="165"/>
      <c r="AE1230" s="165"/>
      <c r="AF1230" s="165"/>
      <c r="AG1230" s="165"/>
      <c r="AH1230" s="165"/>
      <c r="AI1230" s="140"/>
      <c r="AJ1230" s="140"/>
      <c r="AK1230" s="78"/>
      <c r="AL1230" s="78"/>
    </row>
    <row r="1231" spans="1:38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77">SUM(M1231:Y1231)</f>
        <v>820000</v>
      </c>
      <c r="AA1231" s="31">
        <f>D1231-Z1231</f>
        <v>0</v>
      </c>
      <c r="AB1231" s="37">
        <f>Z1231/D1231</f>
        <v>1</v>
      </c>
      <c r="AC1231" s="32"/>
      <c r="AD1231" s="165"/>
      <c r="AE1231" s="165"/>
      <c r="AF1231" s="165"/>
      <c r="AG1231" s="165"/>
      <c r="AH1231" s="165"/>
      <c r="AI1231" s="140"/>
      <c r="AJ1231" s="140"/>
      <c r="AK1231" s="78"/>
      <c r="AL1231" s="78"/>
    </row>
    <row r="1232" spans="1:38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77"/>
        <v>0</v>
      </c>
      <c r="AA1232" s="31">
        <f>D1232-Z1232</f>
        <v>0</v>
      </c>
      <c r="AB1232" s="37"/>
      <c r="AC1232" s="32"/>
      <c r="AD1232" s="165"/>
      <c r="AE1232" s="165"/>
      <c r="AF1232" s="165"/>
      <c r="AG1232" s="165"/>
      <c r="AH1232" s="165"/>
      <c r="AI1232" s="140"/>
      <c r="AJ1232" s="140"/>
      <c r="AK1232" s="78"/>
      <c r="AL1232" s="78"/>
    </row>
    <row r="1233" spans="1:38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77"/>
        <v>0</v>
      </c>
      <c r="AA1233" s="31">
        <f>D1233-Z1233</f>
        <v>0</v>
      </c>
      <c r="AB1233" s="37"/>
      <c r="AC1233" s="32"/>
      <c r="AD1233" s="165"/>
      <c r="AE1233" s="165"/>
      <c r="AF1233" s="165"/>
      <c r="AG1233" s="165"/>
      <c r="AH1233" s="165"/>
      <c r="AI1233" s="140"/>
      <c r="AJ1233" s="140"/>
      <c r="AK1233" s="78"/>
      <c r="AL1233" s="78"/>
    </row>
    <row r="1234" spans="1:38" s="33" customFormat="1" ht="18" hidden="1" customHeight="1" x14ac:dyDescent="0.25">
      <c r="A1234" s="39" t="s">
        <v>38</v>
      </c>
      <c r="B1234" s="40">
        <f t="shared" ref="B1234:AA1234" si="578">SUM(B1230:B1233)</f>
        <v>820000</v>
      </c>
      <c r="C1234" s="40">
        <f t="shared" si="578"/>
        <v>0</v>
      </c>
      <c r="D1234" s="40">
        <f t="shared" si="578"/>
        <v>820000</v>
      </c>
      <c r="E1234" s="40">
        <f t="shared" si="578"/>
        <v>820000</v>
      </c>
      <c r="F1234" s="40">
        <f t="shared" si="578"/>
        <v>0</v>
      </c>
      <c r="G1234" s="40">
        <f t="shared" si="578"/>
        <v>0</v>
      </c>
      <c r="H1234" s="40">
        <f t="shared" si="578"/>
        <v>0</v>
      </c>
      <c r="I1234" s="40">
        <f t="shared" si="578"/>
        <v>0</v>
      </c>
      <c r="J1234" s="40">
        <f t="shared" si="578"/>
        <v>0</v>
      </c>
      <c r="K1234" s="40">
        <f t="shared" si="578"/>
        <v>0</v>
      </c>
      <c r="L1234" s="40">
        <f t="shared" si="578"/>
        <v>0</v>
      </c>
      <c r="M1234" s="40">
        <f t="shared" si="578"/>
        <v>0</v>
      </c>
      <c r="N1234" s="40">
        <f t="shared" si="578"/>
        <v>0</v>
      </c>
      <c r="O1234" s="40">
        <f t="shared" si="578"/>
        <v>820000</v>
      </c>
      <c r="P1234" s="40">
        <f t="shared" si="578"/>
        <v>0</v>
      </c>
      <c r="Q1234" s="40">
        <f t="shared" si="578"/>
        <v>0</v>
      </c>
      <c r="R1234" s="40">
        <f t="shared" si="578"/>
        <v>0</v>
      </c>
      <c r="S1234" s="40">
        <f t="shared" si="578"/>
        <v>0</v>
      </c>
      <c r="T1234" s="40">
        <f t="shared" si="578"/>
        <v>0</v>
      </c>
      <c r="U1234" s="40">
        <f t="shared" si="578"/>
        <v>0</v>
      </c>
      <c r="V1234" s="40">
        <f t="shared" si="578"/>
        <v>0</v>
      </c>
      <c r="W1234" s="40">
        <f t="shared" si="578"/>
        <v>0</v>
      </c>
      <c r="X1234" s="40">
        <f t="shared" si="578"/>
        <v>0</v>
      </c>
      <c r="Y1234" s="40">
        <f t="shared" si="578"/>
        <v>0</v>
      </c>
      <c r="Z1234" s="40">
        <f t="shared" si="578"/>
        <v>820000</v>
      </c>
      <c r="AA1234" s="40">
        <f t="shared" si="578"/>
        <v>0</v>
      </c>
      <c r="AB1234" s="41">
        <f>Z1234/D1234</f>
        <v>1</v>
      </c>
      <c r="AC1234" s="32"/>
      <c r="AD1234" s="165"/>
      <c r="AE1234" s="165"/>
      <c r="AF1234" s="165"/>
      <c r="AG1234" s="165"/>
      <c r="AH1234" s="165"/>
      <c r="AI1234" s="140"/>
      <c r="AJ1234" s="140"/>
      <c r="AK1234" s="78"/>
      <c r="AL1234" s="78"/>
    </row>
    <row r="1235" spans="1:38" s="33" customFormat="1" ht="18" hidden="1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79">SUM(M1235:Y1235)</f>
        <v>0</v>
      </c>
      <c r="AA1235" s="31">
        <f>D1235-Z1235</f>
        <v>0</v>
      </c>
      <c r="AB1235" s="37"/>
      <c r="AC1235" s="32"/>
      <c r="AD1235" s="165"/>
      <c r="AE1235" s="165"/>
      <c r="AF1235" s="165"/>
      <c r="AG1235" s="165"/>
      <c r="AH1235" s="165"/>
      <c r="AI1235" s="140"/>
      <c r="AJ1235" s="140"/>
      <c r="AK1235" s="78"/>
      <c r="AL1235" s="78"/>
    </row>
    <row r="1236" spans="1:38" s="33" customFormat="1" ht="18" hidden="1" customHeight="1" x14ac:dyDescent="0.25">
      <c r="A1236" s="39" t="s">
        <v>40</v>
      </c>
      <c r="B1236" s="40">
        <f t="shared" ref="B1236:AA1236" si="580">B1235+B1234</f>
        <v>820000</v>
      </c>
      <c r="C1236" s="40">
        <f t="shared" si="580"/>
        <v>0</v>
      </c>
      <c r="D1236" s="40">
        <f t="shared" si="580"/>
        <v>820000</v>
      </c>
      <c r="E1236" s="40">
        <f t="shared" si="580"/>
        <v>820000</v>
      </c>
      <c r="F1236" s="40">
        <f t="shared" si="580"/>
        <v>0</v>
      </c>
      <c r="G1236" s="40">
        <f t="shared" si="580"/>
        <v>0</v>
      </c>
      <c r="H1236" s="40">
        <f t="shared" si="580"/>
        <v>0</v>
      </c>
      <c r="I1236" s="40">
        <f t="shared" si="580"/>
        <v>0</v>
      </c>
      <c r="J1236" s="40">
        <f t="shared" si="580"/>
        <v>0</v>
      </c>
      <c r="K1236" s="40">
        <f t="shared" si="580"/>
        <v>0</v>
      </c>
      <c r="L1236" s="40">
        <f t="shared" si="580"/>
        <v>0</v>
      </c>
      <c r="M1236" s="40">
        <f t="shared" si="580"/>
        <v>0</v>
      </c>
      <c r="N1236" s="40">
        <f t="shared" si="580"/>
        <v>0</v>
      </c>
      <c r="O1236" s="40">
        <f t="shared" si="580"/>
        <v>820000</v>
      </c>
      <c r="P1236" s="40">
        <f t="shared" si="580"/>
        <v>0</v>
      </c>
      <c r="Q1236" s="40">
        <f t="shared" si="580"/>
        <v>0</v>
      </c>
      <c r="R1236" s="40">
        <f t="shared" si="580"/>
        <v>0</v>
      </c>
      <c r="S1236" s="40">
        <f t="shared" si="580"/>
        <v>0</v>
      </c>
      <c r="T1236" s="40">
        <f t="shared" si="580"/>
        <v>0</v>
      </c>
      <c r="U1236" s="40">
        <f t="shared" si="580"/>
        <v>0</v>
      </c>
      <c r="V1236" s="40">
        <f t="shared" si="580"/>
        <v>0</v>
      </c>
      <c r="W1236" s="40">
        <f t="shared" si="580"/>
        <v>0</v>
      </c>
      <c r="X1236" s="40">
        <f t="shared" si="580"/>
        <v>0</v>
      </c>
      <c r="Y1236" s="40">
        <f t="shared" si="580"/>
        <v>0</v>
      </c>
      <c r="Z1236" s="40">
        <f t="shared" si="580"/>
        <v>820000</v>
      </c>
      <c r="AA1236" s="40">
        <f t="shared" si="580"/>
        <v>0</v>
      </c>
      <c r="AB1236" s="41">
        <f>Z1236/D1236</f>
        <v>1</v>
      </c>
      <c r="AC1236" s="43"/>
      <c r="AD1236" s="165"/>
      <c r="AE1236" s="165"/>
      <c r="AF1236" s="165"/>
      <c r="AG1236" s="165"/>
      <c r="AH1236" s="165"/>
      <c r="AI1236" s="140"/>
      <c r="AJ1236" s="140"/>
      <c r="AK1236" s="78"/>
      <c r="AL1236" s="78"/>
    </row>
    <row r="1237" spans="1:38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65"/>
      <c r="AE1237" s="165"/>
      <c r="AF1237" s="165"/>
      <c r="AG1237" s="165"/>
      <c r="AH1237" s="165"/>
      <c r="AI1237" s="140"/>
      <c r="AJ1237" s="140"/>
      <c r="AK1237" s="78"/>
      <c r="AL1237" s="78"/>
    </row>
    <row r="1238" spans="1:38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65"/>
      <c r="AE1238" s="165"/>
      <c r="AF1238" s="165"/>
      <c r="AG1238" s="165"/>
      <c r="AH1238" s="165"/>
      <c r="AI1238" s="140"/>
      <c r="AJ1238" s="140"/>
      <c r="AK1238" s="78"/>
      <c r="AL1238" s="78"/>
    </row>
    <row r="1239" spans="1:38" s="33" customFormat="1" ht="15" hidden="1" customHeight="1" x14ac:dyDescent="0.25">
      <c r="A1239" s="47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65"/>
      <c r="AE1239" s="165"/>
      <c r="AF1239" s="165"/>
      <c r="AG1239" s="165"/>
      <c r="AH1239" s="165"/>
      <c r="AI1239" s="140"/>
      <c r="AJ1239" s="140"/>
      <c r="AK1239" s="78"/>
      <c r="AL1239" s="78"/>
    </row>
    <row r="1240" spans="1:38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  <c r="AD1240" s="165"/>
      <c r="AE1240" s="165"/>
      <c r="AF1240" s="165"/>
      <c r="AG1240" s="165"/>
      <c r="AH1240" s="165"/>
      <c r="AI1240" s="140"/>
      <c r="AJ1240" s="140"/>
      <c r="AK1240" s="78"/>
      <c r="AL1240" s="78"/>
    </row>
    <row r="1241" spans="1:38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-68292</v>
      </c>
      <c r="D1241" s="31">
        <f>[1]consoCURRENT!G25766</f>
        <v>199783848.33000001</v>
      </c>
      <c r="E1241" s="31">
        <f>[1]consoCURRENT!H25766</f>
        <v>187978790.94999999</v>
      </c>
      <c r="F1241" s="31">
        <f>[1]consoCURRENT!I25766</f>
        <v>315435.28000000009</v>
      </c>
      <c r="G1241" s="31">
        <f>[1]consoCURRENT!J25766</f>
        <v>11489621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41724852.950000003</v>
      </c>
      <c r="Q1241" s="31">
        <f>[1]consoCURRENT!T25766</f>
        <v>37790</v>
      </c>
      <c r="R1241" s="31">
        <f>[1]consoCURRENT!U25766</f>
        <v>15472.73000000001</v>
      </c>
      <c r="S1241" s="31">
        <f>[1]consoCURRENT!V25766</f>
        <v>262172.55000000005</v>
      </c>
      <c r="T1241" s="31">
        <f>[1]consoCURRENT!W25766</f>
        <v>0</v>
      </c>
      <c r="U1241" s="31">
        <f>[1]consoCURRENT!X25766</f>
        <v>11489621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1">SUM(M1241:Y1241)</f>
        <v>199783847.22999999</v>
      </c>
      <c r="AA1241" s="31">
        <f>D1241-Z1241</f>
        <v>1.1000000238418579</v>
      </c>
      <c r="AB1241" s="37">
        <f>Z1241/D1241</f>
        <v>0.9999999944940493</v>
      </c>
      <c r="AC1241" s="32"/>
      <c r="AD1241" s="165"/>
      <c r="AE1241" s="165"/>
      <c r="AF1241" s="165"/>
      <c r="AG1241" s="165"/>
      <c r="AH1241" s="165"/>
      <c r="AI1241" s="140"/>
      <c r="AJ1241" s="140"/>
      <c r="AK1241" s="78"/>
      <c r="AL1241" s="78"/>
    </row>
    <row r="1242" spans="1:38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1"/>
        <v>0</v>
      </c>
      <c r="AA1242" s="31">
        <f>D1242-Z1242</f>
        <v>0</v>
      </c>
      <c r="AB1242" s="37"/>
      <c r="AC1242" s="32"/>
      <c r="AD1242" s="165"/>
      <c r="AE1242" s="165"/>
      <c r="AF1242" s="165"/>
      <c r="AG1242" s="165"/>
      <c r="AH1242" s="165"/>
      <c r="AI1242" s="140"/>
      <c r="AJ1242" s="140"/>
      <c r="AK1242" s="78"/>
      <c r="AL1242" s="78"/>
    </row>
    <row r="1243" spans="1:38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1"/>
        <v>0</v>
      </c>
      <c r="AA1243" s="31">
        <f>D1243-Z1243</f>
        <v>0</v>
      </c>
      <c r="AB1243" s="37"/>
      <c r="AC1243" s="32"/>
      <c r="AD1243" s="165"/>
      <c r="AE1243" s="165"/>
      <c r="AF1243" s="165"/>
      <c r="AG1243" s="165"/>
      <c r="AH1243" s="165"/>
      <c r="AI1243" s="140"/>
      <c r="AJ1243" s="140"/>
      <c r="AK1243" s="78"/>
      <c r="AL1243" s="78"/>
    </row>
    <row r="1244" spans="1:38" s="33" customFormat="1" ht="18" hidden="1" customHeight="1" x14ac:dyDescent="0.25">
      <c r="A1244" s="39" t="s">
        <v>38</v>
      </c>
      <c r="B1244" s="40">
        <f t="shared" ref="B1244:AA1244" si="582">SUM(B1240:B1243)</f>
        <v>199852140.33000001</v>
      </c>
      <c r="C1244" s="40">
        <f t="shared" si="582"/>
        <v>-68292</v>
      </c>
      <c r="D1244" s="40">
        <f t="shared" si="582"/>
        <v>199783848.33000001</v>
      </c>
      <c r="E1244" s="40">
        <f t="shared" si="582"/>
        <v>187978790.94999999</v>
      </c>
      <c r="F1244" s="40">
        <f t="shared" si="582"/>
        <v>315435.28000000009</v>
      </c>
      <c r="G1244" s="40">
        <f t="shared" si="582"/>
        <v>11489621</v>
      </c>
      <c r="H1244" s="40">
        <f t="shared" si="582"/>
        <v>0</v>
      </c>
      <c r="I1244" s="40">
        <f t="shared" si="582"/>
        <v>0</v>
      </c>
      <c r="J1244" s="40">
        <f t="shared" si="582"/>
        <v>0</v>
      </c>
      <c r="K1244" s="40">
        <f t="shared" si="582"/>
        <v>0</v>
      </c>
      <c r="L1244" s="40">
        <f t="shared" si="582"/>
        <v>0</v>
      </c>
      <c r="M1244" s="40">
        <f t="shared" si="582"/>
        <v>0</v>
      </c>
      <c r="N1244" s="40">
        <f t="shared" si="582"/>
        <v>0</v>
      </c>
      <c r="O1244" s="40">
        <f t="shared" si="582"/>
        <v>146253938</v>
      </c>
      <c r="P1244" s="40">
        <f t="shared" si="582"/>
        <v>41724852.950000003</v>
      </c>
      <c r="Q1244" s="40">
        <f t="shared" si="582"/>
        <v>37790</v>
      </c>
      <c r="R1244" s="40">
        <f t="shared" si="582"/>
        <v>15472.73000000001</v>
      </c>
      <c r="S1244" s="40">
        <f t="shared" si="582"/>
        <v>262172.55000000005</v>
      </c>
      <c r="T1244" s="40">
        <f t="shared" si="582"/>
        <v>0</v>
      </c>
      <c r="U1244" s="40">
        <f t="shared" si="582"/>
        <v>11489621</v>
      </c>
      <c r="V1244" s="40">
        <f t="shared" si="582"/>
        <v>0</v>
      </c>
      <c r="W1244" s="40">
        <f t="shared" si="582"/>
        <v>0</v>
      </c>
      <c r="X1244" s="40">
        <f t="shared" si="582"/>
        <v>0</v>
      </c>
      <c r="Y1244" s="40">
        <f t="shared" si="582"/>
        <v>0</v>
      </c>
      <c r="Z1244" s="40">
        <f t="shared" si="582"/>
        <v>199783847.22999999</v>
      </c>
      <c r="AA1244" s="40">
        <f t="shared" si="582"/>
        <v>1.1000000238418579</v>
      </c>
      <c r="AB1244" s="41">
        <f>Z1244/D1244</f>
        <v>0.9999999944940493</v>
      </c>
      <c r="AC1244" s="32"/>
      <c r="AD1244" s="165"/>
      <c r="AE1244" s="165"/>
      <c r="AF1244" s="165"/>
      <c r="AG1244" s="165"/>
      <c r="AH1244" s="165"/>
      <c r="AI1244" s="140"/>
      <c r="AJ1244" s="140"/>
      <c r="AK1244" s="78"/>
      <c r="AL1244" s="78"/>
    </row>
    <row r="1245" spans="1:38" s="33" customFormat="1" ht="18" hidden="1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3">SUM(M1245:Y1245)</f>
        <v>0</v>
      </c>
      <c r="AA1245" s="31">
        <f>D1245-Z1245</f>
        <v>0</v>
      </c>
      <c r="AB1245" s="37"/>
      <c r="AC1245" s="32"/>
      <c r="AD1245" s="165"/>
      <c r="AE1245" s="165"/>
      <c r="AF1245" s="165"/>
      <c r="AG1245" s="165"/>
      <c r="AH1245" s="165"/>
      <c r="AI1245" s="140"/>
      <c r="AJ1245" s="140"/>
      <c r="AK1245" s="78"/>
      <c r="AL1245" s="78"/>
    </row>
    <row r="1246" spans="1:38" s="33" customFormat="1" ht="18" hidden="1" customHeight="1" x14ac:dyDescent="0.25">
      <c r="A1246" s="39" t="s">
        <v>40</v>
      </c>
      <c r="B1246" s="40">
        <f t="shared" ref="B1246:AA1246" si="584">B1245+B1244</f>
        <v>199852140.33000001</v>
      </c>
      <c r="C1246" s="40">
        <f t="shared" si="584"/>
        <v>-68292</v>
      </c>
      <c r="D1246" s="40">
        <f t="shared" si="584"/>
        <v>199783848.33000001</v>
      </c>
      <c r="E1246" s="40">
        <f t="shared" si="584"/>
        <v>187978790.94999999</v>
      </c>
      <c r="F1246" s="40">
        <f t="shared" si="584"/>
        <v>315435.28000000009</v>
      </c>
      <c r="G1246" s="40">
        <f t="shared" si="584"/>
        <v>11489621</v>
      </c>
      <c r="H1246" s="40">
        <f t="shared" si="584"/>
        <v>0</v>
      </c>
      <c r="I1246" s="40">
        <f t="shared" si="584"/>
        <v>0</v>
      </c>
      <c r="J1246" s="40">
        <f t="shared" si="584"/>
        <v>0</v>
      </c>
      <c r="K1246" s="40">
        <f t="shared" si="584"/>
        <v>0</v>
      </c>
      <c r="L1246" s="40">
        <f t="shared" si="584"/>
        <v>0</v>
      </c>
      <c r="M1246" s="40">
        <f t="shared" si="584"/>
        <v>0</v>
      </c>
      <c r="N1246" s="40">
        <f t="shared" si="584"/>
        <v>0</v>
      </c>
      <c r="O1246" s="40">
        <f t="shared" si="584"/>
        <v>146253938</v>
      </c>
      <c r="P1246" s="40">
        <f t="shared" si="584"/>
        <v>41724852.950000003</v>
      </c>
      <c r="Q1246" s="40">
        <f t="shared" si="584"/>
        <v>37790</v>
      </c>
      <c r="R1246" s="40">
        <f t="shared" si="584"/>
        <v>15472.73000000001</v>
      </c>
      <c r="S1246" s="40">
        <f t="shared" si="584"/>
        <v>262172.55000000005</v>
      </c>
      <c r="T1246" s="40">
        <f t="shared" si="584"/>
        <v>0</v>
      </c>
      <c r="U1246" s="40">
        <f t="shared" si="584"/>
        <v>11489621</v>
      </c>
      <c r="V1246" s="40">
        <f t="shared" si="584"/>
        <v>0</v>
      </c>
      <c r="W1246" s="40">
        <f t="shared" si="584"/>
        <v>0</v>
      </c>
      <c r="X1246" s="40">
        <f t="shared" si="584"/>
        <v>0</v>
      </c>
      <c r="Y1246" s="40">
        <f t="shared" si="584"/>
        <v>0</v>
      </c>
      <c r="Z1246" s="40">
        <f t="shared" si="584"/>
        <v>199783847.22999999</v>
      </c>
      <c r="AA1246" s="40">
        <f t="shared" si="584"/>
        <v>1.1000000238418579</v>
      </c>
      <c r="AB1246" s="41">
        <f>Z1246/D1246</f>
        <v>0.9999999944940493</v>
      </c>
      <c r="AC1246" s="43"/>
      <c r="AD1246" s="165"/>
      <c r="AE1246" s="165"/>
      <c r="AF1246" s="165"/>
      <c r="AG1246" s="165"/>
      <c r="AH1246" s="165"/>
      <c r="AI1246" s="140"/>
      <c r="AJ1246" s="140"/>
      <c r="AK1246" s="78"/>
      <c r="AL1246" s="78"/>
    </row>
    <row r="1247" spans="1:38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65"/>
      <c r="AE1247" s="165"/>
      <c r="AF1247" s="165"/>
      <c r="AG1247" s="165"/>
      <c r="AH1247" s="165"/>
      <c r="AI1247" s="140"/>
      <c r="AJ1247" s="140"/>
      <c r="AK1247" s="78"/>
      <c r="AL1247" s="78"/>
    </row>
    <row r="1248" spans="1:38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65"/>
      <c r="AE1248" s="165"/>
      <c r="AF1248" s="165"/>
      <c r="AG1248" s="165"/>
      <c r="AH1248" s="165"/>
      <c r="AI1248" s="140"/>
      <c r="AJ1248" s="140"/>
      <c r="AK1248" s="78"/>
      <c r="AL1248" s="78"/>
    </row>
    <row r="1249" spans="1:38" s="33" customFormat="1" ht="15" hidden="1" customHeight="1" x14ac:dyDescent="0.25">
      <c r="A1249" s="47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65"/>
      <c r="AE1249" s="165"/>
      <c r="AF1249" s="165"/>
      <c r="AG1249" s="165"/>
      <c r="AH1249" s="165"/>
      <c r="AI1249" s="140"/>
      <c r="AJ1249" s="140"/>
      <c r="AK1249" s="78"/>
      <c r="AL1249" s="78"/>
    </row>
    <row r="1250" spans="1:38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  <c r="AD1250" s="165"/>
      <c r="AE1250" s="165"/>
      <c r="AF1250" s="165"/>
      <c r="AG1250" s="165"/>
      <c r="AH1250" s="165"/>
      <c r="AI1250" s="140"/>
      <c r="AJ1250" s="140"/>
      <c r="AK1250" s="78"/>
      <c r="AL1250" s="78"/>
    </row>
    <row r="1251" spans="1:38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-115849</v>
      </c>
      <c r="D1251" s="31">
        <f>[1]consoCURRENT!G25979</f>
        <v>998284.15999999968</v>
      </c>
      <c r="E1251" s="31">
        <f>[1]consoCURRENT!H25979</f>
        <v>988283.34999999963</v>
      </c>
      <c r="F1251" s="31">
        <f>[1]consoCURRENT!I25979</f>
        <v>10000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180393.50999999972</v>
      </c>
      <c r="Q1251" s="31">
        <f>[1]consoCURRENT!T25979</f>
        <v>10000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5">SUM(M1251:Y1251)</f>
        <v>998283.34999999963</v>
      </c>
      <c r="AA1251" s="31">
        <f>D1251-Z1251</f>
        <v>0.81000000005587935</v>
      </c>
      <c r="AB1251" s="37">
        <f>Z1251/D1251</f>
        <v>0.9999991886077807</v>
      </c>
      <c r="AC1251" s="32"/>
      <c r="AD1251" s="165"/>
      <c r="AE1251" s="165"/>
      <c r="AF1251" s="165"/>
      <c r="AG1251" s="165"/>
      <c r="AH1251" s="165"/>
      <c r="AI1251" s="140"/>
      <c r="AJ1251" s="140"/>
      <c r="AK1251" s="78"/>
      <c r="AL1251" s="78"/>
    </row>
    <row r="1252" spans="1:38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5"/>
        <v>0</v>
      </c>
      <c r="AA1252" s="31">
        <f>D1252-Z1252</f>
        <v>0</v>
      </c>
      <c r="AB1252" s="37"/>
      <c r="AC1252" s="32"/>
      <c r="AD1252" s="165"/>
      <c r="AE1252" s="165"/>
      <c r="AF1252" s="165"/>
      <c r="AG1252" s="165"/>
      <c r="AH1252" s="165"/>
      <c r="AI1252" s="140"/>
      <c r="AJ1252" s="140"/>
      <c r="AK1252" s="78"/>
      <c r="AL1252" s="78"/>
    </row>
    <row r="1253" spans="1:38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5"/>
        <v>0</v>
      </c>
      <c r="AA1253" s="31">
        <f>D1253-Z1253</f>
        <v>0</v>
      </c>
      <c r="AB1253" s="37"/>
      <c r="AC1253" s="32"/>
      <c r="AD1253" s="165"/>
      <c r="AE1253" s="165"/>
      <c r="AF1253" s="165"/>
      <c r="AG1253" s="165"/>
      <c r="AH1253" s="165"/>
      <c r="AI1253" s="140"/>
      <c r="AJ1253" s="140"/>
      <c r="AK1253" s="78"/>
      <c r="AL1253" s="78"/>
    </row>
    <row r="1254" spans="1:38" s="33" customFormat="1" ht="18" hidden="1" customHeight="1" x14ac:dyDescent="0.25">
      <c r="A1254" s="39" t="s">
        <v>38</v>
      </c>
      <c r="B1254" s="40">
        <f t="shared" ref="B1254:AA1254" si="586">SUM(B1250:B1253)</f>
        <v>1114133.1599999997</v>
      </c>
      <c r="C1254" s="40">
        <f t="shared" si="586"/>
        <v>-115849</v>
      </c>
      <c r="D1254" s="40">
        <f t="shared" si="586"/>
        <v>998284.15999999968</v>
      </c>
      <c r="E1254" s="40">
        <f t="shared" si="586"/>
        <v>988283.34999999963</v>
      </c>
      <c r="F1254" s="40">
        <f t="shared" si="586"/>
        <v>10000</v>
      </c>
      <c r="G1254" s="40">
        <f t="shared" si="586"/>
        <v>0</v>
      </c>
      <c r="H1254" s="40">
        <f t="shared" si="586"/>
        <v>0</v>
      </c>
      <c r="I1254" s="40">
        <f t="shared" si="586"/>
        <v>0</v>
      </c>
      <c r="J1254" s="40">
        <f t="shared" si="586"/>
        <v>0</v>
      </c>
      <c r="K1254" s="40">
        <f t="shared" si="586"/>
        <v>0</v>
      </c>
      <c r="L1254" s="40">
        <f t="shared" si="586"/>
        <v>0</v>
      </c>
      <c r="M1254" s="40">
        <f t="shared" si="586"/>
        <v>0</v>
      </c>
      <c r="N1254" s="40">
        <f t="shared" si="586"/>
        <v>0</v>
      </c>
      <c r="O1254" s="40">
        <f t="shared" si="586"/>
        <v>807889.84</v>
      </c>
      <c r="P1254" s="40">
        <f t="shared" si="586"/>
        <v>180393.50999999972</v>
      </c>
      <c r="Q1254" s="40">
        <f t="shared" si="586"/>
        <v>10000</v>
      </c>
      <c r="R1254" s="40">
        <f t="shared" si="586"/>
        <v>0</v>
      </c>
      <c r="S1254" s="40">
        <f t="shared" si="586"/>
        <v>0</v>
      </c>
      <c r="T1254" s="40">
        <f t="shared" si="586"/>
        <v>0</v>
      </c>
      <c r="U1254" s="40">
        <f t="shared" si="586"/>
        <v>0</v>
      </c>
      <c r="V1254" s="40">
        <f t="shared" si="586"/>
        <v>0</v>
      </c>
      <c r="W1254" s="40">
        <f t="shared" si="586"/>
        <v>0</v>
      </c>
      <c r="X1254" s="40">
        <f t="shared" si="586"/>
        <v>0</v>
      </c>
      <c r="Y1254" s="40">
        <f t="shared" si="586"/>
        <v>0</v>
      </c>
      <c r="Z1254" s="40">
        <f t="shared" si="586"/>
        <v>998283.34999999963</v>
      </c>
      <c r="AA1254" s="40">
        <f t="shared" si="586"/>
        <v>0.81000000005587935</v>
      </c>
      <c r="AB1254" s="41">
        <f>Z1254/D1254</f>
        <v>0.9999991886077807</v>
      </c>
      <c r="AC1254" s="32"/>
      <c r="AD1254" s="165"/>
      <c r="AE1254" s="165"/>
      <c r="AF1254" s="165"/>
      <c r="AG1254" s="165"/>
      <c r="AH1254" s="165"/>
      <c r="AI1254" s="140"/>
      <c r="AJ1254" s="140"/>
      <c r="AK1254" s="78"/>
      <c r="AL1254" s="78"/>
    </row>
    <row r="1255" spans="1:38" s="33" customFormat="1" ht="18" hidden="1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87">SUM(M1255:Y1255)</f>
        <v>0</v>
      </c>
      <c r="AA1255" s="31">
        <f>D1255-Z1255</f>
        <v>0</v>
      </c>
      <c r="AB1255" s="37"/>
      <c r="AC1255" s="32"/>
      <c r="AD1255" s="165"/>
      <c r="AE1255" s="165"/>
      <c r="AF1255" s="165"/>
      <c r="AG1255" s="165"/>
      <c r="AH1255" s="165"/>
      <c r="AI1255" s="140"/>
      <c r="AJ1255" s="140"/>
      <c r="AK1255" s="78"/>
      <c r="AL1255" s="78"/>
    </row>
    <row r="1256" spans="1:38" s="33" customFormat="1" ht="18" hidden="1" customHeight="1" x14ac:dyDescent="0.25">
      <c r="A1256" s="39" t="s">
        <v>40</v>
      </c>
      <c r="B1256" s="40">
        <f t="shared" ref="B1256:AA1256" si="588">B1255+B1254</f>
        <v>1114133.1599999997</v>
      </c>
      <c r="C1256" s="40">
        <f t="shared" si="588"/>
        <v>-115849</v>
      </c>
      <c r="D1256" s="40">
        <f t="shared" si="588"/>
        <v>998284.15999999968</v>
      </c>
      <c r="E1256" s="40">
        <f t="shared" si="588"/>
        <v>988283.34999999963</v>
      </c>
      <c r="F1256" s="40">
        <f t="shared" si="588"/>
        <v>10000</v>
      </c>
      <c r="G1256" s="40">
        <f t="shared" si="588"/>
        <v>0</v>
      </c>
      <c r="H1256" s="40">
        <f t="shared" si="588"/>
        <v>0</v>
      </c>
      <c r="I1256" s="40">
        <f t="shared" si="588"/>
        <v>0</v>
      </c>
      <c r="J1256" s="40">
        <f t="shared" si="588"/>
        <v>0</v>
      </c>
      <c r="K1256" s="40">
        <f t="shared" si="588"/>
        <v>0</v>
      </c>
      <c r="L1256" s="40">
        <f t="shared" si="588"/>
        <v>0</v>
      </c>
      <c r="M1256" s="40">
        <f t="shared" si="588"/>
        <v>0</v>
      </c>
      <c r="N1256" s="40">
        <f t="shared" si="588"/>
        <v>0</v>
      </c>
      <c r="O1256" s="40">
        <f t="shared" si="588"/>
        <v>807889.84</v>
      </c>
      <c r="P1256" s="40">
        <f t="shared" si="588"/>
        <v>180393.50999999972</v>
      </c>
      <c r="Q1256" s="40">
        <f t="shared" si="588"/>
        <v>10000</v>
      </c>
      <c r="R1256" s="40">
        <f t="shared" si="588"/>
        <v>0</v>
      </c>
      <c r="S1256" s="40">
        <f t="shared" si="588"/>
        <v>0</v>
      </c>
      <c r="T1256" s="40">
        <f t="shared" si="588"/>
        <v>0</v>
      </c>
      <c r="U1256" s="40">
        <f t="shared" si="588"/>
        <v>0</v>
      </c>
      <c r="V1256" s="40">
        <f t="shared" si="588"/>
        <v>0</v>
      </c>
      <c r="W1256" s="40">
        <f t="shared" si="588"/>
        <v>0</v>
      </c>
      <c r="X1256" s="40">
        <f t="shared" si="588"/>
        <v>0</v>
      </c>
      <c r="Y1256" s="40">
        <f t="shared" si="588"/>
        <v>0</v>
      </c>
      <c r="Z1256" s="40">
        <f t="shared" si="588"/>
        <v>998283.34999999963</v>
      </c>
      <c r="AA1256" s="40">
        <f t="shared" si="588"/>
        <v>0.81000000005587935</v>
      </c>
      <c r="AB1256" s="41">
        <f>Z1256/D1256</f>
        <v>0.9999991886077807</v>
      </c>
      <c r="AC1256" s="43"/>
      <c r="AD1256" s="165"/>
      <c r="AE1256" s="165"/>
      <c r="AF1256" s="165"/>
      <c r="AG1256" s="165"/>
      <c r="AH1256" s="165"/>
      <c r="AI1256" s="140"/>
      <c r="AJ1256" s="140"/>
      <c r="AK1256" s="78"/>
      <c r="AL1256" s="78"/>
    </row>
    <row r="1257" spans="1:38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65"/>
      <c r="AE1257" s="165"/>
      <c r="AF1257" s="165"/>
      <c r="AG1257" s="165"/>
      <c r="AH1257" s="165"/>
      <c r="AI1257" s="140"/>
      <c r="AJ1257" s="140"/>
      <c r="AK1257" s="78"/>
      <c r="AL1257" s="78"/>
    </row>
    <row r="1258" spans="1:38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65"/>
      <c r="AE1258" s="165"/>
      <c r="AF1258" s="165"/>
      <c r="AG1258" s="165"/>
      <c r="AH1258" s="165"/>
      <c r="AI1258" s="140"/>
      <c r="AJ1258" s="140"/>
      <c r="AK1258" s="78"/>
      <c r="AL1258" s="78"/>
    </row>
    <row r="1259" spans="1:38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65"/>
      <c r="AE1259" s="165"/>
      <c r="AF1259" s="165"/>
      <c r="AG1259" s="165"/>
      <c r="AH1259" s="165"/>
      <c r="AI1259" s="140"/>
      <c r="AJ1259" s="140"/>
      <c r="AK1259" s="78"/>
      <c r="AL1259" s="78"/>
    </row>
    <row r="1260" spans="1:38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  <c r="AD1260" s="165"/>
      <c r="AE1260" s="165"/>
      <c r="AF1260" s="165"/>
      <c r="AG1260" s="165"/>
      <c r="AH1260" s="165"/>
      <c r="AI1260" s="140"/>
      <c r="AJ1260" s="140"/>
      <c r="AK1260" s="78"/>
      <c r="AL1260" s="78"/>
    </row>
    <row r="1261" spans="1:38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-859699.00000000023</v>
      </c>
      <c r="D1261" s="31">
        <f>[1]consoCURRENT!G26192</f>
        <v>3571796.5199999996</v>
      </c>
      <c r="E1261" s="31">
        <f>[1]consoCURRENT!H26192</f>
        <v>234343.8</v>
      </c>
      <c r="F1261" s="31">
        <f>[1]consoCURRENT!I26192</f>
        <v>1516026.21</v>
      </c>
      <c r="G1261" s="31">
        <f>[1]consoCURRENT!J26192</f>
        <v>1523840.51</v>
      </c>
      <c r="H1261" s="31">
        <f>[1]consoCURRENT!K26192</f>
        <v>18784</v>
      </c>
      <c r="I1261" s="31">
        <f>[1]consoCURRENT!L26192</f>
        <v>234343.8</v>
      </c>
      <c r="J1261" s="31">
        <f>[1]consoCURRENT!M26192</f>
        <v>1516026.21</v>
      </c>
      <c r="K1261" s="31">
        <f>[1]consoCURRENT!N26192</f>
        <v>1523840.51</v>
      </c>
      <c r="L1261" s="31">
        <f>[1]consoCURRENT!O26192</f>
        <v>0</v>
      </c>
      <c r="M1261" s="31">
        <f>[1]consoCURRENT!P26192</f>
        <v>3274210.52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18784</v>
      </c>
      <c r="Y1261" s="31">
        <f>[1]consoCURRENT!AB26192</f>
        <v>0</v>
      </c>
      <c r="Z1261" s="31">
        <f t="shared" ref="Z1261:Z1263" si="589">SUM(M1261:Y1261)</f>
        <v>3292994.52</v>
      </c>
      <c r="AA1261" s="31">
        <f>D1261-Z1261</f>
        <v>278801.99999999953</v>
      </c>
      <c r="AB1261" s="37">
        <f>Z1261/D1261</f>
        <v>0.9219434818196196</v>
      </c>
      <c r="AC1261" s="32"/>
      <c r="AD1261" s="165"/>
      <c r="AE1261" s="165"/>
      <c r="AF1261" s="165"/>
      <c r="AG1261" s="165"/>
      <c r="AH1261" s="165"/>
      <c r="AI1261" s="140"/>
      <c r="AJ1261" s="140"/>
      <c r="AK1261" s="78"/>
      <c r="AL1261" s="78"/>
    </row>
    <row r="1262" spans="1:38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89"/>
        <v>0</v>
      </c>
      <c r="AA1262" s="31">
        <f>D1262-Z1262</f>
        <v>0</v>
      </c>
      <c r="AB1262" s="37"/>
      <c r="AC1262" s="32"/>
      <c r="AD1262" s="165"/>
      <c r="AE1262" s="165"/>
      <c r="AF1262" s="165"/>
      <c r="AG1262" s="165"/>
      <c r="AH1262" s="165"/>
      <c r="AI1262" s="140"/>
      <c r="AJ1262" s="140"/>
      <c r="AK1262" s="78"/>
      <c r="AL1262" s="78"/>
    </row>
    <row r="1263" spans="1:38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89"/>
        <v>0</v>
      </c>
      <c r="AA1263" s="31">
        <f>D1263-Z1263</f>
        <v>0</v>
      </c>
      <c r="AB1263" s="37"/>
      <c r="AC1263" s="32"/>
      <c r="AD1263" s="165"/>
      <c r="AE1263" s="165"/>
      <c r="AF1263" s="165"/>
      <c r="AG1263" s="165"/>
      <c r="AH1263" s="165"/>
      <c r="AI1263" s="140"/>
      <c r="AJ1263" s="140"/>
      <c r="AK1263" s="78"/>
      <c r="AL1263" s="78"/>
    </row>
    <row r="1264" spans="1:38" s="33" customFormat="1" ht="18" hidden="1" customHeight="1" x14ac:dyDescent="0.25">
      <c r="A1264" s="39" t="s">
        <v>38</v>
      </c>
      <c r="B1264" s="40">
        <f t="shared" ref="B1264:AA1264" si="590">SUM(B1260:B1263)</f>
        <v>4431495.5199999996</v>
      </c>
      <c r="C1264" s="40">
        <f t="shared" si="590"/>
        <v>-859699.00000000023</v>
      </c>
      <c r="D1264" s="40">
        <f t="shared" si="590"/>
        <v>3571796.5199999996</v>
      </c>
      <c r="E1264" s="40">
        <f t="shared" si="590"/>
        <v>234343.8</v>
      </c>
      <c r="F1264" s="40">
        <f t="shared" si="590"/>
        <v>1516026.21</v>
      </c>
      <c r="G1264" s="40">
        <f t="shared" si="590"/>
        <v>1523840.51</v>
      </c>
      <c r="H1264" s="40">
        <f t="shared" si="590"/>
        <v>18784</v>
      </c>
      <c r="I1264" s="40">
        <f t="shared" si="590"/>
        <v>234343.8</v>
      </c>
      <c r="J1264" s="40">
        <f t="shared" si="590"/>
        <v>1516026.21</v>
      </c>
      <c r="K1264" s="40">
        <f t="shared" si="590"/>
        <v>1523840.51</v>
      </c>
      <c r="L1264" s="40">
        <f t="shared" si="590"/>
        <v>0</v>
      </c>
      <c r="M1264" s="40">
        <f t="shared" si="590"/>
        <v>3274210.52</v>
      </c>
      <c r="N1264" s="40">
        <f t="shared" si="590"/>
        <v>0</v>
      </c>
      <c r="O1264" s="40">
        <f t="shared" si="590"/>
        <v>0</v>
      </c>
      <c r="P1264" s="40">
        <f t="shared" si="590"/>
        <v>0</v>
      </c>
      <c r="Q1264" s="40">
        <f t="shared" si="590"/>
        <v>0</v>
      </c>
      <c r="R1264" s="40">
        <f t="shared" si="590"/>
        <v>0</v>
      </c>
      <c r="S1264" s="40">
        <f t="shared" si="590"/>
        <v>0</v>
      </c>
      <c r="T1264" s="40">
        <f t="shared" si="590"/>
        <v>0</v>
      </c>
      <c r="U1264" s="40">
        <f t="shared" si="590"/>
        <v>0</v>
      </c>
      <c r="V1264" s="40">
        <f t="shared" si="590"/>
        <v>0</v>
      </c>
      <c r="W1264" s="40">
        <f t="shared" si="590"/>
        <v>0</v>
      </c>
      <c r="X1264" s="40">
        <f t="shared" si="590"/>
        <v>18784</v>
      </c>
      <c r="Y1264" s="40">
        <f t="shared" si="590"/>
        <v>0</v>
      </c>
      <c r="Z1264" s="40">
        <f t="shared" si="590"/>
        <v>3292994.52</v>
      </c>
      <c r="AA1264" s="40">
        <f t="shared" si="590"/>
        <v>278801.99999999953</v>
      </c>
      <c r="AB1264" s="41">
        <f>Z1264/D1264</f>
        <v>0.9219434818196196</v>
      </c>
      <c r="AC1264" s="32"/>
      <c r="AD1264" s="165"/>
      <c r="AE1264" s="165"/>
      <c r="AF1264" s="165"/>
      <c r="AG1264" s="165"/>
      <c r="AH1264" s="165"/>
      <c r="AI1264" s="140"/>
      <c r="AJ1264" s="140"/>
      <c r="AK1264" s="78"/>
      <c r="AL1264" s="78"/>
    </row>
    <row r="1265" spans="1:38" s="33" customFormat="1" ht="18" hidden="1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1">SUM(M1265:Y1265)</f>
        <v>0</v>
      </c>
      <c r="AA1265" s="31">
        <f>D1265-Z1265</f>
        <v>0</v>
      </c>
      <c r="AB1265" s="37"/>
      <c r="AC1265" s="32"/>
      <c r="AD1265" s="165"/>
      <c r="AE1265" s="165"/>
      <c r="AF1265" s="165"/>
      <c r="AG1265" s="165"/>
      <c r="AH1265" s="165"/>
      <c r="AI1265" s="140"/>
      <c r="AJ1265" s="140"/>
      <c r="AK1265" s="78"/>
      <c r="AL1265" s="78"/>
    </row>
    <row r="1266" spans="1:38" s="33" customFormat="1" ht="18" customHeight="1" x14ac:dyDescent="0.25">
      <c r="A1266" s="39" t="s">
        <v>40</v>
      </c>
      <c r="B1266" s="40">
        <f t="shared" ref="B1266:AA1266" si="592">B1265+B1264</f>
        <v>4431495.5199999996</v>
      </c>
      <c r="C1266" s="40">
        <f t="shared" si="592"/>
        <v>-859699.00000000023</v>
      </c>
      <c r="D1266" s="40">
        <f t="shared" si="592"/>
        <v>3571796.5199999996</v>
      </c>
      <c r="E1266" s="40">
        <f t="shared" si="592"/>
        <v>234343.8</v>
      </c>
      <c r="F1266" s="40">
        <f t="shared" si="592"/>
        <v>1516026.21</v>
      </c>
      <c r="G1266" s="40">
        <f t="shared" si="592"/>
        <v>1523840.51</v>
      </c>
      <c r="H1266" s="40">
        <f t="shared" si="592"/>
        <v>18784</v>
      </c>
      <c r="I1266" s="40">
        <f t="shared" si="592"/>
        <v>234343.8</v>
      </c>
      <c r="J1266" s="40">
        <f t="shared" si="592"/>
        <v>1516026.21</v>
      </c>
      <c r="K1266" s="40">
        <f t="shared" si="592"/>
        <v>1523840.51</v>
      </c>
      <c r="L1266" s="40">
        <f t="shared" si="592"/>
        <v>0</v>
      </c>
      <c r="M1266" s="40">
        <f t="shared" si="592"/>
        <v>3274210.52</v>
      </c>
      <c r="N1266" s="40">
        <f t="shared" si="592"/>
        <v>0</v>
      </c>
      <c r="O1266" s="40">
        <f t="shared" si="592"/>
        <v>0</v>
      </c>
      <c r="P1266" s="40">
        <f t="shared" si="592"/>
        <v>0</v>
      </c>
      <c r="Q1266" s="40">
        <f t="shared" si="592"/>
        <v>0</v>
      </c>
      <c r="R1266" s="40">
        <f t="shared" si="592"/>
        <v>0</v>
      </c>
      <c r="S1266" s="40">
        <f t="shared" si="592"/>
        <v>0</v>
      </c>
      <c r="T1266" s="40">
        <f t="shared" si="592"/>
        <v>0</v>
      </c>
      <c r="U1266" s="40">
        <f t="shared" si="592"/>
        <v>0</v>
      </c>
      <c r="V1266" s="40">
        <f t="shared" si="592"/>
        <v>0</v>
      </c>
      <c r="W1266" s="40">
        <f t="shared" si="592"/>
        <v>0</v>
      </c>
      <c r="X1266" s="40">
        <f t="shared" si="592"/>
        <v>18784</v>
      </c>
      <c r="Y1266" s="40">
        <f t="shared" si="592"/>
        <v>0</v>
      </c>
      <c r="Z1266" s="40">
        <f t="shared" si="592"/>
        <v>3292994.52</v>
      </c>
      <c r="AA1266" s="40">
        <f t="shared" si="592"/>
        <v>278801.99999999953</v>
      </c>
      <c r="AB1266" s="41">
        <f>Z1266/D1266</f>
        <v>0.9219434818196196</v>
      </c>
      <c r="AC1266" s="43"/>
      <c r="AD1266" s="165"/>
      <c r="AE1266" s="165"/>
      <c r="AF1266" s="165"/>
      <c r="AG1266" s="168">
        <f>+'[2]CMF + DR'!$K$717</f>
        <v>3292994.5200000005</v>
      </c>
      <c r="AH1266" s="165"/>
      <c r="AI1266" s="140"/>
      <c r="AJ1266" s="140"/>
      <c r="AK1266" s="78"/>
      <c r="AL1266" s="78"/>
    </row>
    <row r="1267" spans="1:38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65"/>
      <c r="AE1267" s="165"/>
      <c r="AF1267" s="165"/>
      <c r="AG1267" s="168">
        <f>+Z1266-AG1266</f>
        <v>0</v>
      </c>
      <c r="AH1267" s="165"/>
      <c r="AI1267" s="140"/>
      <c r="AJ1267" s="140"/>
      <c r="AK1267" s="78"/>
      <c r="AL1267" s="78"/>
    </row>
    <row r="1268" spans="1:38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65"/>
      <c r="AE1268" s="165"/>
      <c r="AF1268" s="165"/>
      <c r="AG1268" s="165"/>
      <c r="AH1268" s="165"/>
      <c r="AI1268" s="140"/>
      <c r="AJ1268" s="140"/>
      <c r="AK1268" s="78"/>
      <c r="AL1268" s="78"/>
    </row>
    <row r="1269" spans="1:38" s="33" customFormat="1" ht="15" customHeight="1" x14ac:dyDescent="0.25">
      <c r="A1269" s="47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65"/>
      <c r="AE1269" s="165"/>
      <c r="AF1269" s="165"/>
      <c r="AG1269" s="165"/>
      <c r="AH1269" s="165"/>
      <c r="AI1269" s="140"/>
      <c r="AJ1269" s="140"/>
      <c r="AK1269" s="78"/>
      <c r="AL1269" s="78"/>
    </row>
    <row r="1270" spans="1:38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93">C1280+C1290+C1300</f>
        <v>0</v>
      </c>
      <c r="D1270" s="31">
        <f t="shared" si="593"/>
        <v>425.38</v>
      </c>
      <c r="E1270" s="31">
        <f t="shared" si="593"/>
        <v>0</v>
      </c>
      <c r="F1270" s="31">
        <f t="shared" si="593"/>
        <v>0</v>
      </c>
      <c r="G1270" s="31">
        <f t="shared" si="593"/>
        <v>0</v>
      </c>
      <c r="H1270" s="31">
        <f t="shared" si="593"/>
        <v>0</v>
      </c>
      <c r="I1270" s="31">
        <f t="shared" si="593"/>
        <v>0</v>
      </c>
      <c r="J1270" s="31">
        <f t="shared" si="593"/>
        <v>0</v>
      </c>
      <c r="K1270" s="31">
        <f t="shared" si="593"/>
        <v>0</v>
      </c>
      <c r="L1270" s="31">
        <f t="shared" si="593"/>
        <v>0</v>
      </c>
      <c r="M1270" s="31">
        <f t="shared" si="593"/>
        <v>0</v>
      </c>
      <c r="N1270" s="31">
        <f t="shared" si="593"/>
        <v>0</v>
      </c>
      <c r="O1270" s="31">
        <f t="shared" si="593"/>
        <v>0</v>
      </c>
      <c r="P1270" s="31">
        <f t="shared" si="593"/>
        <v>0</v>
      </c>
      <c r="Q1270" s="31">
        <f t="shared" si="593"/>
        <v>0</v>
      </c>
      <c r="R1270" s="31">
        <f t="shared" si="593"/>
        <v>0</v>
      </c>
      <c r="S1270" s="31">
        <f t="shared" si="593"/>
        <v>0</v>
      </c>
      <c r="T1270" s="31">
        <f t="shared" si="593"/>
        <v>0</v>
      </c>
      <c r="U1270" s="31">
        <f t="shared" si="593"/>
        <v>0</v>
      </c>
      <c r="V1270" s="31">
        <f t="shared" si="593"/>
        <v>0</v>
      </c>
      <c r="W1270" s="31">
        <f t="shared" si="593"/>
        <v>0</v>
      </c>
      <c r="X1270" s="31">
        <f t="shared" si="593"/>
        <v>0</v>
      </c>
      <c r="Y1270" s="31">
        <f t="shared" si="593"/>
        <v>0</v>
      </c>
      <c r="Z1270" s="31">
        <f>SUM(M1270:Y1270)</f>
        <v>0</v>
      </c>
      <c r="AA1270" s="31">
        <f>D1270-Z1270</f>
        <v>425.38</v>
      </c>
      <c r="AB1270" s="37">
        <f>Z1270/D1270</f>
        <v>0</v>
      </c>
      <c r="AC1270" s="32"/>
      <c r="AD1270" s="165"/>
      <c r="AE1270" s="165"/>
      <c r="AF1270" s="165"/>
      <c r="AG1270" s="165"/>
      <c r="AH1270" s="165"/>
      <c r="AI1270" s="140"/>
      <c r="AJ1270" s="140"/>
      <c r="AK1270" s="78"/>
      <c r="AL1270" s="78"/>
    </row>
    <row r="1271" spans="1:38" s="33" customFormat="1" ht="18" customHeight="1" x14ac:dyDescent="0.2">
      <c r="A1271" s="36" t="s">
        <v>35</v>
      </c>
      <c r="B1271" s="31">
        <f t="shared" ref="B1271:Q1275" si="594">B1281+B1291+B1301</f>
        <v>1017141775.5299999</v>
      </c>
      <c r="C1271" s="31">
        <f t="shared" si="594"/>
        <v>591180417</v>
      </c>
      <c r="D1271" s="31">
        <f t="shared" si="594"/>
        <v>1608322192.53</v>
      </c>
      <c r="E1271" s="31">
        <f t="shared" si="594"/>
        <v>18732237.57</v>
      </c>
      <c r="F1271" s="31">
        <f t="shared" si="594"/>
        <v>41681334.020000003</v>
      </c>
      <c r="G1271" s="31">
        <f t="shared" si="594"/>
        <v>1005016818.7399999</v>
      </c>
      <c r="H1271" s="31">
        <f t="shared" si="594"/>
        <v>149686109.5</v>
      </c>
      <c r="I1271" s="31">
        <f t="shared" si="594"/>
        <v>18440095.57</v>
      </c>
      <c r="J1271" s="31">
        <f t="shared" si="594"/>
        <v>41681334.020000003</v>
      </c>
      <c r="K1271" s="31">
        <f t="shared" si="594"/>
        <v>41539409.939999998</v>
      </c>
      <c r="L1271" s="31">
        <f t="shared" si="594"/>
        <v>0</v>
      </c>
      <c r="M1271" s="31">
        <f t="shared" si="594"/>
        <v>101660839.53</v>
      </c>
      <c r="N1271" s="31">
        <f t="shared" si="594"/>
        <v>0</v>
      </c>
      <c r="O1271" s="31">
        <f t="shared" si="594"/>
        <v>282612</v>
      </c>
      <c r="P1271" s="31">
        <f t="shared" si="594"/>
        <v>9530</v>
      </c>
      <c r="Q1271" s="31">
        <f t="shared" si="594"/>
        <v>0</v>
      </c>
      <c r="R1271" s="31">
        <f t="shared" si="593"/>
        <v>500</v>
      </c>
      <c r="S1271" s="31">
        <f t="shared" si="593"/>
        <v>-500</v>
      </c>
      <c r="T1271" s="31">
        <f t="shared" si="593"/>
        <v>0</v>
      </c>
      <c r="U1271" s="31">
        <f t="shared" si="593"/>
        <v>50089.13</v>
      </c>
      <c r="V1271" s="31">
        <f t="shared" si="593"/>
        <v>963427319.66999996</v>
      </c>
      <c r="W1271" s="31">
        <f t="shared" si="593"/>
        <v>154786112</v>
      </c>
      <c r="X1271" s="31">
        <f t="shared" si="593"/>
        <v>-5100002.5</v>
      </c>
      <c r="Y1271" s="31">
        <f t="shared" si="593"/>
        <v>0</v>
      </c>
      <c r="Z1271" s="31">
        <f t="shared" ref="Z1271:Z1273" si="595">SUM(M1271:Y1271)</f>
        <v>1215116499.8299999</v>
      </c>
      <c r="AA1271" s="31">
        <f>D1271-Z1271</f>
        <v>393205692.70000005</v>
      </c>
      <c r="AB1271" s="37">
        <f>Z1271/D1271</f>
        <v>0.7555180830518412</v>
      </c>
      <c r="AC1271" s="32"/>
      <c r="AD1271" s="165"/>
      <c r="AE1271" s="165"/>
      <c r="AF1271" s="165"/>
      <c r="AG1271" s="165"/>
      <c r="AH1271" s="165"/>
      <c r="AI1271" s="140"/>
      <c r="AJ1271" s="140"/>
      <c r="AK1271" s="78"/>
      <c r="AL1271" s="78"/>
    </row>
    <row r="1272" spans="1:38" s="33" customFormat="1" ht="18" customHeight="1" x14ac:dyDescent="0.2">
      <c r="A1272" s="36" t="s">
        <v>36</v>
      </c>
      <c r="B1272" s="31">
        <f t="shared" si="594"/>
        <v>0</v>
      </c>
      <c r="C1272" s="31">
        <f t="shared" si="593"/>
        <v>0</v>
      </c>
      <c r="D1272" s="31">
        <f t="shared" si="593"/>
        <v>0</v>
      </c>
      <c r="E1272" s="31">
        <f t="shared" si="593"/>
        <v>0</v>
      </c>
      <c r="F1272" s="31">
        <f t="shared" si="593"/>
        <v>0</v>
      </c>
      <c r="G1272" s="31">
        <f t="shared" si="593"/>
        <v>0</v>
      </c>
      <c r="H1272" s="31">
        <f t="shared" si="593"/>
        <v>0</v>
      </c>
      <c r="I1272" s="31">
        <f t="shared" si="593"/>
        <v>0</v>
      </c>
      <c r="J1272" s="31">
        <f t="shared" si="593"/>
        <v>0</v>
      </c>
      <c r="K1272" s="31">
        <f t="shared" si="593"/>
        <v>0</v>
      </c>
      <c r="L1272" s="31">
        <f t="shared" si="593"/>
        <v>0</v>
      </c>
      <c r="M1272" s="31">
        <f t="shared" si="593"/>
        <v>0</v>
      </c>
      <c r="N1272" s="31">
        <f t="shared" si="593"/>
        <v>0</v>
      </c>
      <c r="O1272" s="31">
        <f t="shared" si="593"/>
        <v>0</v>
      </c>
      <c r="P1272" s="31">
        <f t="shared" si="593"/>
        <v>0</v>
      </c>
      <c r="Q1272" s="31">
        <f t="shared" si="593"/>
        <v>0</v>
      </c>
      <c r="R1272" s="31">
        <f t="shared" si="593"/>
        <v>0</v>
      </c>
      <c r="S1272" s="31">
        <f t="shared" si="593"/>
        <v>0</v>
      </c>
      <c r="T1272" s="31">
        <f t="shared" si="593"/>
        <v>0</v>
      </c>
      <c r="U1272" s="31">
        <f t="shared" si="593"/>
        <v>0</v>
      </c>
      <c r="V1272" s="31">
        <f t="shared" si="593"/>
        <v>0</v>
      </c>
      <c r="W1272" s="31">
        <f t="shared" si="593"/>
        <v>0</v>
      </c>
      <c r="X1272" s="31">
        <f t="shared" si="593"/>
        <v>0</v>
      </c>
      <c r="Y1272" s="31">
        <f t="shared" si="593"/>
        <v>0</v>
      </c>
      <c r="Z1272" s="31">
        <f t="shared" si="595"/>
        <v>0</v>
      </c>
      <c r="AA1272" s="31">
        <f>D1272-Z1272</f>
        <v>0</v>
      </c>
      <c r="AB1272" s="37"/>
      <c r="AC1272" s="32"/>
      <c r="AD1272" s="165"/>
      <c r="AE1272" s="165"/>
      <c r="AF1272" s="165"/>
      <c r="AG1272" s="165"/>
      <c r="AH1272" s="165"/>
      <c r="AI1272" s="140"/>
      <c r="AJ1272" s="140"/>
      <c r="AK1272" s="78"/>
      <c r="AL1272" s="78"/>
    </row>
    <row r="1273" spans="1:38" s="33" customFormat="1" ht="18" customHeight="1" x14ac:dyDescent="0.2">
      <c r="A1273" s="36" t="s">
        <v>37</v>
      </c>
      <c r="B1273" s="31">
        <f t="shared" si="594"/>
        <v>14088358</v>
      </c>
      <c r="C1273" s="31">
        <f t="shared" si="593"/>
        <v>0</v>
      </c>
      <c r="D1273" s="31">
        <f t="shared" si="593"/>
        <v>14088358</v>
      </c>
      <c r="E1273" s="31">
        <f t="shared" si="593"/>
        <v>25550</v>
      </c>
      <c r="F1273" s="31">
        <f t="shared" si="593"/>
        <v>1454606.4</v>
      </c>
      <c r="G1273" s="31">
        <f t="shared" si="593"/>
        <v>641663.80000000005</v>
      </c>
      <c r="H1273" s="31">
        <f t="shared" si="593"/>
        <v>478098.41000000003</v>
      </c>
      <c r="I1273" s="31">
        <f t="shared" si="593"/>
        <v>25550</v>
      </c>
      <c r="J1273" s="31">
        <f t="shared" si="593"/>
        <v>1147613.3999999999</v>
      </c>
      <c r="K1273" s="31">
        <f t="shared" si="593"/>
        <v>610314.4</v>
      </c>
      <c r="L1273" s="31">
        <f t="shared" si="593"/>
        <v>0</v>
      </c>
      <c r="M1273" s="31">
        <f t="shared" si="593"/>
        <v>1783477.7999999998</v>
      </c>
      <c r="N1273" s="31">
        <f t="shared" si="593"/>
        <v>0</v>
      </c>
      <c r="O1273" s="31">
        <f t="shared" si="593"/>
        <v>0</v>
      </c>
      <c r="P1273" s="31">
        <f t="shared" si="593"/>
        <v>0</v>
      </c>
      <c r="Q1273" s="31">
        <f t="shared" si="593"/>
        <v>0</v>
      </c>
      <c r="R1273" s="31">
        <f t="shared" si="593"/>
        <v>0</v>
      </c>
      <c r="S1273" s="31">
        <f t="shared" si="593"/>
        <v>306993</v>
      </c>
      <c r="T1273" s="31">
        <f t="shared" si="593"/>
        <v>0</v>
      </c>
      <c r="U1273" s="31">
        <f t="shared" si="593"/>
        <v>-222993</v>
      </c>
      <c r="V1273" s="31">
        <f t="shared" si="593"/>
        <v>254342.39999999999</v>
      </c>
      <c r="W1273" s="31">
        <f t="shared" si="593"/>
        <v>0</v>
      </c>
      <c r="X1273" s="31">
        <f t="shared" si="593"/>
        <v>478098.41000000003</v>
      </c>
      <c r="Y1273" s="31">
        <f t="shared" si="593"/>
        <v>0</v>
      </c>
      <c r="Z1273" s="31">
        <f t="shared" si="595"/>
        <v>2599918.61</v>
      </c>
      <c r="AA1273" s="31">
        <f>D1273-Z1273</f>
        <v>11488439.390000001</v>
      </c>
      <c r="AB1273" s="37">
        <f>Z1273/D1273</f>
        <v>0.18454376372321032</v>
      </c>
      <c r="AC1273" s="32"/>
      <c r="AD1273" s="165"/>
      <c r="AE1273" s="165"/>
      <c r="AF1273" s="165"/>
      <c r="AG1273" s="165"/>
      <c r="AH1273" s="165"/>
      <c r="AI1273" s="140"/>
      <c r="AJ1273" s="140"/>
      <c r="AK1273" s="78"/>
      <c r="AL1273" s="78"/>
    </row>
    <row r="1274" spans="1:38" s="33" customFormat="1" ht="18" hidden="1" customHeight="1" x14ac:dyDescent="0.25">
      <c r="A1274" s="39" t="s">
        <v>38</v>
      </c>
      <c r="B1274" s="40">
        <f t="shared" ref="B1274:AA1274" si="596">SUM(B1270:B1273)</f>
        <v>1031230558.9099998</v>
      </c>
      <c r="C1274" s="40">
        <f t="shared" si="596"/>
        <v>591180417</v>
      </c>
      <c r="D1274" s="40">
        <f t="shared" si="596"/>
        <v>1622410975.9100001</v>
      </c>
      <c r="E1274" s="40">
        <f t="shared" si="596"/>
        <v>18757787.57</v>
      </c>
      <c r="F1274" s="40">
        <f t="shared" si="596"/>
        <v>43135940.420000002</v>
      </c>
      <c r="G1274" s="40">
        <f t="shared" si="596"/>
        <v>1005658482.5399998</v>
      </c>
      <c r="H1274" s="40">
        <f t="shared" si="596"/>
        <v>150164207.91</v>
      </c>
      <c r="I1274" s="40">
        <f t="shared" si="596"/>
        <v>18465645.57</v>
      </c>
      <c r="J1274" s="40">
        <f t="shared" si="596"/>
        <v>42828947.420000002</v>
      </c>
      <c r="K1274" s="40">
        <f t="shared" si="596"/>
        <v>42149724.339999996</v>
      </c>
      <c r="L1274" s="40">
        <f t="shared" si="596"/>
        <v>0</v>
      </c>
      <c r="M1274" s="40">
        <f t="shared" si="596"/>
        <v>103444317.33</v>
      </c>
      <c r="N1274" s="40">
        <f t="shared" si="596"/>
        <v>0</v>
      </c>
      <c r="O1274" s="40">
        <f t="shared" si="596"/>
        <v>282612</v>
      </c>
      <c r="P1274" s="40">
        <f t="shared" si="596"/>
        <v>9530</v>
      </c>
      <c r="Q1274" s="40">
        <f t="shared" si="596"/>
        <v>0</v>
      </c>
      <c r="R1274" s="40">
        <f t="shared" si="596"/>
        <v>500</v>
      </c>
      <c r="S1274" s="40">
        <f t="shared" si="596"/>
        <v>306493</v>
      </c>
      <c r="T1274" s="40">
        <f t="shared" si="596"/>
        <v>0</v>
      </c>
      <c r="U1274" s="40">
        <f t="shared" si="596"/>
        <v>-172903.87</v>
      </c>
      <c r="V1274" s="40">
        <f t="shared" si="596"/>
        <v>963681662.06999993</v>
      </c>
      <c r="W1274" s="40">
        <f t="shared" si="596"/>
        <v>154786112</v>
      </c>
      <c r="X1274" s="40">
        <f t="shared" si="596"/>
        <v>-4621904.09</v>
      </c>
      <c r="Y1274" s="40">
        <f t="shared" si="596"/>
        <v>0</v>
      </c>
      <c r="Z1274" s="40">
        <f t="shared" si="596"/>
        <v>1217716418.4399998</v>
      </c>
      <c r="AA1274" s="40">
        <f t="shared" si="596"/>
        <v>404694557.47000003</v>
      </c>
      <c r="AB1274" s="41">
        <f>Z1274/D1274</f>
        <v>0.75055977586504574</v>
      </c>
      <c r="AC1274" s="32"/>
      <c r="AD1274" s="165"/>
      <c r="AE1274" s="165"/>
      <c r="AF1274" s="165"/>
      <c r="AG1274" s="165"/>
      <c r="AH1274" s="165"/>
      <c r="AI1274" s="140"/>
      <c r="AJ1274" s="140"/>
      <c r="AK1274" s="78"/>
      <c r="AL1274" s="78"/>
    </row>
    <row r="1275" spans="1:38" s="33" customFormat="1" ht="18" hidden="1" customHeight="1" x14ac:dyDescent="0.25">
      <c r="A1275" s="42" t="s">
        <v>39</v>
      </c>
      <c r="B1275" s="31">
        <f t="shared" si="594"/>
        <v>0</v>
      </c>
      <c r="C1275" s="31">
        <f t="shared" si="593"/>
        <v>0</v>
      </c>
      <c r="D1275" s="31">
        <f t="shared" si="593"/>
        <v>0</v>
      </c>
      <c r="E1275" s="31">
        <f t="shared" si="593"/>
        <v>0</v>
      </c>
      <c r="F1275" s="31">
        <f t="shared" si="593"/>
        <v>0</v>
      </c>
      <c r="G1275" s="31">
        <f t="shared" si="593"/>
        <v>0</v>
      </c>
      <c r="H1275" s="31">
        <f t="shared" si="593"/>
        <v>0</v>
      </c>
      <c r="I1275" s="31">
        <f t="shared" si="593"/>
        <v>0</v>
      </c>
      <c r="J1275" s="31">
        <f t="shared" si="593"/>
        <v>0</v>
      </c>
      <c r="K1275" s="31">
        <f t="shared" si="593"/>
        <v>0</v>
      </c>
      <c r="L1275" s="31">
        <f t="shared" si="593"/>
        <v>0</v>
      </c>
      <c r="M1275" s="31">
        <f t="shared" si="593"/>
        <v>0</v>
      </c>
      <c r="N1275" s="31">
        <f t="shared" si="593"/>
        <v>0</v>
      </c>
      <c r="O1275" s="31">
        <f t="shared" si="593"/>
        <v>0</v>
      </c>
      <c r="P1275" s="31">
        <f t="shared" si="593"/>
        <v>0</v>
      </c>
      <c r="Q1275" s="31">
        <f t="shared" si="593"/>
        <v>0</v>
      </c>
      <c r="R1275" s="31">
        <f t="shared" si="593"/>
        <v>0</v>
      </c>
      <c r="S1275" s="31">
        <f t="shared" si="593"/>
        <v>0</v>
      </c>
      <c r="T1275" s="31">
        <f t="shared" si="593"/>
        <v>0</v>
      </c>
      <c r="U1275" s="31">
        <f t="shared" si="593"/>
        <v>0</v>
      </c>
      <c r="V1275" s="31">
        <f t="shared" si="593"/>
        <v>0</v>
      </c>
      <c r="W1275" s="31">
        <f t="shared" si="593"/>
        <v>0</v>
      </c>
      <c r="X1275" s="31">
        <f t="shared" si="593"/>
        <v>0</v>
      </c>
      <c r="Y1275" s="31">
        <f t="shared" si="593"/>
        <v>0</v>
      </c>
      <c r="Z1275" s="31">
        <f t="shared" ref="Z1275" si="597">SUM(M1275:Y1275)</f>
        <v>0</v>
      </c>
      <c r="AA1275" s="31">
        <f>D1275-Z1275</f>
        <v>0</v>
      </c>
      <c r="AB1275" s="37" t="e">
        <f>Z1275/D1275</f>
        <v>#DIV/0!</v>
      </c>
      <c r="AC1275" s="32"/>
      <c r="AD1275" s="165"/>
      <c r="AE1275" s="165"/>
      <c r="AF1275" s="165"/>
      <c r="AG1275" s="165"/>
      <c r="AH1275" s="165"/>
      <c r="AI1275" s="140"/>
      <c r="AJ1275" s="140"/>
      <c r="AK1275" s="78"/>
      <c r="AL1275" s="78"/>
    </row>
    <row r="1276" spans="1:38" s="33" customFormat="1" ht="18" customHeight="1" x14ac:dyDescent="0.25">
      <c r="A1276" s="39" t="s">
        <v>40</v>
      </c>
      <c r="B1276" s="40">
        <f t="shared" ref="B1276:AA1276" si="598">B1275+B1274</f>
        <v>1031230558.9099998</v>
      </c>
      <c r="C1276" s="40">
        <f t="shared" si="598"/>
        <v>591180417</v>
      </c>
      <c r="D1276" s="40">
        <f t="shared" si="598"/>
        <v>1622410975.9100001</v>
      </c>
      <c r="E1276" s="40">
        <f t="shared" si="598"/>
        <v>18757787.57</v>
      </c>
      <c r="F1276" s="40">
        <f t="shared" si="598"/>
        <v>43135940.420000002</v>
      </c>
      <c r="G1276" s="40">
        <f t="shared" si="598"/>
        <v>1005658482.5399998</v>
      </c>
      <c r="H1276" s="40">
        <f t="shared" si="598"/>
        <v>150164207.91</v>
      </c>
      <c r="I1276" s="40">
        <f t="shared" si="598"/>
        <v>18465645.57</v>
      </c>
      <c r="J1276" s="40">
        <f t="shared" si="598"/>
        <v>42828947.420000002</v>
      </c>
      <c r="K1276" s="40">
        <f t="shared" si="598"/>
        <v>42149724.339999996</v>
      </c>
      <c r="L1276" s="40">
        <f t="shared" si="598"/>
        <v>0</v>
      </c>
      <c r="M1276" s="40">
        <f t="shared" si="598"/>
        <v>103444317.33</v>
      </c>
      <c r="N1276" s="40">
        <f t="shared" si="598"/>
        <v>0</v>
      </c>
      <c r="O1276" s="40">
        <f t="shared" si="598"/>
        <v>282612</v>
      </c>
      <c r="P1276" s="40">
        <f t="shared" si="598"/>
        <v>9530</v>
      </c>
      <c r="Q1276" s="40">
        <f t="shared" si="598"/>
        <v>0</v>
      </c>
      <c r="R1276" s="40">
        <f t="shared" si="598"/>
        <v>500</v>
      </c>
      <c r="S1276" s="40">
        <f t="shared" si="598"/>
        <v>306493</v>
      </c>
      <c r="T1276" s="40">
        <f t="shared" si="598"/>
        <v>0</v>
      </c>
      <c r="U1276" s="40">
        <f t="shared" si="598"/>
        <v>-172903.87</v>
      </c>
      <c r="V1276" s="40">
        <f t="shared" si="598"/>
        <v>963681662.06999993</v>
      </c>
      <c r="W1276" s="40">
        <f t="shared" si="598"/>
        <v>154786112</v>
      </c>
      <c r="X1276" s="40">
        <f t="shared" si="598"/>
        <v>-4621904.09</v>
      </c>
      <c r="Y1276" s="40">
        <f t="shared" si="598"/>
        <v>0</v>
      </c>
      <c r="Z1276" s="40">
        <f t="shared" si="598"/>
        <v>1217716418.4399998</v>
      </c>
      <c r="AA1276" s="40">
        <f t="shared" si="598"/>
        <v>404694557.47000003</v>
      </c>
      <c r="AB1276" s="41">
        <f>Z1276/D1276</f>
        <v>0.75055977586504574</v>
      </c>
      <c r="AC1276" s="43"/>
      <c r="AD1276" s="165"/>
      <c r="AE1276" s="165"/>
      <c r="AF1276" s="165"/>
      <c r="AG1276" s="165"/>
      <c r="AH1276" s="165"/>
      <c r="AI1276" s="140"/>
      <c r="AJ1276" s="140"/>
      <c r="AK1276" s="78"/>
      <c r="AL1276" s="78"/>
    </row>
    <row r="1277" spans="1:38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65"/>
      <c r="AE1277" s="165"/>
      <c r="AF1277" s="165"/>
      <c r="AG1277" s="165"/>
      <c r="AH1277" s="165"/>
      <c r="AI1277" s="140"/>
      <c r="AJ1277" s="140"/>
      <c r="AK1277" s="78"/>
      <c r="AL1277" s="78"/>
    </row>
    <row r="1278" spans="1:38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65"/>
      <c r="AE1278" s="165"/>
      <c r="AF1278" s="165"/>
      <c r="AG1278" s="165"/>
      <c r="AH1278" s="165"/>
      <c r="AI1278" s="140"/>
      <c r="AJ1278" s="140"/>
      <c r="AK1278" s="78"/>
      <c r="AL1278" s="78"/>
    </row>
    <row r="1279" spans="1:38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65"/>
      <c r="AE1279" s="165"/>
      <c r="AF1279" s="165"/>
      <c r="AG1279" s="165"/>
      <c r="AH1279" s="165"/>
      <c r="AI1279" s="140"/>
      <c r="AJ1279" s="140"/>
      <c r="AK1279" s="78"/>
      <c r="AL1279" s="78"/>
    </row>
    <row r="1280" spans="1:38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7">
        <f>Z1280/D1280</f>
        <v>0</v>
      </c>
      <c r="AC1280" s="32"/>
      <c r="AD1280" s="165"/>
      <c r="AE1280" s="165"/>
      <c r="AF1280" s="165"/>
      <c r="AG1280" s="165"/>
      <c r="AH1280" s="165"/>
      <c r="AI1280" s="140"/>
      <c r="AJ1280" s="140"/>
      <c r="AK1280" s="78"/>
      <c r="AL1280" s="78"/>
    </row>
    <row r="1281" spans="1:38" s="33" customFormat="1" ht="18" customHeight="1" x14ac:dyDescent="0.2">
      <c r="A1281" s="36" t="s">
        <v>35</v>
      </c>
      <c r="B1281" s="31">
        <f>[1]consoCURRENT!E26618</f>
        <v>81537673.689999968</v>
      </c>
      <c r="C1281" s="31">
        <f>[1]consoCURRENT!F26618</f>
        <v>1113879753</v>
      </c>
      <c r="D1281" s="31">
        <f>[1]consoCURRENT!G26618</f>
        <v>1195417426.6899998</v>
      </c>
      <c r="E1281" s="31">
        <f>[1]consoCURRENT!H26618</f>
        <v>14185154.280000001</v>
      </c>
      <c r="F1281" s="31">
        <f>[1]consoCURRENT!I26618</f>
        <v>27687180.390000001</v>
      </c>
      <c r="G1281" s="31">
        <f>[1]consoCURRENT!J26618</f>
        <v>980089913.23999989</v>
      </c>
      <c r="H1281" s="31">
        <f>[1]consoCURRENT!K26618</f>
        <v>149656112</v>
      </c>
      <c r="I1281" s="31">
        <f>[1]consoCURRENT!L26618</f>
        <v>13947042.280000001</v>
      </c>
      <c r="J1281" s="31">
        <f>[1]consoCURRENT!M26618</f>
        <v>27687180.390000001</v>
      </c>
      <c r="K1281" s="31">
        <f>[1]consoCURRENT!N26618</f>
        <v>16662593.57</v>
      </c>
      <c r="L1281" s="31">
        <f>[1]consoCURRENT!O26618</f>
        <v>0</v>
      </c>
      <c r="M1281" s="31">
        <f>[1]consoCURRENT!P26618</f>
        <v>58296816.240000002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5500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963427319.66999996</v>
      </c>
      <c r="W1281" s="31">
        <f>[1]consoCURRENT!Z26618</f>
        <v>154786112</v>
      </c>
      <c r="X1281" s="31">
        <f>[1]consoCURRENT!AA26618</f>
        <v>-5130000</v>
      </c>
      <c r="Y1281" s="31">
        <f>[1]consoCURRENT!AB26618</f>
        <v>0</v>
      </c>
      <c r="Z1281" s="31">
        <f t="shared" ref="Z1281:Z1283" si="599">SUM(M1281:Y1281)</f>
        <v>1171618359.9099998</v>
      </c>
      <c r="AA1281" s="31">
        <f>D1281-Z1281</f>
        <v>23799066.779999971</v>
      </c>
      <c r="AB1281" s="37">
        <f>Z1281/D1281</f>
        <v>0.98009141723331128</v>
      </c>
      <c r="AC1281" s="32"/>
      <c r="AD1281" s="165"/>
      <c r="AE1281" s="165"/>
      <c r="AF1281" s="165"/>
      <c r="AG1281" s="165"/>
      <c r="AH1281" s="165"/>
      <c r="AI1281" s="140"/>
      <c r="AJ1281" s="140"/>
      <c r="AK1281" s="78"/>
      <c r="AL1281" s="78"/>
    </row>
    <row r="1282" spans="1:38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99"/>
        <v>0</v>
      </c>
      <c r="AA1282" s="31">
        <f>D1282-Z1282</f>
        <v>0</v>
      </c>
      <c r="AB1282" s="37"/>
      <c r="AC1282" s="32"/>
      <c r="AD1282" s="165"/>
      <c r="AE1282" s="165"/>
      <c r="AF1282" s="165"/>
      <c r="AG1282" s="165"/>
      <c r="AH1282" s="165"/>
      <c r="AI1282" s="140"/>
      <c r="AJ1282" s="140"/>
      <c r="AK1282" s="78"/>
      <c r="AL1282" s="78"/>
    </row>
    <row r="1283" spans="1:38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99"/>
        <v>0</v>
      </c>
      <c r="AA1283" s="31">
        <f>D1283-Z1283</f>
        <v>0</v>
      </c>
      <c r="AB1283" s="37"/>
      <c r="AC1283" s="32"/>
      <c r="AD1283" s="165"/>
      <c r="AE1283" s="165"/>
      <c r="AF1283" s="165"/>
      <c r="AG1283" s="165"/>
      <c r="AH1283" s="165"/>
      <c r="AI1283" s="140"/>
      <c r="AJ1283" s="140"/>
      <c r="AK1283" s="78"/>
      <c r="AL1283" s="78"/>
    </row>
    <row r="1284" spans="1:38" s="33" customFormat="1" ht="18" hidden="1" customHeight="1" x14ac:dyDescent="0.25">
      <c r="A1284" s="39" t="s">
        <v>38</v>
      </c>
      <c r="B1284" s="40">
        <f t="shared" ref="B1284:AA1284" si="600">SUM(B1280:B1283)</f>
        <v>81538099.069999963</v>
      </c>
      <c r="C1284" s="40">
        <f t="shared" si="600"/>
        <v>1113879753</v>
      </c>
      <c r="D1284" s="40">
        <f t="shared" si="600"/>
        <v>1195417852.0699999</v>
      </c>
      <c r="E1284" s="40">
        <f t="shared" si="600"/>
        <v>14185154.280000001</v>
      </c>
      <c r="F1284" s="40">
        <f t="shared" si="600"/>
        <v>27687180.390000001</v>
      </c>
      <c r="G1284" s="40">
        <f t="shared" si="600"/>
        <v>980089913.23999989</v>
      </c>
      <c r="H1284" s="40">
        <f t="shared" si="600"/>
        <v>149656112</v>
      </c>
      <c r="I1284" s="40">
        <f t="shared" si="600"/>
        <v>13947042.280000001</v>
      </c>
      <c r="J1284" s="40">
        <f t="shared" si="600"/>
        <v>27687180.390000001</v>
      </c>
      <c r="K1284" s="40">
        <f t="shared" si="600"/>
        <v>16662593.57</v>
      </c>
      <c r="L1284" s="40">
        <f t="shared" si="600"/>
        <v>0</v>
      </c>
      <c r="M1284" s="40">
        <f t="shared" si="600"/>
        <v>58296816.240000002</v>
      </c>
      <c r="N1284" s="40">
        <f t="shared" si="600"/>
        <v>0</v>
      </c>
      <c r="O1284" s="40">
        <f t="shared" si="600"/>
        <v>232612</v>
      </c>
      <c r="P1284" s="40">
        <f t="shared" si="600"/>
        <v>5500</v>
      </c>
      <c r="Q1284" s="40">
        <f t="shared" si="600"/>
        <v>0</v>
      </c>
      <c r="R1284" s="40">
        <f t="shared" si="600"/>
        <v>0</v>
      </c>
      <c r="S1284" s="40">
        <f t="shared" si="600"/>
        <v>0</v>
      </c>
      <c r="T1284" s="40">
        <f t="shared" si="600"/>
        <v>0</v>
      </c>
      <c r="U1284" s="40">
        <f t="shared" si="600"/>
        <v>0</v>
      </c>
      <c r="V1284" s="40">
        <f t="shared" si="600"/>
        <v>963427319.66999996</v>
      </c>
      <c r="W1284" s="40">
        <f t="shared" si="600"/>
        <v>154786112</v>
      </c>
      <c r="X1284" s="40">
        <f t="shared" si="600"/>
        <v>-5130000</v>
      </c>
      <c r="Y1284" s="40">
        <f t="shared" si="600"/>
        <v>0</v>
      </c>
      <c r="Z1284" s="40">
        <f t="shared" si="600"/>
        <v>1171618359.9099998</v>
      </c>
      <c r="AA1284" s="40">
        <f t="shared" si="600"/>
        <v>23799492.15999997</v>
      </c>
      <c r="AB1284" s="41">
        <f>Z1284/D1284</f>
        <v>0.98009106847552208</v>
      </c>
      <c r="AC1284" s="32"/>
      <c r="AD1284" s="165"/>
      <c r="AE1284" s="165"/>
      <c r="AF1284" s="165"/>
      <c r="AG1284" s="165"/>
      <c r="AH1284" s="165"/>
      <c r="AI1284" s="140"/>
      <c r="AJ1284" s="140"/>
      <c r="AK1284" s="78"/>
      <c r="AL1284" s="78"/>
    </row>
    <row r="1285" spans="1:38" s="33" customFormat="1" ht="18" hidden="1" customHeight="1" x14ac:dyDescent="0.25">
      <c r="A1285" s="42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1">SUM(M1285:Y1285)</f>
        <v>0</v>
      </c>
      <c r="AA1285" s="31">
        <f>D1285-Z1285</f>
        <v>0</v>
      </c>
      <c r="AB1285" s="37" t="e">
        <f>Z1285/D1285</f>
        <v>#DIV/0!</v>
      </c>
      <c r="AC1285" s="32"/>
      <c r="AD1285" s="165"/>
      <c r="AE1285" s="165"/>
      <c r="AF1285" s="165"/>
      <c r="AG1285" s="165"/>
      <c r="AH1285" s="165"/>
      <c r="AI1285" s="140"/>
      <c r="AJ1285" s="140"/>
      <c r="AK1285" s="78"/>
      <c r="AL1285" s="78"/>
    </row>
    <row r="1286" spans="1:38" s="33" customFormat="1" ht="18" customHeight="1" x14ac:dyDescent="0.25">
      <c r="A1286" s="39" t="s">
        <v>40</v>
      </c>
      <c r="B1286" s="40">
        <f t="shared" ref="B1286:AA1286" si="602">B1285+B1284</f>
        <v>81538099.069999963</v>
      </c>
      <c r="C1286" s="40">
        <f t="shared" si="602"/>
        <v>1113879753</v>
      </c>
      <c r="D1286" s="40">
        <f t="shared" si="602"/>
        <v>1195417852.0699999</v>
      </c>
      <c r="E1286" s="40">
        <f t="shared" si="602"/>
        <v>14185154.280000001</v>
      </c>
      <c r="F1286" s="40">
        <f t="shared" si="602"/>
        <v>27687180.390000001</v>
      </c>
      <c r="G1286" s="40">
        <f t="shared" si="602"/>
        <v>980089913.23999989</v>
      </c>
      <c r="H1286" s="40">
        <f t="shared" si="602"/>
        <v>149656112</v>
      </c>
      <c r="I1286" s="40">
        <f t="shared" si="602"/>
        <v>13947042.280000001</v>
      </c>
      <c r="J1286" s="40">
        <f t="shared" si="602"/>
        <v>27687180.390000001</v>
      </c>
      <c r="K1286" s="40">
        <f t="shared" si="602"/>
        <v>16662593.57</v>
      </c>
      <c r="L1286" s="40">
        <f t="shared" si="602"/>
        <v>0</v>
      </c>
      <c r="M1286" s="40">
        <f t="shared" si="602"/>
        <v>58296816.240000002</v>
      </c>
      <c r="N1286" s="40">
        <f t="shared" si="602"/>
        <v>0</v>
      </c>
      <c r="O1286" s="40">
        <f t="shared" si="602"/>
        <v>232612</v>
      </c>
      <c r="P1286" s="40">
        <f t="shared" si="602"/>
        <v>5500</v>
      </c>
      <c r="Q1286" s="40">
        <f t="shared" si="602"/>
        <v>0</v>
      </c>
      <c r="R1286" s="40">
        <f t="shared" si="602"/>
        <v>0</v>
      </c>
      <c r="S1286" s="40">
        <f t="shared" si="602"/>
        <v>0</v>
      </c>
      <c r="T1286" s="40">
        <f t="shared" si="602"/>
        <v>0</v>
      </c>
      <c r="U1286" s="40">
        <f t="shared" si="602"/>
        <v>0</v>
      </c>
      <c r="V1286" s="40">
        <f t="shared" si="602"/>
        <v>963427319.66999996</v>
      </c>
      <c r="W1286" s="40">
        <f t="shared" si="602"/>
        <v>154786112</v>
      </c>
      <c r="X1286" s="40">
        <f t="shared" si="602"/>
        <v>-5130000</v>
      </c>
      <c r="Y1286" s="40">
        <f t="shared" si="602"/>
        <v>0</v>
      </c>
      <c r="Z1286" s="40">
        <f t="shared" si="602"/>
        <v>1171618359.9099998</v>
      </c>
      <c r="AA1286" s="40">
        <f t="shared" si="602"/>
        <v>23799492.15999997</v>
      </c>
      <c r="AB1286" s="41">
        <f>Z1286/D1286</f>
        <v>0.98009106847552208</v>
      </c>
      <c r="AC1286" s="43"/>
      <c r="AD1286" s="165"/>
      <c r="AE1286" s="165"/>
      <c r="AF1286" s="165"/>
      <c r="AG1286" s="168">
        <f>+'[2]CMF + DR'!$K$761+'[2]CMF + DR'!$K$2118</f>
        <v>1171618359.9100001</v>
      </c>
      <c r="AH1286" s="165"/>
      <c r="AI1286" s="140"/>
      <c r="AJ1286" s="140"/>
      <c r="AK1286" s="78"/>
      <c r="AL1286" s="78"/>
    </row>
    <row r="1287" spans="1:38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65"/>
      <c r="AE1287" s="165"/>
      <c r="AF1287" s="165"/>
      <c r="AG1287" s="168">
        <f>+Z1286-AG1286</f>
        <v>0</v>
      </c>
      <c r="AH1287" s="165"/>
      <c r="AI1287" s="140"/>
      <c r="AJ1287" s="140"/>
      <c r="AK1287" s="78"/>
      <c r="AL1287" s="78"/>
    </row>
    <row r="1288" spans="1:38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65"/>
      <c r="AE1288" s="165"/>
      <c r="AF1288" s="165"/>
      <c r="AG1288" s="165"/>
      <c r="AH1288" s="165"/>
      <c r="AI1288" s="140"/>
      <c r="AJ1288" s="140"/>
      <c r="AK1288" s="78"/>
      <c r="AL1288" s="78"/>
    </row>
    <row r="1289" spans="1:38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65"/>
      <c r="AE1289" s="165"/>
      <c r="AF1289" s="165"/>
      <c r="AG1289" s="165"/>
      <c r="AH1289" s="165"/>
      <c r="AI1289" s="140"/>
      <c r="AJ1289" s="140"/>
      <c r="AK1289" s="78"/>
      <c r="AL1289" s="78"/>
    </row>
    <row r="1290" spans="1:38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  <c r="AD1290" s="165"/>
      <c r="AE1290" s="165"/>
      <c r="AF1290" s="165"/>
      <c r="AG1290" s="165"/>
      <c r="AH1290" s="165"/>
      <c r="AI1290" s="140"/>
      <c r="AJ1290" s="140"/>
      <c r="AK1290" s="78"/>
      <c r="AL1290" s="78"/>
    </row>
    <row r="1291" spans="1:38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-581639</v>
      </c>
      <c r="D1291" s="31">
        <f>[1]consoCURRENT!G30452</f>
        <v>1439012.4399999997</v>
      </c>
      <c r="E1291" s="31">
        <f>[1]consoCURRENT!H30452</f>
        <v>14030</v>
      </c>
      <c r="F1291" s="31">
        <f>[1]consoCURRENT!I30452</f>
        <v>434773.87</v>
      </c>
      <c r="G1291" s="31">
        <f>[1]consoCURRENT!J30452</f>
        <v>335385.26999999996</v>
      </c>
      <c r="H1291" s="31">
        <f>[1]consoCURRENT!K30452</f>
        <v>0</v>
      </c>
      <c r="I1291" s="31">
        <f>[1]consoCURRENT!L30452</f>
        <v>10000</v>
      </c>
      <c r="J1291" s="31">
        <f>[1]consoCURRENT!M30452</f>
        <v>434773.87</v>
      </c>
      <c r="K1291" s="31">
        <f>[1]consoCURRENT!N30452</f>
        <v>335385.26999999996</v>
      </c>
      <c r="L1291" s="31">
        <f>[1]consoCURRENT!O30452</f>
        <v>0</v>
      </c>
      <c r="M1291" s="31">
        <f>[1]consoCURRENT!P30452</f>
        <v>780159.1399999999</v>
      </c>
      <c r="N1291" s="31">
        <f>[1]consoCURRENT!Q30452</f>
        <v>0</v>
      </c>
      <c r="O1291" s="31">
        <f>[1]consoCURRENT!R30452</f>
        <v>0</v>
      </c>
      <c r="P1291" s="31">
        <f>[1]consoCURRENT!S30452</f>
        <v>4030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3">SUM(M1291:Y1291)</f>
        <v>784189.1399999999</v>
      </c>
      <c r="AA1291" s="31">
        <f>D1291-Z1291</f>
        <v>654823.29999999981</v>
      </c>
      <c r="AB1291" s="37">
        <f>Z1291/D1291</f>
        <v>0.54494952107571781</v>
      </c>
      <c r="AC1291" s="32"/>
      <c r="AD1291" s="165"/>
      <c r="AE1291" s="165"/>
      <c r="AF1291" s="165"/>
      <c r="AG1291" s="165"/>
      <c r="AH1291" s="165"/>
      <c r="AI1291" s="140"/>
      <c r="AJ1291" s="140"/>
      <c r="AK1291" s="78"/>
      <c r="AL1291" s="78"/>
    </row>
    <row r="1292" spans="1:38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3"/>
        <v>0</v>
      </c>
      <c r="AA1292" s="31">
        <f>D1292-Z1292</f>
        <v>0</v>
      </c>
      <c r="AB1292" s="37"/>
      <c r="AC1292" s="32"/>
      <c r="AD1292" s="165"/>
      <c r="AE1292" s="165"/>
      <c r="AF1292" s="165"/>
      <c r="AG1292" s="165"/>
      <c r="AH1292" s="165"/>
      <c r="AI1292" s="140"/>
      <c r="AJ1292" s="140"/>
      <c r="AK1292" s="78"/>
      <c r="AL1292" s="78"/>
    </row>
    <row r="1293" spans="1:38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3"/>
        <v>0</v>
      </c>
      <c r="AA1293" s="31">
        <f>D1293-Z1293</f>
        <v>0</v>
      </c>
      <c r="AB1293" s="37"/>
      <c r="AC1293" s="32"/>
      <c r="AD1293" s="165"/>
      <c r="AE1293" s="165"/>
      <c r="AF1293" s="165"/>
      <c r="AG1293" s="165"/>
      <c r="AH1293" s="165"/>
      <c r="AI1293" s="140"/>
      <c r="AJ1293" s="140"/>
      <c r="AK1293" s="78"/>
      <c r="AL1293" s="78"/>
    </row>
    <row r="1294" spans="1:38" s="33" customFormat="1" ht="18" hidden="1" customHeight="1" x14ac:dyDescent="0.25">
      <c r="A1294" s="39" t="s">
        <v>38</v>
      </c>
      <c r="B1294" s="40">
        <f t="shared" ref="B1294:AA1294" si="604">SUM(B1290:B1293)</f>
        <v>2020651.4399999995</v>
      </c>
      <c r="C1294" s="40">
        <f t="shared" si="604"/>
        <v>-581639</v>
      </c>
      <c r="D1294" s="40">
        <f t="shared" si="604"/>
        <v>1439012.4399999997</v>
      </c>
      <c r="E1294" s="40">
        <f t="shared" si="604"/>
        <v>14030</v>
      </c>
      <c r="F1294" s="40">
        <f t="shared" si="604"/>
        <v>434773.87</v>
      </c>
      <c r="G1294" s="40">
        <f t="shared" si="604"/>
        <v>335385.26999999996</v>
      </c>
      <c r="H1294" s="40">
        <f t="shared" si="604"/>
        <v>0</v>
      </c>
      <c r="I1294" s="40">
        <f t="shared" si="604"/>
        <v>10000</v>
      </c>
      <c r="J1294" s="40">
        <f t="shared" si="604"/>
        <v>434773.87</v>
      </c>
      <c r="K1294" s="40">
        <f t="shared" si="604"/>
        <v>335385.26999999996</v>
      </c>
      <c r="L1294" s="40">
        <f t="shared" si="604"/>
        <v>0</v>
      </c>
      <c r="M1294" s="40">
        <f t="shared" si="604"/>
        <v>780159.1399999999</v>
      </c>
      <c r="N1294" s="40">
        <f t="shared" si="604"/>
        <v>0</v>
      </c>
      <c r="O1294" s="40">
        <f t="shared" si="604"/>
        <v>0</v>
      </c>
      <c r="P1294" s="40">
        <f t="shared" si="604"/>
        <v>4030</v>
      </c>
      <c r="Q1294" s="40">
        <f t="shared" si="604"/>
        <v>0</v>
      </c>
      <c r="R1294" s="40">
        <f t="shared" si="604"/>
        <v>0</v>
      </c>
      <c r="S1294" s="40">
        <f t="shared" si="604"/>
        <v>0</v>
      </c>
      <c r="T1294" s="40">
        <f t="shared" si="604"/>
        <v>0</v>
      </c>
      <c r="U1294" s="40">
        <f t="shared" si="604"/>
        <v>0</v>
      </c>
      <c r="V1294" s="40">
        <f t="shared" si="604"/>
        <v>0</v>
      </c>
      <c r="W1294" s="40">
        <f t="shared" si="604"/>
        <v>0</v>
      </c>
      <c r="X1294" s="40">
        <f t="shared" si="604"/>
        <v>0</v>
      </c>
      <c r="Y1294" s="40">
        <f t="shared" si="604"/>
        <v>0</v>
      </c>
      <c r="Z1294" s="40">
        <f t="shared" si="604"/>
        <v>784189.1399999999</v>
      </c>
      <c r="AA1294" s="40">
        <f t="shared" si="604"/>
        <v>654823.29999999981</v>
      </c>
      <c r="AB1294" s="41">
        <f>Z1294/D1294</f>
        <v>0.54494952107571781</v>
      </c>
      <c r="AC1294" s="32"/>
      <c r="AD1294" s="165"/>
      <c r="AE1294" s="165"/>
      <c r="AF1294" s="165"/>
      <c r="AG1294" s="165"/>
      <c r="AH1294" s="165"/>
      <c r="AI1294" s="140"/>
      <c r="AJ1294" s="140"/>
      <c r="AK1294" s="78"/>
      <c r="AL1294" s="78"/>
    </row>
    <row r="1295" spans="1:38" s="33" customFormat="1" ht="18" hidden="1" customHeight="1" x14ac:dyDescent="0.25">
      <c r="A1295" s="42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5">SUM(M1295:Y1295)</f>
        <v>0</v>
      </c>
      <c r="AA1295" s="31">
        <f>D1295-Z1295</f>
        <v>0</v>
      </c>
      <c r="AB1295" s="37"/>
      <c r="AC1295" s="32"/>
      <c r="AD1295" s="165"/>
      <c r="AE1295" s="165"/>
      <c r="AF1295" s="165"/>
      <c r="AG1295" s="165"/>
      <c r="AH1295" s="165"/>
      <c r="AI1295" s="140"/>
      <c r="AJ1295" s="140"/>
      <c r="AK1295" s="78"/>
      <c r="AL1295" s="78"/>
    </row>
    <row r="1296" spans="1:38" s="33" customFormat="1" ht="18" customHeight="1" x14ac:dyDescent="0.25">
      <c r="A1296" s="39" t="s">
        <v>40</v>
      </c>
      <c r="B1296" s="40">
        <f t="shared" ref="B1296:AA1296" si="606">B1295+B1294</f>
        <v>2020651.4399999995</v>
      </c>
      <c r="C1296" s="40">
        <f t="shared" si="606"/>
        <v>-581639</v>
      </c>
      <c r="D1296" s="40">
        <f t="shared" si="606"/>
        <v>1439012.4399999997</v>
      </c>
      <c r="E1296" s="40">
        <f t="shared" si="606"/>
        <v>14030</v>
      </c>
      <c r="F1296" s="40">
        <f t="shared" si="606"/>
        <v>434773.87</v>
      </c>
      <c r="G1296" s="40">
        <f t="shared" si="606"/>
        <v>335385.26999999996</v>
      </c>
      <c r="H1296" s="40">
        <f t="shared" si="606"/>
        <v>0</v>
      </c>
      <c r="I1296" s="40">
        <f t="shared" si="606"/>
        <v>10000</v>
      </c>
      <c r="J1296" s="40">
        <f t="shared" si="606"/>
        <v>434773.87</v>
      </c>
      <c r="K1296" s="40">
        <f t="shared" si="606"/>
        <v>335385.26999999996</v>
      </c>
      <c r="L1296" s="40">
        <f t="shared" si="606"/>
        <v>0</v>
      </c>
      <c r="M1296" s="40">
        <f t="shared" si="606"/>
        <v>780159.1399999999</v>
      </c>
      <c r="N1296" s="40">
        <f t="shared" si="606"/>
        <v>0</v>
      </c>
      <c r="O1296" s="40">
        <f t="shared" si="606"/>
        <v>0</v>
      </c>
      <c r="P1296" s="40">
        <f t="shared" si="606"/>
        <v>4030</v>
      </c>
      <c r="Q1296" s="40">
        <f t="shared" si="606"/>
        <v>0</v>
      </c>
      <c r="R1296" s="40">
        <f t="shared" si="606"/>
        <v>0</v>
      </c>
      <c r="S1296" s="40">
        <f t="shared" si="606"/>
        <v>0</v>
      </c>
      <c r="T1296" s="40">
        <f t="shared" si="606"/>
        <v>0</v>
      </c>
      <c r="U1296" s="40">
        <f t="shared" si="606"/>
        <v>0</v>
      </c>
      <c r="V1296" s="40">
        <f t="shared" si="606"/>
        <v>0</v>
      </c>
      <c r="W1296" s="40">
        <f t="shared" si="606"/>
        <v>0</v>
      </c>
      <c r="X1296" s="40">
        <f t="shared" si="606"/>
        <v>0</v>
      </c>
      <c r="Y1296" s="40">
        <f t="shared" si="606"/>
        <v>0</v>
      </c>
      <c r="Z1296" s="40">
        <f t="shared" si="606"/>
        <v>784189.1399999999</v>
      </c>
      <c r="AA1296" s="40">
        <f t="shared" si="606"/>
        <v>654823.29999999981</v>
      </c>
      <c r="AB1296" s="41">
        <f>Z1296/D1296</f>
        <v>0.54494952107571781</v>
      </c>
      <c r="AC1296" s="43"/>
      <c r="AD1296" s="165"/>
      <c r="AE1296" s="165"/>
      <c r="AF1296" s="165"/>
      <c r="AG1296" s="168">
        <f>+'[2]CMF + DR'!$K$805</f>
        <v>784189.14</v>
      </c>
      <c r="AH1296" s="165"/>
      <c r="AI1296" s="140"/>
      <c r="AJ1296" s="140"/>
      <c r="AK1296" s="78"/>
      <c r="AL1296" s="78"/>
    </row>
    <row r="1297" spans="1:38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65"/>
      <c r="AE1297" s="165"/>
      <c r="AF1297" s="165"/>
      <c r="AG1297" s="168">
        <f>+Z1296-AG1296</f>
        <v>0</v>
      </c>
      <c r="AH1297" s="165"/>
      <c r="AI1297" s="140"/>
      <c r="AJ1297" s="140"/>
      <c r="AK1297" s="78"/>
      <c r="AL1297" s="78"/>
    </row>
    <row r="1298" spans="1:38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65"/>
      <c r="AE1298" s="165"/>
      <c r="AF1298" s="165"/>
      <c r="AG1298" s="165"/>
      <c r="AH1298" s="165"/>
      <c r="AI1298" s="140"/>
      <c r="AJ1298" s="140"/>
      <c r="AK1298" s="78"/>
      <c r="AL1298" s="78"/>
    </row>
    <row r="1299" spans="1:38" s="33" customFormat="1" ht="15" customHeight="1" x14ac:dyDescent="0.25">
      <c r="A1299" s="6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65"/>
      <c r="AE1299" s="165"/>
      <c r="AF1299" s="165"/>
      <c r="AG1299" s="165"/>
      <c r="AH1299" s="165"/>
      <c r="AI1299" s="140"/>
      <c r="AJ1299" s="140"/>
      <c r="AK1299" s="78"/>
      <c r="AL1299" s="78"/>
    </row>
    <row r="1300" spans="1:38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07">C1310+C1320+C1330</f>
        <v>0</v>
      </c>
      <c r="D1300" s="31">
        <f t="shared" si="607"/>
        <v>0</v>
      </c>
      <c r="E1300" s="31">
        <f t="shared" si="607"/>
        <v>0</v>
      </c>
      <c r="F1300" s="31">
        <f t="shared" si="607"/>
        <v>0</v>
      </c>
      <c r="G1300" s="31">
        <f t="shared" si="607"/>
        <v>0</v>
      </c>
      <c r="H1300" s="31">
        <f t="shared" si="607"/>
        <v>0</v>
      </c>
      <c r="I1300" s="31">
        <f t="shared" si="607"/>
        <v>0</v>
      </c>
      <c r="J1300" s="31">
        <f t="shared" si="607"/>
        <v>0</v>
      </c>
      <c r="K1300" s="31">
        <f t="shared" si="607"/>
        <v>0</v>
      </c>
      <c r="L1300" s="31">
        <f t="shared" si="607"/>
        <v>0</v>
      </c>
      <c r="M1300" s="31">
        <f t="shared" si="607"/>
        <v>0</v>
      </c>
      <c r="N1300" s="31">
        <f t="shared" si="607"/>
        <v>0</v>
      </c>
      <c r="O1300" s="31">
        <f t="shared" si="607"/>
        <v>0</v>
      </c>
      <c r="P1300" s="31">
        <f t="shared" si="607"/>
        <v>0</v>
      </c>
      <c r="Q1300" s="31">
        <f t="shared" si="607"/>
        <v>0</v>
      </c>
      <c r="R1300" s="31">
        <f t="shared" si="607"/>
        <v>0</v>
      </c>
      <c r="S1300" s="31">
        <f t="shared" si="607"/>
        <v>0</v>
      </c>
      <c r="T1300" s="31">
        <f t="shared" si="607"/>
        <v>0</v>
      </c>
      <c r="U1300" s="31">
        <f t="shared" si="607"/>
        <v>0</v>
      </c>
      <c r="V1300" s="31">
        <f t="shared" si="607"/>
        <v>0</v>
      </c>
      <c r="W1300" s="31">
        <f t="shared" si="607"/>
        <v>0</v>
      </c>
      <c r="X1300" s="31">
        <f t="shared" si="607"/>
        <v>0</v>
      </c>
      <c r="Y1300" s="31">
        <f t="shared" si="607"/>
        <v>0</v>
      </c>
      <c r="Z1300" s="31">
        <f>SUM(M1300:Y1300)</f>
        <v>0</v>
      </c>
      <c r="AA1300" s="31">
        <f>D1300-Z1300</f>
        <v>0</v>
      </c>
      <c r="AB1300" s="37"/>
      <c r="AC1300" s="32"/>
      <c r="AD1300" s="165"/>
      <c r="AE1300" s="165"/>
      <c r="AF1300" s="165"/>
      <c r="AG1300" s="165"/>
      <c r="AH1300" s="165"/>
      <c r="AI1300" s="140"/>
      <c r="AJ1300" s="140"/>
      <c r="AK1300" s="78"/>
      <c r="AL1300" s="78"/>
    </row>
    <row r="1301" spans="1:38" s="33" customFormat="1" ht="18" customHeight="1" x14ac:dyDescent="0.2">
      <c r="A1301" s="36" t="s">
        <v>35</v>
      </c>
      <c r="B1301" s="31">
        <f t="shared" ref="B1301:Q1305" si="608">B1311+B1321+B1331</f>
        <v>933583450.39999986</v>
      </c>
      <c r="C1301" s="31">
        <f t="shared" si="608"/>
        <v>-522117697</v>
      </c>
      <c r="D1301" s="31">
        <f t="shared" si="608"/>
        <v>411465753.40000004</v>
      </c>
      <c r="E1301" s="31">
        <f t="shared" si="608"/>
        <v>4533053.29</v>
      </c>
      <c r="F1301" s="31">
        <f t="shared" si="608"/>
        <v>13559379.760000002</v>
      </c>
      <c r="G1301" s="31">
        <f t="shared" si="608"/>
        <v>24591520.23</v>
      </c>
      <c r="H1301" s="31">
        <f t="shared" si="608"/>
        <v>29997.5</v>
      </c>
      <c r="I1301" s="31">
        <f t="shared" si="608"/>
        <v>4483053.29</v>
      </c>
      <c r="J1301" s="31">
        <f t="shared" si="608"/>
        <v>13559379.760000002</v>
      </c>
      <c r="K1301" s="31">
        <f t="shared" si="608"/>
        <v>24541431.100000001</v>
      </c>
      <c r="L1301" s="31">
        <f t="shared" si="608"/>
        <v>0</v>
      </c>
      <c r="M1301" s="31">
        <f t="shared" si="608"/>
        <v>42583864.149999999</v>
      </c>
      <c r="N1301" s="31">
        <f t="shared" si="608"/>
        <v>0</v>
      </c>
      <c r="O1301" s="31">
        <f t="shared" si="608"/>
        <v>50000</v>
      </c>
      <c r="P1301" s="31">
        <f t="shared" si="608"/>
        <v>0</v>
      </c>
      <c r="Q1301" s="31">
        <f t="shared" si="608"/>
        <v>0</v>
      </c>
      <c r="R1301" s="31">
        <f t="shared" si="607"/>
        <v>500</v>
      </c>
      <c r="S1301" s="31">
        <f t="shared" si="607"/>
        <v>-500</v>
      </c>
      <c r="T1301" s="31">
        <f t="shared" si="607"/>
        <v>0</v>
      </c>
      <c r="U1301" s="31">
        <f t="shared" si="607"/>
        <v>50089.13</v>
      </c>
      <c r="V1301" s="31">
        <f t="shared" si="607"/>
        <v>0</v>
      </c>
      <c r="W1301" s="31">
        <f t="shared" si="607"/>
        <v>0</v>
      </c>
      <c r="X1301" s="31">
        <f t="shared" si="607"/>
        <v>29997.5</v>
      </c>
      <c r="Y1301" s="31">
        <f t="shared" si="607"/>
        <v>0</v>
      </c>
      <c r="Z1301" s="31">
        <f t="shared" ref="Z1301:Z1303" si="609">SUM(M1301:Y1301)</f>
        <v>42713950.780000001</v>
      </c>
      <c r="AA1301" s="31">
        <f>D1301-Z1301</f>
        <v>368751802.62</v>
      </c>
      <c r="AB1301" s="37">
        <f>Z1301/D1301</f>
        <v>0.10380924883067072</v>
      </c>
      <c r="AC1301" s="32"/>
      <c r="AD1301" s="165"/>
      <c r="AE1301" s="165"/>
      <c r="AF1301" s="165"/>
      <c r="AG1301" s="165"/>
      <c r="AH1301" s="165"/>
      <c r="AI1301" s="140"/>
      <c r="AJ1301" s="140"/>
      <c r="AK1301" s="78"/>
      <c r="AL1301" s="78"/>
    </row>
    <row r="1302" spans="1:38" s="33" customFormat="1" ht="18" customHeight="1" x14ac:dyDescent="0.2">
      <c r="A1302" s="36" t="s">
        <v>36</v>
      </c>
      <c r="B1302" s="31">
        <f t="shared" si="608"/>
        <v>0</v>
      </c>
      <c r="C1302" s="31">
        <f t="shared" si="607"/>
        <v>0</v>
      </c>
      <c r="D1302" s="31">
        <f t="shared" si="607"/>
        <v>0</v>
      </c>
      <c r="E1302" s="31">
        <f t="shared" si="607"/>
        <v>0</v>
      </c>
      <c r="F1302" s="31">
        <f t="shared" si="607"/>
        <v>0</v>
      </c>
      <c r="G1302" s="31">
        <f t="shared" si="607"/>
        <v>0</v>
      </c>
      <c r="H1302" s="31">
        <f t="shared" si="607"/>
        <v>0</v>
      </c>
      <c r="I1302" s="31">
        <f t="shared" si="607"/>
        <v>0</v>
      </c>
      <c r="J1302" s="31">
        <f t="shared" si="607"/>
        <v>0</v>
      </c>
      <c r="K1302" s="31">
        <f t="shared" si="607"/>
        <v>0</v>
      </c>
      <c r="L1302" s="31">
        <f t="shared" si="607"/>
        <v>0</v>
      </c>
      <c r="M1302" s="31">
        <f t="shared" si="607"/>
        <v>0</v>
      </c>
      <c r="N1302" s="31">
        <f t="shared" si="607"/>
        <v>0</v>
      </c>
      <c r="O1302" s="31">
        <f t="shared" si="607"/>
        <v>0</v>
      </c>
      <c r="P1302" s="31">
        <f t="shared" si="607"/>
        <v>0</v>
      </c>
      <c r="Q1302" s="31">
        <f t="shared" si="607"/>
        <v>0</v>
      </c>
      <c r="R1302" s="31">
        <f t="shared" si="607"/>
        <v>0</v>
      </c>
      <c r="S1302" s="31">
        <f t="shared" si="607"/>
        <v>0</v>
      </c>
      <c r="T1302" s="31">
        <f t="shared" si="607"/>
        <v>0</v>
      </c>
      <c r="U1302" s="31">
        <f t="shared" si="607"/>
        <v>0</v>
      </c>
      <c r="V1302" s="31">
        <f t="shared" si="607"/>
        <v>0</v>
      </c>
      <c r="W1302" s="31">
        <f t="shared" si="607"/>
        <v>0</v>
      </c>
      <c r="X1302" s="31">
        <f t="shared" si="607"/>
        <v>0</v>
      </c>
      <c r="Y1302" s="31">
        <f t="shared" si="607"/>
        <v>0</v>
      </c>
      <c r="Z1302" s="31">
        <f t="shared" si="609"/>
        <v>0</v>
      </c>
      <c r="AA1302" s="31">
        <f>D1302-Z1302</f>
        <v>0</v>
      </c>
      <c r="AB1302" s="37"/>
      <c r="AC1302" s="32"/>
      <c r="AD1302" s="165"/>
      <c r="AE1302" s="165"/>
      <c r="AF1302" s="165"/>
      <c r="AG1302" s="165"/>
      <c r="AH1302" s="165"/>
      <c r="AI1302" s="140"/>
      <c r="AJ1302" s="140"/>
      <c r="AK1302" s="78"/>
      <c r="AL1302" s="78"/>
    </row>
    <row r="1303" spans="1:38" s="33" customFormat="1" ht="18" customHeight="1" x14ac:dyDescent="0.2">
      <c r="A1303" s="36" t="s">
        <v>37</v>
      </c>
      <c r="B1303" s="31">
        <f t="shared" si="608"/>
        <v>14088358</v>
      </c>
      <c r="C1303" s="31">
        <f t="shared" si="607"/>
        <v>0</v>
      </c>
      <c r="D1303" s="31">
        <f t="shared" si="607"/>
        <v>14088358</v>
      </c>
      <c r="E1303" s="31">
        <f t="shared" si="607"/>
        <v>25550</v>
      </c>
      <c r="F1303" s="31">
        <f t="shared" si="607"/>
        <v>1454606.4</v>
      </c>
      <c r="G1303" s="31">
        <f t="shared" si="607"/>
        <v>641663.80000000005</v>
      </c>
      <c r="H1303" s="31">
        <f t="shared" si="607"/>
        <v>478098.41000000003</v>
      </c>
      <c r="I1303" s="31">
        <f t="shared" si="607"/>
        <v>25550</v>
      </c>
      <c r="J1303" s="31">
        <f t="shared" si="607"/>
        <v>1147613.3999999999</v>
      </c>
      <c r="K1303" s="31">
        <f t="shared" si="607"/>
        <v>610314.4</v>
      </c>
      <c r="L1303" s="31">
        <f t="shared" si="607"/>
        <v>0</v>
      </c>
      <c r="M1303" s="31">
        <f t="shared" si="607"/>
        <v>1783477.7999999998</v>
      </c>
      <c r="N1303" s="31">
        <f t="shared" si="607"/>
        <v>0</v>
      </c>
      <c r="O1303" s="31">
        <f t="shared" si="607"/>
        <v>0</v>
      </c>
      <c r="P1303" s="31">
        <f t="shared" si="607"/>
        <v>0</v>
      </c>
      <c r="Q1303" s="31">
        <f t="shared" si="607"/>
        <v>0</v>
      </c>
      <c r="R1303" s="31">
        <f t="shared" si="607"/>
        <v>0</v>
      </c>
      <c r="S1303" s="31">
        <f t="shared" si="607"/>
        <v>306993</v>
      </c>
      <c r="T1303" s="31">
        <f t="shared" si="607"/>
        <v>0</v>
      </c>
      <c r="U1303" s="31">
        <f t="shared" si="607"/>
        <v>-222993</v>
      </c>
      <c r="V1303" s="31">
        <f t="shared" si="607"/>
        <v>254342.39999999999</v>
      </c>
      <c r="W1303" s="31">
        <f t="shared" si="607"/>
        <v>0</v>
      </c>
      <c r="X1303" s="31">
        <f t="shared" si="607"/>
        <v>478098.41000000003</v>
      </c>
      <c r="Y1303" s="31">
        <f t="shared" si="607"/>
        <v>0</v>
      </c>
      <c r="Z1303" s="31">
        <f t="shared" si="609"/>
        <v>2599918.61</v>
      </c>
      <c r="AA1303" s="31">
        <f>D1303-Z1303</f>
        <v>11488439.390000001</v>
      </c>
      <c r="AB1303" s="37">
        <f>Z1303/D1303</f>
        <v>0.18454376372321032</v>
      </c>
      <c r="AC1303" s="32"/>
      <c r="AD1303" s="165"/>
      <c r="AE1303" s="165"/>
      <c r="AF1303" s="165"/>
      <c r="AG1303" s="165"/>
      <c r="AH1303" s="165"/>
      <c r="AI1303" s="140"/>
      <c r="AJ1303" s="140"/>
      <c r="AK1303" s="78"/>
      <c r="AL1303" s="78"/>
    </row>
    <row r="1304" spans="1:38" s="33" customFormat="1" ht="18" hidden="1" customHeight="1" x14ac:dyDescent="0.25">
      <c r="A1304" s="39" t="s">
        <v>38</v>
      </c>
      <c r="B1304" s="40">
        <f t="shared" ref="B1304:AA1304" si="610">SUM(B1300:B1303)</f>
        <v>947671808.39999986</v>
      </c>
      <c r="C1304" s="40">
        <f t="shared" si="610"/>
        <v>-522117697</v>
      </c>
      <c r="D1304" s="40">
        <f t="shared" si="610"/>
        <v>425554111.40000004</v>
      </c>
      <c r="E1304" s="40">
        <f t="shared" si="610"/>
        <v>4558603.29</v>
      </c>
      <c r="F1304" s="40">
        <f t="shared" si="610"/>
        <v>15013986.160000002</v>
      </c>
      <c r="G1304" s="40">
        <f t="shared" si="610"/>
        <v>25233184.030000001</v>
      </c>
      <c r="H1304" s="40">
        <f t="shared" si="610"/>
        <v>508095.91000000003</v>
      </c>
      <c r="I1304" s="40">
        <f t="shared" si="610"/>
        <v>4508603.29</v>
      </c>
      <c r="J1304" s="40">
        <f t="shared" si="610"/>
        <v>14706993.160000002</v>
      </c>
      <c r="K1304" s="40">
        <f t="shared" si="610"/>
        <v>25151745.5</v>
      </c>
      <c r="L1304" s="40">
        <f t="shared" si="610"/>
        <v>0</v>
      </c>
      <c r="M1304" s="40">
        <f t="shared" si="610"/>
        <v>44367341.949999996</v>
      </c>
      <c r="N1304" s="40">
        <f t="shared" si="610"/>
        <v>0</v>
      </c>
      <c r="O1304" s="40">
        <f t="shared" si="610"/>
        <v>50000</v>
      </c>
      <c r="P1304" s="40">
        <f t="shared" si="610"/>
        <v>0</v>
      </c>
      <c r="Q1304" s="40">
        <f t="shared" si="610"/>
        <v>0</v>
      </c>
      <c r="R1304" s="40">
        <f t="shared" si="610"/>
        <v>500</v>
      </c>
      <c r="S1304" s="40">
        <f t="shared" si="610"/>
        <v>306493</v>
      </c>
      <c r="T1304" s="40">
        <f t="shared" si="610"/>
        <v>0</v>
      </c>
      <c r="U1304" s="40">
        <f t="shared" si="610"/>
        <v>-172903.87</v>
      </c>
      <c r="V1304" s="40">
        <f t="shared" si="610"/>
        <v>254342.39999999999</v>
      </c>
      <c r="W1304" s="40">
        <f t="shared" si="610"/>
        <v>0</v>
      </c>
      <c r="X1304" s="40">
        <f t="shared" si="610"/>
        <v>508095.91000000003</v>
      </c>
      <c r="Y1304" s="40">
        <f t="shared" si="610"/>
        <v>0</v>
      </c>
      <c r="Z1304" s="40">
        <f t="shared" si="610"/>
        <v>45313869.390000001</v>
      </c>
      <c r="AA1304" s="40">
        <f t="shared" si="610"/>
        <v>380240242.00999999</v>
      </c>
      <c r="AB1304" s="41">
        <f>Z1304/D1304</f>
        <v>0.10648203877275475</v>
      </c>
      <c r="AC1304" s="32"/>
      <c r="AD1304" s="165"/>
      <c r="AE1304" s="165"/>
      <c r="AF1304" s="165"/>
      <c r="AG1304" s="165"/>
      <c r="AH1304" s="165"/>
      <c r="AI1304" s="140"/>
      <c r="AJ1304" s="140"/>
      <c r="AK1304" s="78"/>
      <c r="AL1304" s="78"/>
    </row>
    <row r="1305" spans="1:38" s="33" customFormat="1" ht="18" hidden="1" customHeight="1" x14ac:dyDescent="0.25">
      <c r="A1305" s="42" t="s">
        <v>39</v>
      </c>
      <c r="B1305" s="31">
        <f t="shared" si="608"/>
        <v>0</v>
      </c>
      <c r="C1305" s="31">
        <f t="shared" si="607"/>
        <v>0</v>
      </c>
      <c r="D1305" s="31">
        <f t="shared" si="607"/>
        <v>0</v>
      </c>
      <c r="E1305" s="31">
        <f t="shared" si="607"/>
        <v>0</v>
      </c>
      <c r="F1305" s="31">
        <f t="shared" si="607"/>
        <v>0</v>
      </c>
      <c r="G1305" s="31">
        <f t="shared" si="607"/>
        <v>0</v>
      </c>
      <c r="H1305" s="31">
        <f t="shared" si="607"/>
        <v>0</v>
      </c>
      <c r="I1305" s="31">
        <f t="shared" si="607"/>
        <v>0</v>
      </c>
      <c r="J1305" s="31">
        <f t="shared" si="607"/>
        <v>0</v>
      </c>
      <c r="K1305" s="31">
        <f t="shared" si="607"/>
        <v>0</v>
      </c>
      <c r="L1305" s="31">
        <f t="shared" si="607"/>
        <v>0</v>
      </c>
      <c r="M1305" s="31">
        <f t="shared" si="607"/>
        <v>0</v>
      </c>
      <c r="N1305" s="31">
        <f t="shared" si="607"/>
        <v>0</v>
      </c>
      <c r="O1305" s="31">
        <f t="shared" si="607"/>
        <v>0</v>
      </c>
      <c r="P1305" s="31">
        <f t="shared" si="607"/>
        <v>0</v>
      </c>
      <c r="Q1305" s="31">
        <f t="shared" si="607"/>
        <v>0</v>
      </c>
      <c r="R1305" s="31">
        <f t="shared" si="607"/>
        <v>0</v>
      </c>
      <c r="S1305" s="31">
        <f t="shared" si="607"/>
        <v>0</v>
      </c>
      <c r="T1305" s="31">
        <f t="shared" si="607"/>
        <v>0</v>
      </c>
      <c r="U1305" s="31">
        <f t="shared" si="607"/>
        <v>0</v>
      </c>
      <c r="V1305" s="31">
        <f t="shared" si="607"/>
        <v>0</v>
      </c>
      <c r="W1305" s="31">
        <f t="shared" si="607"/>
        <v>0</v>
      </c>
      <c r="X1305" s="31">
        <f t="shared" si="607"/>
        <v>0</v>
      </c>
      <c r="Y1305" s="31">
        <f t="shared" si="607"/>
        <v>0</v>
      </c>
      <c r="Z1305" s="31">
        <f t="shared" ref="Z1305" si="611">SUM(M1305:Y1305)</f>
        <v>0</v>
      </c>
      <c r="AA1305" s="31">
        <f>D1305-Z1305</f>
        <v>0</v>
      </c>
      <c r="AB1305" s="37"/>
      <c r="AC1305" s="32"/>
      <c r="AD1305" s="165"/>
      <c r="AE1305" s="165"/>
      <c r="AF1305" s="165"/>
      <c r="AG1305" s="165"/>
      <c r="AH1305" s="165"/>
      <c r="AI1305" s="140"/>
      <c r="AJ1305" s="140"/>
      <c r="AK1305" s="78"/>
      <c r="AL1305" s="78"/>
    </row>
    <row r="1306" spans="1:38" s="33" customFormat="1" ht="18" customHeight="1" x14ac:dyDescent="0.25">
      <c r="A1306" s="39" t="s">
        <v>40</v>
      </c>
      <c r="B1306" s="40">
        <f t="shared" ref="B1306:AA1306" si="612">B1305+B1304</f>
        <v>947671808.39999986</v>
      </c>
      <c r="C1306" s="40">
        <f t="shared" si="612"/>
        <v>-522117697</v>
      </c>
      <c r="D1306" s="40">
        <f t="shared" si="612"/>
        <v>425554111.40000004</v>
      </c>
      <c r="E1306" s="40">
        <f t="shared" si="612"/>
        <v>4558603.29</v>
      </c>
      <c r="F1306" s="40">
        <f t="shared" si="612"/>
        <v>15013986.160000002</v>
      </c>
      <c r="G1306" s="40">
        <f t="shared" si="612"/>
        <v>25233184.030000001</v>
      </c>
      <c r="H1306" s="40">
        <f t="shared" si="612"/>
        <v>508095.91000000003</v>
      </c>
      <c r="I1306" s="40">
        <f t="shared" si="612"/>
        <v>4508603.29</v>
      </c>
      <c r="J1306" s="40">
        <f t="shared" si="612"/>
        <v>14706993.160000002</v>
      </c>
      <c r="K1306" s="40">
        <f t="shared" si="612"/>
        <v>25151745.5</v>
      </c>
      <c r="L1306" s="40">
        <f t="shared" si="612"/>
        <v>0</v>
      </c>
      <c r="M1306" s="40">
        <f t="shared" si="612"/>
        <v>44367341.949999996</v>
      </c>
      <c r="N1306" s="40">
        <f t="shared" si="612"/>
        <v>0</v>
      </c>
      <c r="O1306" s="40">
        <f t="shared" si="612"/>
        <v>50000</v>
      </c>
      <c r="P1306" s="40">
        <f t="shared" si="612"/>
        <v>0</v>
      </c>
      <c r="Q1306" s="40">
        <f t="shared" si="612"/>
        <v>0</v>
      </c>
      <c r="R1306" s="40">
        <f t="shared" si="612"/>
        <v>500</v>
      </c>
      <c r="S1306" s="40">
        <f t="shared" si="612"/>
        <v>306493</v>
      </c>
      <c r="T1306" s="40">
        <f t="shared" si="612"/>
        <v>0</v>
      </c>
      <c r="U1306" s="40">
        <f t="shared" si="612"/>
        <v>-172903.87</v>
      </c>
      <c r="V1306" s="40">
        <f t="shared" si="612"/>
        <v>254342.39999999999</v>
      </c>
      <c r="W1306" s="40">
        <f t="shared" si="612"/>
        <v>0</v>
      </c>
      <c r="X1306" s="40">
        <f t="shared" si="612"/>
        <v>508095.91000000003</v>
      </c>
      <c r="Y1306" s="40">
        <f t="shared" si="612"/>
        <v>0</v>
      </c>
      <c r="Z1306" s="40">
        <f t="shared" si="612"/>
        <v>45313869.390000001</v>
      </c>
      <c r="AA1306" s="40">
        <f t="shared" si="612"/>
        <v>380240242.00999999</v>
      </c>
      <c r="AB1306" s="41">
        <f>Z1306/D1306</f>
        <v>0.10648203877275475</v>
      </c>
      <c r="AC1306" s="43"/>
      <c r="AD1306" s="165"/>
      <c r="AE1306" s="165"/>
      <c r="AF1306" s="165"/>
      <c r="AG1306" s="165"/>
      <c r="AH1306" s="165"/>
      <c r="AI1306" s="140"/>
      <c r="AJ1306" s="140"/>
      <c r="AK1306" s="78"/>
      <c r="AL1306" s="78"/>
    </row>
    <row r="1307" spans="1:38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65"/>
      <c r="AE1307" s="165"/>
      <c r="AF1307" s="165"/>
      <c r="AG1307" s="165"/>
      <c r="AH1307" s="165"/>
      <c r="AI1307" s="140"/>
      <c r="AJ1307" s="140"/>
      <c r="AK1307" s="78"/>
      <c r="AL1307" s="78"/>
    </row>
    <row r="1308" spans="1:38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65"/>
      <c r="AE1308" s="165"/>
      <c r="AF1308" s="165"/>
      <c r="AG1308" s="165"/>
      <c r="AH1308" s="165"/>
      <c r="AI1308" s="140"/>
      <c r="AJ1308" s="140"/>
      <c r="AK1308" s="78"/>
      <c r="AL1308" s="78"/>
    </row>
    <row r="1309" spans="1:38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65"/>
      <c r="AE1309" s="165"/>
      <c r="AF1309" s="165"/>
      <c r="AG1309" s="165"/>
      <c r="AH1309" s="165"/>
      <c r="AI1309" s="140"/>
      <c r="AJ1309" s="140"/>
      <c r="AK1309" s="78"/>
      <c r="AL1309" s="78"/>
    </row>
    <row r="1310" spans="1:38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  <c r="AD1310" s="165"/>
      <c r="AE1310" s="165"/>
      <c r="AF1310" s="165"/>
      <c r="AG1310" s="165"/>
      <c r="AH1310" s="165"/>
      <c r="AI1310" s="140"/>
      <c r="AJ1310" s="140"/>
      <c r="AK1310" s="78"/>
      <c r="AL1310" s="78"/>
    </row>
    <row r="1311" spans="1:38" s="33" customFormat="1" ht="18" customHeight="1" x14ac:dyDescent="0.2">
      <c r="A1311" s="36" t="s">
        <v>35</v>
      </c>
      <c r="B1311" s="31">
        <f>[1]consoCURRENT!E30668</f>
        <v>3658789.4900000012</v>
      </c>
      <c r="C1311" s="31">
        <f>[1]consoCURRENT!F30668</f>
        <v>-771090.00000000012</v>
      </c>
      <c r="D1311" s="31">
        <f>[1]consoCURRENT!G30668</f>
        <v>2887699.4900000016</v>
      </c>
      <c r="E1311" s="31">
        <f>[1]consoCURRENT!H30668</f>
        <v>28000</v>
      </c>
      <c r="F1311" s="31">
        <f>[1]consoCURRENT!I30668</f>
        <v>69046.899999999994</v>
      </c>
      <c r="G1311" s="31">
        <f>[1]consoCURRENT!J30668</f>
        <v>2267898.1</v>
      </c>
      <c r="H1311" s="31">
        <f>[1]consoCURRENT!K30668</f>
        <v>0</v>
      </c>
      <c r="I1311" s="31">
        <f>[1]consoCURRENT!L30668</f>
        <v>23000</v>
      </c>
      <c r="J1311" s="31">
        <f>[1]consoCURRENT!M30668</f>
        <v>69046.899999999994</v>
      </c>
      <c r="K1311" s="31">
        <f>[1]consoCURRENT!N30668</f>
        <v>2267898.1</v>
      </c>
      <c r="L1311" s="31">
        <f>[1]consoCURRENT!O30668</f>
        <v>0</v>
      </c>
      <c r="M1311" s="31">
        <f>[1]consoCURRENT!P30668</f>
        <v>2359945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500</v>
      </c>
      <c r="S1311" s="31">
        <f>[1]consoCURRENT!V30668</f>
        <v>-500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3">SUM(M1311:Y1311)</f>
        <v>2364945</v>
      </c>
      <c r="AA1311" s="31">
        <f>D1311-Z1311</f>
        <v>522754.49000000162</v>
      </c>
      <c r="AB1311" s="37">
        <f>Z1311/D1311</f>
        <v>0.818971990745477</v>
      </c>
      <c r="AC1311" s="32"/>
      <c r="AD1311" s="165"/>
      <c r="AE1311" s="165"/>
      <c r="AF1311" s="165"/>
      <c r="AG1311" s="165"/>
      <c r="AH1311" s="165"/>
      <c r="AI1311" s="140"/>
      <c r="AJ1311" s="140"/>
      <c r="AK1311" s="78"/>
      <c r="AL1311" s="78"/>
    </row>
    <row r="1312" spans="1:38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3"/>
        <v>0</v>
      </c>
      <c r="AA1312" s="31">
        <f>D1312-Z1312</f>
        <v>0</v>
      </c>
      <c r="AB1312" s="37"/>
      <c r="AC1312" s="32"/>
      <c r="AD1312" s="165"/>
      <c r="AE1312" s="165"/>
      <c r="AF1312" s="165"/>
      <c r="AG1312" s="165"/>
      <c r="AH1312" s="165"/>
      <c r="AI1312" s="140"/>
      <c r="AJ1312" s="140"/>
      <c r="AK1312" s="78"/>
      <c r="AL1312" s="78"/>
    </row>
    <row r="1313" spans="1:38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3"/>
        <v>0</v>
      </c>
      <c r="AA1313" s="31">
        <f>D1313-Z1313</f>
        <v>0</v>
      </c>
      <c r="AB1313" s="37"/>
      <c r="AC1313" s="32"/>
      <c r="AD1313" s="165"/>
      <c r="AE1313" s="165"/>
      <c r="AF1313" s="165"/>
      <c r="AG1313" s="165"/>
      <c r="AH1313" s="165"/>
      <c r="AI1313" s="140"/>
      <c r="AJ1313" s="140"/>
      <c r="AK1313" s="78"/>
      <c r="AL1313" s="78"/>
    </row>
    <row r="1314" spans="1:38" s="33" customFormat="1" ht="18" hidden="1" customHeight="1" x14ac:dyDescent="0.25">
      <c r="A1314" s="39" t="s">
        <v>38</v>
      </c>
      <c r="B1314" s="40">
        <f t="shared" ref="B1314:AA1314" si="614">SUM(B1310:B1313)</f>
        <v>3658789.4900000012</v>
      </c>
      <c r="C1314" s="40">
        <f t="shared" si="614"/>
        <v>-771090.00000000012</v>
      </c>
      <c r="D1314" s="40">
        <f t="shared" si="614"/>
        <v>2887699.4900000016</v>
      </c>
      <c r="E1314" s="40">
        <f t="shared" si="614"/>
        <v>28000</v>
      </c>
      <c r="F1314" s="40">
        <f t="shared" si="614"/>
        <v>69046.899999999994</v>
      </c>
      <c r="G1314" s="40">
        <f t="shared" si="614"/>
        <v>2267898.1</v>
      </c>
      <c r="H1314" s="40">
        <f t="shared" si="614"/>
        <v>0</v>
      </c>
      <c r="I1314" s="40">
        <f t="shared" si="614"/>
        <v>23000</v>
      </c>
      <c r="J1314" s="40">
        <f t="shared" si="614"/>
        <v>69046.899999999994</v>
      </c>
      <c r="K1314" s="40">
        <f t="shared" si="614"/>
        <v>2267898.1</v>
      </c>
      <c r="L1314" s="40">
        <f t="shared" si="614"/>
        <v>0</v>
      </c>
      <c r="M1314" s="40">
        <f t="shared" si="614"/>
        <v>2359945</v>
      </c>
      <c r="N1314" s="40">
        <f t="shared" si="614"/>
        <v>0</v>
      </c>
      <c r="O1314" s="40">
        <f t="shared" si="614"/>
        <v>5000</v>
      </c>
      <c r="P1314" s="40">
        <f t="shared" si="614"/>
        <v>0</v>
      </c>
      <c r="Q1314" s="40">
        <f t="shared" si="614"/>
        <v>0</v>
      </c>
      <c r="R1314" s="40">
        <f t="shared" si="614"/>
        <v>500</v>
      </c>
      <c r="S1314" s="40">
        <f t="shared" si="614"/>
        <v>-500</v>
      </c>
      <c r="T1314" s="40">
        <f t="shared" si="614"/>
        <v>0</v>
      </c>
      <c r="U1314" s="40">
        <f t="shared" si="614"/>
        <v>0</v>
      </c>
      <c r="V1314" s="40">
        <f t="shared" si="614"/>
        <v>0</v>
      </c>
      <c r="W1314" s="40">
        <f t="shared" si="614"/>
        <v>0</v>
      </c>
      <c r="X1314" s="40">
        <f t="shared" si="614"/>
        <v>0</v>
      </c>
      <c r="Y1314" s="40">
        <f t="shared" si="614"/>
        <v>0</v>
      </c>
      <c r="Z1314" s="40">
        <f t="shared" si="614"/>
        <v>2364945</v>
      </c>
      <c r="AA1314" s="40">
        <f t="shared" si="614"/>
        <v>522754.49000000162</v>
      </c>
      <c r="AB1314" s="41">
        <f>Z1314/D1314</f>
        <v>0.818971990745477</v>
      </c>
      <c r="AC1314" s="32"/>
      <c r="AD1314" s="165"/>
      <c r="AE1314" s="165"/>
      <c r="AF1314" s="165"/>
      <c r="AG1314" s="165"/>
      <c r="AH1314" s="165"/>
      <c r="AI1314" s="140"/>
      <c r="AJ1314" s="140"/>
      <c r="AK1314" s="78"/>
      <c r="AL1314" s="78"/>
    </row>
    <row r="1315" spans="1:38" s="33" customFormat="1" ht="18" hidden="1" customHeight="1" x14ac:dyDescent="0.25">
      <c r="A1315" s="42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5">SUM(M1315:Y1315)</f>
        <v>0</v>
      </c>
      <c r="AA1315" s="31">
        <f>D1315-Z1315</f>
        <v>0</v>
      </c>
      <c r="AB1315" s="37"/>
      <c r="AC1315" s="32"/>
      <c r="AD1315" s="165"/>
      <c r="AE1315" s="165"/>
      <c r="AF1315" s="165"/>
      <c r="AG1315" s="165"/>
      <c r="AH1315" s="165"/>
      <c r="AI1315" s="140"/>
      <c r="AJ1315" s="140"/>
      <c r="AK1315" s="78"/>
      <c r="AL1315" s="78"/>
    </row>
    <row r="1316" spans="1:38" s="33" customFormat="1" ht="18" customHeight="1" x14ac:dyDescent="0.25">
      <c r="A1316" s="39" t="s">
        <v>40</v>
      </c>
      <c r="B1316" s="40">
        <f t="shared" ref="B1316:AA1316" si="616">B1315+B1314</f>
        <v>3658789.4900000012</v>
      </c>
      <c r="C1316" s="40">
        <f t="shared" si="616"/>
        <v>-771090.00000000012</v>
      </c>
      <c r="D1316" s="40">
        <f t="shared" si="616"/>
        <v>2887699.4900000016</v>
      </c>
      <c r="E1316" s="40">
        <f t="shared" si="616"/>
        <v>28000</v>
      </c>
      <c r="F1316" s="40">
        <f t="shared" si="616"/>
        <v>69046.899999999994</v>
      </c>
      <c r="G1316" s="40">
        <f t="shared" si="616"/>
        <v>2267898.1</v>
      </c>
      <c r="H1316" s="40">
        <f t="shared" si="616"/>
        <v>0</v>
      </c>
      <c r="I1316" s="40">
        <f t="shared" si="616"/>
        <v>23000</v>
      </c>
      <c r="J1316" s="40">
        <f t="shared" si="616"/>
        <v>69046.899999999994</v>
      </c>
      <c r="K1316" s="40">
        <f t="shared" si="616"/>
        <v>2267898.1</v>
      </c>
      <c r="L1316" s="40">
        <f t="shared" si="616"/>
        <v>0</v>
      </c>
      <c r="M1316" s="40">
        <f t="shared" si="616"/>
        <v>2359945</v>
      </c>
      <c r="N1316" s="40">
        <f t="shared" si="616"/>
        <v>0</v>
      </c>
      <c r="O1316" s="40">
        <f t="shared" si="616"/>
        <v>5000</v>
      </c>
      <c r="P1316" s="40">
        <f t="shared" si="616"/>
        <v>0</v>
      </c>
      <c r="Q1316" s="40">
        <f t="shared" si="616"/>
        <v>0</v>
      </c>
      <c r="R1316" s="40">
        <f t="shared" si="616"/>
        <v>500</v>
      </c>
      <c r="S1316" s="40">
        <f t="shared" si="616"/>
        <v>-500</v>
      </c>
      <c r="T1316" s="40">
        <f t="shared" si="616"/>
        <v>0</v>
      </c>
      <c r="U1316" s="40">
        <f t="shared" si="616"/>
        <v>0</v>
      </c>
      <c r="V1316" s="40">
        <f t="shared" si="616"/>
        <v>0</v>
      </c>
      <c r="W1316" s="40">
        <f t="shared" si="616"/>
        <v>0</v>
      </c>
      <c r="X1316" s="40">
        <f t="shared" si="616"/>
        <v>0</v>
      </c>
      <c r="Y1316" s="40">
        <f t="shared" si="616"/>
        <v>0</v>
      </c>
      <c r="Z1316" s="40">
        <f t="shared" si="616"/>
        <v>2364945</v>
      </c>
      <c r="AA1316" s="40">
        <f t="shared" si="616"/>
        <v>522754.49000000162</v>
      </c>
      <c r="AB1316" s="41">
        <f>Z1316/D1316</f>
        <v>0.818971990745477</v>
      </c>
      <c r="AC1316" s="43"/>
      <c r="AD1316" s="165"/>
      <c r="AE1316" s="165"/>
      <c r="AF1316" s="165"/>
      <c r="AG1316" s="168">
        <f>+'[2]CMF + DR'!$K$849</f>
        <v>2364945</v>
      </c>
      <c r="AH1316" s="165"/>
      <c r="AI1316" s="140"/>
      <c r="AJ1316" s="140"/>
      <c r="AK1316" s="78"/>
      <c r="AL1316" s="78"/>
    </row>
    <row r="1317" spans="1:38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65"/>
      <c r="AE1317" s="165"/>
      <c r="AF1317" s="165"/>
      <c r="AG1317" s="168">
        <f>+Z1316-AG1316</f>
        <v>0</v>
      </c>
      <c r="AH1317" s="165"/>
      <c r="AI1317" s="140"/>
      <c r="AJ1317" s="140"/>
      <c r="AK1317" s="78"/>
      <c r="AL1317" s="78"/>
    </row>
    <row r="1318" spans="1:38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65"/>
      <c r="AE1318" s="165"/>
      <c r="AF1318" s="165"/>
      <c r="AG1318" s="165"/>
      <c r="AH1318" s="165"/>
      <c r="AI1318" s="140"/>
      <c r="AJ1318" s="140"/>
      <c r="AK1318" s="78"/>
      <c r="AL1318" s="78"/>
    </row>
    <row r="1319" spans="1:38" s="33" customFormat="1" ht="15" customHeight="1" x14ac:dyDescent="0.25">
      <c r="A1319" s="47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65"/>
      <c r="AE1319" s="165"/>
      <c r="AF1319" s="165"/>
      <c r="AG1319" s="165"/>
      <c r="AH1319" s="165"/>
      <c r="AI1319" s="140"/>
      <c r="AJ1319" s="140"/>
      <c r="AK1319" s="78"/>
      <c r="AL1319" s="78"/>
    </row>
    <row r="1320" spans="1:38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D1320" s="165"/>
      <c r="AE1320" s="165"/>
      <c r="AF1320" s="165"/>
      <c r="AG1320" s="165"/>
      <c r="AH1320" s="165"/>
      <c r="AI1320" s="140"/>
      <c r="AJ1320" s="140"/>
      <c r="AK1320" s="78"/>
      <c r="AL1320" s="78"/>
    </row>
    <row r="1321" spans="1:38" s="33" customFormat="1" ht="18" customHeight="1" x14ac:dyDescent="0.2">
      <c r="A1321" s="36" t="s">
        <v>35</v>
      </c>
      <c r="B1321" s="31">
        <f>[1]consoCURRENT!E30881</f>
        <v>5256013.0600000005</v>
      </c>
      <c r="C1321" s="31">
        <f>[1]consoCURRENT!F30881</f>
        <v>-4492110</v>
      </c>
      <c r="D1321" s="31">
        <f>[1]consoCURRENT!G30881</f>
        <v>763903.06000000052</v>
      </c>
      <c r="E1321" s="31">
        <f>[1]consoCURRENT!H30881</f>
        <v>122896.16</v>
      </c>
      <c r="F1321" s="31">
        <f>[1]consoCURRENT!I30881</f>
        <v>391083.8</v>
      </c>
      <c r="G1321" s="31">
        <f>[1]consoCURRENT!J30881</f>
        <v>249922.8</v>
      </c>
      <c r="H1321" s="31">
        <f>[1]consoCURRENT!K30881</f>
        <v>0</v>
      </c>
      <c r="I1321" s="31">
        <f>[1]consoCURRENT!L30881</f>
        <v>101896.16</v>
      </c>
      <c r="J1321" s="31">
        <f>[1]consoCURRENT!M30881</f>
        <v>391083.8</v>
      </c>
      <c r="K1321" s="31">
        <f>[1]consoCURRENT!N30881</f>
        <v>249922.8</v>
      </c>
      <c r="L1321" s="31">
        <f>[1]consoCURRENT!O30881</f>
        <v>0</v>
      </c>
      <c r="M1321" s="31">
        <f>[1]consoCURRENT!P30881</f>
        <v>742902.76000000013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17">SUM(M1321:Y1321)</f>
        <v>763902.76000000013</v>
      </c>
      <c r="AA1321" s="31">
        <f>D1321-Z1321</f>
        <v>0.30000000039581209</v>
      </c>
      <c r="AB1321" s="37">
        <f>Z1321/D1321</f>
        <v>0.99999960728001225</v>
      </c>
      <c r="AC1321" s="32"/>
      <c r="AD1321" s="165"/>
      <c r="AE1321" s="165"/>
      <c r="AF1321" s="165"/>
      <c r="AG1321" s="165"/>
      <c r="AH1321" s="165"/>
      <c r="AI1321" s="140"/>
      <c r="AJ1321" s="140"/>
      <c r="AK1321" s="78"/>
      <c r="AL1321" s="78"/>
    </row>
    <row r="1322" spans="1:38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17"/>
        <v>0</v>
      </c>
      <c r="AA1322" s="31">
        <f>D1322-Z1322</f>
        <v>0</v>
      </c>
      <c r="AB1322" s="37"/>
      <c r="AC1322" s="32"/>
      <c r="AD1322" s="165"/>
      <c r="AE1322" s="165"/>
      <c r="AF1322" s="165"/>
      <c r="AG1322" s="165"/>
      <c r="AH1322" s="165"/>
      <c r="AI1322" s="140"/>
      <c r="AJ1322" s="140"/>
      <c r="AK1322" s="78"/>
      <c r="AL1322" s="78"/>
    </row>
    <row r="1323" spans="1:38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17"/>
        <v>0</v>
      </c>
      <c r="AA1323" s="31">
        <f>D1323-Z1323</f>
        <v>0</v>
      </c>
      <c r="AB1323" s="37"/>
      <c r="AC1323" s="32"/>
      <c r="AD1323" s="165"/>
      <c r="AE1323" s="165"/>
      <c r="AF1323" s="165"/>
      <c r="AG1323" s="165"/>
      <c r="AH1323" s="165"/>
      <c r="AI1323" s="140"/>
      <c r="AJ1323" s="140"/>
      <c r="AK1323" s="78"/>
      <c r="AL1323" s="78"/>
    </row>
    <row r="1324" spans="1:38" s="33" customFormat="1" ht="18" hidden="1" customHeight="1" x14ac:dyDescent="0.25">
      <c r="A1324" s="39" t="s">
        <v>38</v>
      </c>
      <c r="B1324" s="40">
        <f t="shared" ref="B1324:AA1324" si="618">SUM(B1320:B1323)</f>
        <v>5256013.0600000005</v>
      </c>
      <c r="C1324" s="40">
        <f t="shared" si="618"/>
        <v>-4492110</v>
      </c>
      <c r="D1324" s="40">
        <f t="shared" si="618"/>
        <v>763903.06000000052</v>
      </c>
      <c r="E1324" s="40">
        <f t="shared" si="618"/>
        <v>122896.16</v>
      </c>
      <c r="F1324" s="40">
        <f t="shared" si="618"/>
        <v>391083.8</v>
      </c>
      <c r="G1324" s="40">
        <f t="shared" si="618"/>
        <v>249922.8</v>
      </c>
      <c r="H1324" s="40">
        <f t="shared" si="618"/>
        <v>0</v>
      </c>
      <c r="I1324" s="40">
        <f t="shared" si="618"/>
        <v>101896.16</v>
      </c>
      <c r="J1324" s="40">
        <f t="shared" si="618"/>
        <v>391083.8</v>
      </c>
      <c r="K1324" s="40">
        <f t="shared" si="618"/>
        <v>249922.8</v>
      </c>
      <c r="L1324" s="40">
        <f t="shared" si="618"/>
        <v>0</v>
      </c>
      <c r="M1324" s="40">
        <f t="shared" si="618"/>
        <v>742902.76000000013</v>
      </c>
      <c r="N1324" s="40">
        <f t="shared" si="618"/>
        <v>0</v>
      </c>
      <c r="O1324" s="40">
        <f t="shared" si="618"/>
        <v>21000</v>
      </c>
      <c r="P1324" s="40">
        <f t="shared" si="618"/>
        <v>0</v>
      </c>
      <c r="Q1324" s="40">
        <f t="shared" si="618"/>
        <v>0</v>
      </c>
      <c r="R1324" s="40">
        <f t="shared" si="618"/>
        <v>0</v>
      </c>
      <c r="S1324" s="40">
        <f t="shared" si="618"/>
        <v>0</v>
      </c>
      <c r="T1324" s="40">
        <f t="shared" si="618"/>
        <v>0</v>
      </c>
      <c r="U1324" s="40">
        <f t="shared" si="618"/>
        <v>0</v>
      </c>
      <c r="V1324" s="40">
        <f t="shared" si="618"/>
        <v>0</v>
      </c>
      <c r="W1324" s="40">
        <f t="shared" si="618"/>
        <v>0</v>
      </c>
      <c r="X1324" s="40">
        <f t="shared" si="618"/>
        <v>0</v>
      </c>
      <c r="Y1324" s="40">
        <f t="shared" si="618"/>
        <v>0</v>
      </c>
      <c r="Z1324" s="40">
        <f t="shared" si="618"/>
        <v>763902.76000000013</v>
      </c>
      <c r="AA1324" s="40">
        <f t="shared" si="618"/>
        <v>0.30000000039581209</v>
      </c>
      <c r="AB1324" s="41">
        <f>Z1324/D1324</f>
        <v>0.99999960728001225</v>
      </c>
      <c r="AC1324" s="32"/>
      <c r="AD1324" s="165"/>
      <c r="AE1324" s="165"/>
      <c r="AF1324" s="165"/>
      <c r="AG1324" s="165"/>
      <c r="AH1324" s="165"/>
      <c r="AI1324" s="140"/>
      <c r="AJ1324" s="140"/>
      <c r="AK1324" s="78"/>
      <c r="AL1324" s="78"/>
    </row>
    <row r="1325" spans="1:38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19">SUM(M1325:Y1325)</f>
        <v>0</v>
      </c>
      <c r="AA1325" s="31">
        <f>D1325-Z1325</f>
        <v>0</v>
      </c>
      <c r="AB1325" s="37"/>
      <c r="AC1325" s="32"/>
      <c r="AD1325" s="165"/>
      <c r="AE1325" s="165"/>
      <c r="AF1325" s="165"/>
      <c r="AG1325" s="165"/>
      <c r="AH1325" s="165"/>
      <c r="AI1325" s="140"/>
      <c r="AJ1325" s="140"/>
      <c r="AK1325" s="78"/>
      <c r="AL1325" s="78"/>
    </row>
    <row r="1326" spans="1:38" s="33" customFormat="1" ht="18" customHeight="1" x14ac:dyDescent="0.25">
      <c r="A1326" s="39" t="s">
        <v>40</v>
      </c>
      <c r="B1326" s="40">
        <f t="shared" ref="B1326:AA1326" si="620">B1325+B1324</f>
        <v>5256013.0600000005</v>
      </c>
      <c r="C1326" s="40">
        <f t="shared" si="620"/>
        <v>-4492110</v>
      </c>
      <c r="D1326" s="40">
        <f t="shared" si="620"/>
        <v>763903.06000000052</v>
      </c>
      <c r="E1326" s="40">
        <f t="shared" si="620"/>
        <v>122896.16</v>
      </c>
      <c r="F1326" s="40">
        <f t="shared" si="620"/>
        <v>391083.8</v>
      </c>
      <c r="G1326" s="40">
        <f t="shared" si="620"/>
        <v>249922.8</v>
      </c>
      <c r="H1326" s="40">
        <f t="shared" si="620"/>
        <v>0</v>
      </c>
      <c r="I1326" s="40">
        <f t="shared" si="620"/>
        <v>101896.16</v>
      </c>
      <c r="J1326" s="40">
        <f t="shared" si="620"/>
        <v>391083.8</v>
      </c>
      <c r="K1326" s="40">
        <f t="shared" si="620"/>
        <v>249922.8</v>
      </c>
      <c r="L1326" s="40">
        <f t="shared" si="620"/>
        <v>0</v>
      </c>
      <c r="M1326" s="40">
        <f t="shared" si="620"/>
        <v>742902.76000000013</v>
      </c>
      <c r="N1326" s="40">
        <f t="shared" si="620"/>
        <v>0</v>
      </c>
      <c r="O1326" s="40">
        <f t="shared" si="620"/>
        <v>21000</v>
      </c>
      <c r="P1326" s="40">
        <f t="shared" si="620"/>
        <v>0</v>
      </c>
      <c r="Q1326" s="40">
        <f t="shared" si="620"/>
        <v>0</v>
      </c>
      <c r="R1326" s="40">
        <f t="shared" si="620"/>
        <v>0</v>
      </c>
      <c r="S1326" s="40">
        <f t="shared" si="620"/>
        <v>0</v>
      </c>
      <c r="T1326" s="40">
        <f t="shared" si="620"/>
        <v>0</v>
      </c>
      <c r="U1326" s="40">
        <f t="shared" si="620"/>
        <v>0</v>
      </c>
      <c r="V1326" s="40">
        <f t="shared" si="620"/>
        <v>0</v>
      </c>
      <c r="W1326" s="40">
        <f t="shared" si="620"/>
        <v>0</v>
      </c>
      <c r="X1326" s="40">
        <f t="shared" si="620"/>
        <v>0</v>
      </c>
      <c r="Y1326" s="40">
        <f t="shared" si="620"/>
        <v>0</v>
      </c>
      <c r="Z1326" s="40">
        <f t="shared" si="620"/>
        <v>763902.76000000013</v>
      </c>
      <c r="AA1326" s="40">
        <f t="shared" si="620"/>
        <v>0.30000000039581209</v>
      </c>
      <c r="AB1326" s="41">
        <f>Z1326/D1326</f>
        <v>0.99999960728001225</v>
      </c>
      <c r="AC1326" s="43"/>
      <c r="AD1326" s="165"/>
      <c r="AE1326" s="165"/>
      <c r="AF1326" s="165"/>
      <c r="AG1326" s="168">
        <f>+'[2]CMF + DR'!$K$893</f>
        <v>763902.76</v>
      </c>
      <c r="AH1326" s="165"/>
      <c r="AI1326" s="140"/>
      <c r="AJ1326" s="140"/>
      <c r="AK1326" s="78"/>
      <c r="AL1326" s="78"/>
    </row>
    <row r="1327" spans="1:38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65"/>
      <c r="AE1327" s="165"/>
      <c r="AF1327" s="165"/>
      <c r="AG1327" s="168">
        <f>+Z1326-AG1326</f>
        <v>0</v>
      </c>
      <c r="AH1327" s="165"/>
      <c r="AI1327" s="140"/>
      <c r="AJ1327" s="140"/>
      <c r="AK1327" s="78"/>
      <c r="AL1327" s="78"/>
    </row>
    <row r="1328" spans="1:38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65"/>
      <c r="AE1328" s="165"/>
      <c r="AF1328" s="165"/>
      <c r="AG1328" s="165"/>
      <c r="AH1328" s="165"/>
      <c r="AI1328" s="140"/>
      <c r="AJ1328" s="140"/>
      <c r="AK1328" s="78"/>
      <c r="AL1328" s="78"/>
    </row>
    <row r="1329" spans="1:38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65"/>
      <c r="AE1329" s="165"/>
      <c r="AF1329" s="165"/>
      <c r="AG1329" s="165"/>
      <c r="AH1329" s="165"/>
      <c r="AI1329" s="140"/>
      <c r="AJ1329" s="140"/>
      <c r="AK1329" s="78"/>
      <c r="AL1329" s="78"/>
    </row>
    <row r="1330" spans="1:38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D1330" s="165"/>
      <c r="AE1330" s="165"/>
      <c r="AF1330" s="165"/>
      <c r="AG1330" s="165"/>
      <c r="AH1330" s="165"/>
      <c r="AI1330" s="140"/>
      <c r="AJ1330" s="140"/>
      <c r="AK1330" s="78"/>
      <c r="AL1330" s="78"/>
    </row>
    <row r="1331" spans="1:38" s="33" customFormat="1" ht="18" customHeight="1" x14ac:dyDescent="0.2">
      <c r="A1331" s="36" t="s">
        <v>35</v>
      </c>
      <c r="B1331" s="31">
        <f>[1]consoCURRENT!E31094</f>
        <v>924668647.8499999</v>
      </c>
      <c r="C1331" s="31">
        <f>[1]consoCURRENT!F31094</f>
        <v>-516854497</v>
      </c>
      <c r="D1331" s="31">
        <f>[1]consoCURRENT!G31094</f>
        <v>407814150.85000002</v>
      </c>
      <c r="E1331" s="31">
        <f>[1]consoCURRENT!H31094</f>
        <v>4382157.13</v>
      </c>
      <c r="F1331" s="31">
        <f>[1]consoCURRENT!I31094</f>
        <v>13099249.060000002</v>
      </c>
      <c r="G1331" s="31">
        <f>[1]consoCURRENT!J31094</f>
        <v>22073699.330000002</v>
      </c>
      <c r="H1331" s="31">
        <f>[1]consoCURRENT!K31094</f>
        <v>29997.5</v>
      </c>
      <c r="I1331" s="31">
        <f>[1]consoCURRENT!L31094</f>
        <v>4358157.13</v>
      </c>
      <c r="J1331" s="31">
        <f>[1]consoCURRENT!M31094</f>
        <v>13099249.060000002</v>
      </c>
      <c r="K1331" s="31">
        <f>[1]consoCURRENT!N31094</f>
        <v>22023610.200000003</v>
      </c>
      <c r="L1331" s="31">
        <f>[1]consoCURRENT!O31094</f>
        <v>0</v>
      </c>
      <c r="M1331" s="31">
        <f>[1]consoCURRENT!P31094</f>
        <v>39481016.390000001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50089.13</v>
      </c>
      <c r="V1331" s="31">
        <f>[1]consoCURRENT!Y31094</f>
        <v>0</v>
      </c>
      <c r="W1331" s="31">
        <f>[1]consoCURRENT!Z31094</f>
        <v>0</v>
      </c>
      <c r="X1331" s="31">
        <f>[1]consoCURRENT!AA31094</f>
        <v>29997.5</v>
      </c>
      <c r="Y1331" s="31">
        <f>[1]consoCURRENT!AB31094</f>
        <v>0</v>
      </c>
      <c r="Z1331" s="31">
        <f t="shared" ref="Z1331:Z1333" si="621">SUM(M1331:Y1331)</f>
        <v>39585103.020000003</v>
      </c>
      <c r="AA1331" s="31">
        <f>D1331-Z1331</f>
        <v>368229047.83000004</v>
      </c>
      <c r="AB1331" s="37">
        <f>Z1331/D1331</f>
        <v>9.7066526351509516E-2</v>
      </c>
      <c r="AC1331" s="32"/>
      <c r="AD1331" s="165"/>
      <c r="AE1331" s="165"/>
      <c r="AF1331" s="165"/>
      <c r="AG1331" s="165"/>
      <c r="AH1331" s="165"/>
      <c r="AI1331" s="140"/>
      <c r="AJ1331" s="140"/>
      <c r="AK1331" s="78"/>
      <c r="AL1331" s="78"/>
    </row>
    <row r="1332" spans="1:38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1"/>
        <v>0</v>
      </c>
      <c r="AA1332" s="31">
        <f>D1332-Z1332</f>
        <v>0</v>
      </c>
      <c r="AB1332" s="37"/>
      <c r="AC1332" s="32"/>
      <c r="AD1332" s="165"/>
      <c r="AE1332" s="165"/>
      <c r="AF1332" s="165"/>
      <c r="AG1332" s="165"/>
      <c r="AH1332" s="165"/>
      <c r="AI1332" s="140"/>
      <c r="AJ1332" s="140"/>
      <c r="AK1332" s="78"/>
      <c r="AL1332" s="78"/>
    </row>
    <row r="1333" spans="1:38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25550</v>
      </c>
      <c r="F1333" s="31">
        <f>[1]consoCURRENT!I31129</f>
        <v>1454606.4</v>
      </c>
      <c r="G1333" s="31">
        <f>[1]consoCURRENT!J31129</f>
        <v>641663.80000000005</v>
      </c>
      <c r="H1333" s="31">
        <f>[1]consoCURRENT!K31129</f>
        <v>478098.41000000003</v>
      </c>
      <c r="I1333" s="31">
        <f>[1]consoCURRENT!L31129</f>
        <v>25550</v>
      </c>
      <c r="J1333" s="31">
        <f>[1]consoCURRENT!M31129</f>
        <v>1147613.3999999999</v>
      </c>
      <c r="K1333" s="31">
        <f>[1]consoCURRENT!N31129</f>
        <v>610314.4</v>
      </c>
      <c r="L1333" s="31">
        <f>[1]consoCURRENT!O31129</f>
        <v>0</v>
      </c>
      <c r="M1333" s="31">
        <f>[1]consoCURRENT!P31129</f>
        <v>1783477.7999999998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306993</v>
      </c>
      <c r="T1333" s="31">
        <f>[1]consoCURRENT!W31129</f>
        <v>0</v>
      </c>
      <c r="U1333" s="31">
        <f>[1]consoCURRENT!X31129</f>
        <v>-222993</v>
      </c>
      <c r="V1333" s="31">
        <f>[1]consoCURRENT!Y31129</f>
        <v>254342.39999999999</v>
      </c>
      <c r="W1333" s="31">
        <f>[1]consoCURRENT!Z31129</f>
        <v>0</v>
      </c>
      <c r="X1333" s="31">
        <f>[1]consoCURRENT!AA31129</f>
        <v>478098.41000000003</v>
      </c>
      <c r="Y1333" s="31">
        <f>[1]consoCURRENT!AB31129</f>
        <v>0</v>
      </c>
      <c r="Z1333" s="31">
        <f t="shared" si="621"/>
        <v>2599918.61</v>
      </c>
      <c r="AA1333" s="31">
        <f>D1333-Z1333</f>
        <v>11488439.390000001</v>
      </c>
      <c r="AB1333" s="37">
        <f>Z1333/D1333</f>
        <v>0.18454376372321032</v>
      </c>
      <c r="AC1333" s="32"/>
      <c r="AD1333" s="165"/>
      <c r="AE1333" s="165"/>
      <c r="AF1333" s="165"/>
      <c r="AG1333" s="165"/>
      <c r="AH1333" s="165"/>
      <c r="AI1333" s="140"/>
      <c r="AJ1333" s="140"/>
      <c r="AK1333" s="78"/>
      <c r="AL1333" s="78"/>
    </row>
    <row r="1334" spans="1:38" s="33" customFormat="1" ht="18" hidden="1" customHeight="1" x14ac:dyDescent="0.25">
      <c r="A1334" s="39" t="s">
        <v>38</v>
      </c>
      <c r="B1334" s="40">
        <f t="shared" ref="B1334:AA1334" si="622">SUM(B1330:B1333)</f>
        <v>938757005.8499999</v>
      </c>
      <c r="C1334" s="40">
        <f t="shared" si="622"/>
        <v>-516854497</v>
      </c>
      <c r="D1334" s="40">
        <f t="shared" si="622"/>
        <v>421902508.85000002</v>
      </c>
      <c r="E1334" s="40">
        <f t="shared" si="622"/>
        <v>4407707.13</v>
      </c>
      <c r="F1334" s="40">
        <f t="shared" si="622"/>
        <v>14553855.460000003</v>
      </c>
      <c r="G1334" s="40">
        <f t="shared" si="622"/>
        <v>22715363.130000003</v>
      </c>
      <c r="H1334" s="40">
        <f t="shared" si="622"/>
        <v>508095.91000000003</v>
      </c>
      <c r="I1334" s="40">
        <f t="shared" si="622"/>
        <v>4383707.13</v>
      </c>
      <c r="J1334" s="40">
        <f t="shared" si="622"/>
        <v>14246862.460000003</v>
      </c>
      <c r="K1334" s="40">
        <f t="shared" si="622"/>
        <v>22633924.600000001</v>
      </c>
      <c r="L1334" s="40">
        <f t="shared" si="622"/>
        <v>0</v>
      </c>
      <c r="M1334" s="40">
        <f t="shared" si="622"/>
        <v>41264494.189999998</v>
      </c>
      <c r="N1334" s="40">
        <f t="shared" si="622"/>
        <v>0</v>
      </c>
      <c r="O1334" s="40">
        <f t="shared" si="622"/>
        <v>24000</v>
      </c>
      <c r="P1334" s="40">
        <f t="shared" si="622"/>
        <v>0</v>
      </c>
      <c r="Q1334" s="40">
        <f t="shared" si="622"/>
        <v>0</v>
      </c>
      <c r="R1334" s="40">
        <f t="shared" si="622"/>
        <v>0</v>
      </c>
      <c r="S1334" s="40">
        <f t="shared" si="622"/>
        <v>306993</v>
      </c>
      <c r="T1334" s="40">
        <f t="shared" si="622"/>
        <v>0</v>
      </c>
      <c r="U1334" s="40">
        <f t="shared" si="622"/>
        <v>-172903.87</v>
      </c>
      <c r="V1334" s="40">
        <f t="shared" si="622"/>
        <v>254342.39999999999</v>
      </c>
      <c r="W1334" s="40">
        <f t="shared" si="622"/>
        <v>0</v>
      </c>
      <c r="X1334" s="40">
        <f t="shared" si="622"/>
        <v>508095.91000000003</v>
      </c>
      <c r="Y1334" s="40">
        <f t="shared" si="622"/>
        <v>0</v>
      </c>
      <c r="Z1334" s="40">
        <f t="shared" si="622"/>
        <v>42185021.630000003</v>
      </c>
      <c r="AA1334" s="40">
        <f t="shared" si="622"/>
        <v>379717487.22000003</v>
      </c>
      <c r="AB1334" s="41">
        <f>Z1334/D1334</f>
        <v>9.9987605537084259E-2</v>
      </c>
      <c r="AC1334" s="32"/>
      <c r="AD1334" s="165"/>
      <c r="AE1334" s="165"/>
      <c r="AF1334" s="165"/>
      <c r="AG1334" s="165"/>
      <c r="AH1334" s="165"/>
      <c r="AI1334" s="140"/>
      <c r="AJ1334" s="140"/>
      <c r="AK1334" s="78"/>
      <c r="AL1334" s="78"/>
    </row>
    <row r="1335" spans="1:38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3">SUM(M1335:Y1335)</f>
        <v>0</v>
      </c>
      <c r="AA1335" s="31">
        <f>D1335-Z1335</f>
        <v>0</v>
      </c>
      <c r="AB1335" s="37"/>
      <c r="AC1335" s="32"/>
      <c r="AD1335" s="165"/>
      <c r="AE1335" s="165"/>
      <c r="AF1335" s="165"/>
      <c r="AG1335" s="165"/>
      <c r="AH1335" s="165"/>
      <c r="AI1335" s="140"/>
      <c r="AJ1335" s="140"/>
      <c r="AK1335" s="78"/>
      <c r="AL1335" s="78"/>
    </row>
    <row r="1336" spans="1:38" s="33" customFormat="1" ht="18" customHeight="1" x14ac:dyDescent="0.25">
      <c r="A1336" s="39" t="s">
        <v>40</v>
      </c>
      <c r="B1336" s="40">
        <f t="shared" ref="B1336:AA1336" si="624">B1335+B1334</f>
        <v>938757005.8499999</v>
      </c>
      <c r="C1336" s="40">
        <f t="shared" si="624"/>
        <v>-516854497</v>
      </c>
      <c r="D1336" s="40">
        <f t="shared" si="624"/>
        <v>421902508.85000002</v>
      </c>
      <c r="E1336" s="40">
        <f t="shared" si="624"/>
        <v>4407707.13</v>
      </c>
      <c r="F1336" s="40">
        <f t="shared" si="624"/>
        <v>14553855.460000003</v>
      </c>
      <c r="G1336" s="40">
        <f t="shared" si="624"/>
        <v>22715363.130000003</v>
      </c>
      <c r="H1336" s="40">
        <f t="shared" si="624"/>
        <v>508095.91000000003</v>
      </c>
      <c r="I1336" s="40">
        <f t="shared" si="624"/>
        <v>4383707.13</v>
      </c>
      <c r="J1336" s="40">
        <f t="shared" si="624"/>
        <v>14246862.460000003</v>
      </c>
      <c r="K1336" s="40">
        <f t="shared" si="624"/>
        <v>22633924.600000001</v>
      </c>
      <c r="L1336" s="40">
        <f t="shared" si="624"/>
        <v>0</v>
      </c>
      <c r="M1336" s="40">
        <f t="shared" si="624"/>
        <v>41264494.189999998</v>
      </c>
      <c r="N1336" s="40">
        <f t="shared" si="624"/>
        <v>0</v>
      </c>
      <c r="O1336" s="40">
        <f t="shared" si="624"/>
        <v>24000</v>
      </c>
      <c r="P1336" s="40">
        <f t="shared" si="624"/>
        <v>0</v>
      </c>
      <c r="Q1336" s="40">
        <f t="shared" si="624"/>
        <v>0</v>
      </c>
      <c r="R1336" s="40">
        <f t="shared" si="624"/>
        <v>0</v>
      </c>
      <c r="S1336" s="40">
        <f t="shared" si="624"/>
        <v>306993</v>
      </c>
      <c r="T1336" s="40">
        <f t="shared" si="624"/>
        <v>0</v>
      </c>
      <c r="U1336" s="40">
        <f t="shared" si="624"/>
        <v>-172903.87</v>
      </c>
      <c r="V1336" s="40">
        <f t="shared" si="624"/>
        <v>254342.39999999999</v>
      </c>
      <c r="W1336" s="40">
        <f t="shared" si="624"/>
        <v>0</v>
      </c>
      <c r="X1336" s="40">
        <f t="shared" si="624"/>
        <v>508095.91000000003</v>
      </c>
      <c r="Y1336" s="40">
        <f t="shared" si="624"/>
        <v>0</v>
      </c>
      <c r="Z1336" s="40">
        <f t="shared" si="624"/>
        <v>42185021.630000003</v>
      </c>
      <c r="AA1336" s="40">
        <f t="shared" si="624"/>
        <v>379717487.22000003</v>
      </c>
      <c r="AB1336" s="41">
        <f>Z1336/D1336</f>
        <v>9.9987605537084259E-2</v>
      </c>
      <c r="AC1336" s="43"/>
      <c r="AD1336" s="165"/>
      <c r="AE1336" s="165"/>
      <c r="AF1336" s="165"/>
      <c r="AG1336" s="168">
        <f>+'[2]CMF + DR'!$K$937</f>
        <v>42185021.629999995</v>
      </c>
      <c r="AH1336" s="165"/>
      <c r="AI1336" s="140"/>
      <c r="AJ1336" s="140"/>
      <c r="AK1336" s="78"/>
      <c r="AL1336" s="78"/>
    </row>
    <row r="1337" spans="1:38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65"/>
      <c r="AE1337" s="165"/>
      <c r="AF1337" s="165"/>
      <c r="AG1337" s="168">
        <f>+Z1336-AG1336</f>
        <v>0</v>
      </c>
      <c r="AH1337" s="165"/>
      <c r="AI1337" s="140"/>
      <c r="AJ1337" s="140"/>
      <c r="AK1337" s="78"/>
      <c r="AL1337" s="78"/>
    </row>
    <row r="1338" spans="1:38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65"/>
      <c r="AE1338" s="165"/>
      <c r="AF1338" s="165"/>
      <c r="AG1338" s="165"/>
      <c r="AH1338" s="165"/>
      <c r="AI1338" s="140"/>
      <c r="AJ1338" s="140"/>
      <c r="AK1338" s="78"/>
      <c r="AL1338" s="78"/>
    </row>
    <row r="1339" spans="1:38" s="33" customFormat="1" ht="15" customHeight="1" x14ac:dyDescent="0.25">
      <c r="A1339" s="47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65"/>
      <c r="AE1339" s="165"/>
      <c r="AF1339" s="165"/>
      <c r="AG1339" s="165"/>
      <c r="AH1339" s="165"/>
      <c r="AI1339" s="140"/>
      <c r="AJ1339" s="140"/>
      <c r="AK1339" s="78"/>
      <c r="AL1339" s="78"/>
    </row>
    <row r="1340" spans="1:38" s="33" customFormat="1" ht="18" customHeight="1" x14ac:dyDescent="0.2">
      <c r="A1340" s="36" t="s">
        <v>34</v>
      </c>
      <c r="B1340" s="31">
        <f>B1350+B1360+B1370</f>
        <v>562593.27</v>
      </c>
      <c r="C1340" s="31">
        <f t="shared" ref="C1340:Y1340" si="625">C1350+C1360+C1370</f>
        <v>0</v>
      </c>
      <c r="D1340" s="31">
        <f t="shared" si="625"/>
        <v>562593.27</v>
      </c>
      <c r="E1340" s="31">
        <f t="shared" si="625"/>
        <v>0</v>
      </c>
      <c r="F1340" s="31">
        <f t="shared" si="625"/>
        <v>0</v>
      </c>
      <c r="G1340" s="31">
        <f t="shared" si="625"/>
        <v>500185.27</v>
      </c>
      <c r="H1340" s="31">
        <f t="shared" si="625"/>
        <v>0</v>
      </c>
      <c r="I1340" s="31">
        <f t="shared" si="625"/>
        <v>0</v>
      </c>
      <c r="J1340" s="31">
        <f t="shared" si="625"/>
        <v>0</v>
      </c>
      <c r="K1340" s="31">
        <f t="shared" si="625"/>
        <v>0</v>
      </c>
      <c r="L1340" s="31">
        <f t="shared" si="625"/>
        <v>0</v>
      </c>
      <c r="M1340" s="31">
        <f t="shared" si="625"/>
        <v>0</v>
      </c>
      <c r="N1340" s="31">
        <f t="shared" si="625"/>
        <v>0</v>
      </c>
      <c r="O1340" s="31">
        <f t="shared" si="625"/>
        <v>0</v>
      </c>
      <c r="P1340" s="31">
        <f t="shared" si="625"/>
        <v>0</v>
      </c>
      <c r="Q1340" s="31">
        <f t="shared" si="625"/>
        <v>0</v>
      </c>
      <c r="R1340" s="31">
        <f t="shared" si="625"/>
        <v>0</v>
      </c>
      <c r="S1340" s="31">
        <f t="shared" si="625"/>
        <v>0</v>
      </c>
      <c r="T1340" s="31">
        <f t="shared" si="625"/>
        <v>500185.27</v>
      </c>
      <c r="U1340" s="31">
        <f t="shared" si="625"/>
        <v>0</v>
      </c>
      <c r="V1340" s="31">
        <f t="shared" si="625"/>
        <v>0</v>
      </c>
      <c r="W1340" s="31">
        <f t="shared" si="625"/>
        <v>0</v>
      </c>
      <c r="X1340" s="31">
        <f t="shared" si="625"/>
        <v>0</v>
      </c>
      <c r="Y1340" s="31">
        <f t="shared" si="625"/>
        <v>0</v>
      </c>
      <c r="Z1340" s="31">
        <f>SUM(M1340:Y1340)</f>
        <v>500185.27</v>
      </c>
      <c r="AA1340" s="31">
        <f>D1340-Z1340</f>
        <v>62408</v>
      </c>
      <c r="AB1340" s="37">
        <f>Z1340/D1340</f>
        <v>0.88907083797856312</v>
      </c>
      <c r="AC1340" s="32"/>
      <c r="AD1340" s="165"/>
      <c r="AE1340" s="165"/>
      <c r="AF1340" s="165"/>
      <c r="AG1340" s="165"/>
      <c r="AH1340" s="165"/>
      <c r="AI1340" s="140"/>
      <c r="AJ1340" s="140"/>
      <c r="AK1340" s="78"/>
      <c r="AL1340" s="78"/>
    </row>
    <row r="1341" spans="1:38" s="33" customFormat="1" ht="18" customHeight="1" x14ac:dyDescent="0.2">
      <c r="A1341" s="36" t="s">
        <v>35</v>
      </c>
      <c r="B1341" s="31">
        <f t="shared" ref="B1341:Y1343" si="626">B1351+B1361+B1371</f>
        <v>21642863.680000007</v>
      </c>
      <c r="C1341" s="31">
        <f t="shared" si="626"/>
        <v>-8713695.0000000019</v>
      </c>
      <c r="D1341" s="31">
        <f t="shared" si="626"/>
        <v>12929168.680000003</v>
      </c>
      <c r="E1341" s="31">
        <f t="shared" si="626"/>
        <v>1329797.68</v>
      </c>
      <c r="F1341" s="31">
        <f t="shared" si="626"/>
        <v>3605128.3099999996</v>
      </c>
      <c r="G1341" s="31">
        <f t="shared" si="626"/>
        <v>6985825.4100000001</v>
      </c>
      <c r="H1341" s="31">
        <f t="shared" si="626"/>
        <v>2478.9299999999998</v>
      </c>
      <c r="I1341" s="31">
        <f t="shared" si="626"/>
        <v>38644.36</v>
      </c>
      <c r="J1341" s="31">
        <f t="shared" si="626"/>
        <v>1090482.46</v>
      </c>
      <c r="K1341" s="31">
        <f t="shared" si="626"/>
        <v>45583.83</v>
      </c>
      <c r="L1341" s="31">
        <f t="shared" si="626"/>
        <v>0</v>
      </c>
      <c r="M1341" s="31">
        <f t="shared" si="626"/>
        <v>1174710.6499999999</v>
      </c>
      <c r="N1341" s="31">
        <f t="shared" si="626"/>
        <v>0</v>
      </c>
      <c r="O1341" s="31">
        <f t="shared" si="626"/>
        <v>1139195.8500000001</v>
      </c>
      <c r="P1341" s="31">
        <f t="shared" si="626"/>
        <v>151957.47</v>
      </c>
      <c r="Q1341" s="31">
        <f t="shared" si="626"/>
        <v>2082610.17</v>
      </c>
      <c r="R1341" s="31">
        <f t="shared" si="626"/>
        <v>240427.86</v>
      </c>
      <c r="S1341" s="31">
        <f t="shared" si="626"/>
        <v>191607.82</v>
      </c>
      <c r="T1341" s="31">
        <f t="shared" si="626"/>
        <v>24215.879999999997</v>
      </c>
      <c r="U1341" s="31">
        <f t="shared" si="626"/>
        <v>6902230.1600000001</v>
      </c>
      <c r="V1341" s="31">
        <f t="shared" si="626"/>
        <v>13795.54</v>
      </c>
      <c r="W1341" s="31">
        <f t="shared" si="626"/>
        <v>5580</v>
      </c>
      <c r="X1341" s="31">
        <f t="shared" si="626"/>
        <v>-3101.07</v>
      </c>
      <c r="Y1341" s="31">
        <f t="shared" si="626"/>
        <v>0</v>
      </c>
      <c r="Z1341" s="31">
        <f t="shared" ref="Z1341:Z1343" si="627">SUM(M1341:Y1341)</f>
        <v>11923230.33</v>
      </c>
      <c r="AA1341" s="31">
        <f>D1341-Z1341</f>
        <v>1005938.3500000034</v>
      </c>
      <c r="AB1341" s="37">
        <f>Z1341/D1341</f>
        <v>0.92219620805504077</v>
      </c>
      <c r="AC1341" s="32"/>
      <c r="AD1341" s="165"/>
      <c r="AE1341" s="165"/>
      <c r="AF1341" s="165"/>
      <c r="AG1341" s="165"/>
      <c r="AH1341" s="165"/>
      <c r="AI1341" s="140"/>
      <c r="AJ1341" s="140"/>
      <c r="AK1341" s="78"/>
      <c r="AL1341" s="78"/>
    </row>
    <row r="1342" spans="1:38" s="33" customFormat="1" ht="18" customHeight="1" x14ac:dyDescent="0.2">
      <c r="A1342" s="36" t="s">
        <v>36</v>
      </c>
      <c r="B1342" s="31">
        <f t="shared" si="626"/>
        <v>0</v>
      </c>
      <c r="C1342" s="31">
        <f t="shared" si="626"/>
        <v>0</v>
      </c>
      <c r="D1342" s="31">
        <f t="shared" si="626"/>
        <v>0</v>
      </c>
      <c r="E1342" s="31">
        <f t="shared" si="626"/>
        <v>0</v>
      </c>
      <c r="F1342" s="31">
        <f t="shared" si="626"/>
        <v>0</v>
      </c>
      <c r="G1342" s="31">
        <f t="shared" si="626"/>
        <v>0</v>
      </c>
      <c r="H1342" s="31">
        <f t="shared" si="626"/>
        <v>0</v>
      </c>
      <c r="I1342" s="31">
        <f t="shared" si="626"/>
        <v>0</v>
      </c>
      <c r="J1342" s="31">
        <f t="shared" si="626"/>
        <v>0</v>
      </c>
      <c r="K1342" s="31">
        <f t="shared" si="626"/>
        <v>0</v>
      </c>
      <c r="L1342" s="31">
        <f t="shared" si="626"/>
        <v>0</v>
      </c>
      <c r="M1342" s="31">
        <f t="shared" si="626"/>
        <v>0</v>
      </c>
      <c r="N1342" s="31">
        <f t="shared" si="626"/>
        <v>0</v>
      </c>
      <c r="O1342" s="31">
        <f t="shared" si="626"/>
        <v>0</v>
      </c>
      <c r="P1342" s="31">
        <f t="shared" si="626"/>
        <v>0</v>
      </c>
      <c r="Q1342" s="31">
        <f t="shared" si="626"/>
        <v>0</v>
      </c>
      <c r="R1342" s="31">
        <f t="shared" si="626"/>
        <v>0</v>
      </c>
      <c r="S1342" s="31">
        <f t="shared" si="626"/>
        <v>0</v>
      </c>
      <c r="T1342" s="31">
        <f t="shared" si="626"/>
        <v>0</v>
      </c>
      <c r="U1342" s="31">
        <f t="shared" si="626"/>
        <v>0</v>
      </c>
      <c r="V1342" s="31">
        <f t="shared" si="626"/>
        <v>0</v>
      </c>
      <c r="W1342" s="31">
        <f t="shared" si="626"/>
        <v>0</v>
      </c>
      <c r="X1342" s="31">
        <f t="shared" si="626"/>
        <v>0</v>
      </c>
      <c r="Y1342" s="31">
        <f t="shared" si="626"/>
        <v>0</v>
      </c>
      <c r="Z1342" s="31">
        <f t="shared" si="627"/>
        <v>0</v>
      </c>
      <c r="AA1342" s="31">
        <f>D1342-Z1342</f>
        <v>0</v>
      </c>
      <c r="AB1342" s="37"/>
      <c r="AC1342" s="32"/>
      <c r="AD1342" s="165"/>
      <c r="AE1342" s="165"/>
      <c r="AF1342" s="165"/>
      <c r="AG1342" s="165"/>
      <c r="AH1342" s="165"/>
      <c r="AI1342" s="140"/>
      <c r="AJ1342" s="140"/>
      <c r="AK1342" s="78"/>
      <c r="AL1342" s="78"/>
    </row>
    <row r="1343" spans="1:38" s="33" customFormat="1" ht="18" customHeight="1" x14ac:dyDescent="0.2">
      <c r="A1343" s="36" t="s">
        <v>37</v>
      </c>
      <c r="B1343" s="31">
        <f t="shared" si="626"/>
        <v>0</v>
      </c>
      <c r="C1343" s="31">
        <f t="shared" si="626"/>
        <v>0</v>
      </c>
      <c r="D1343" s="31">
        <f t="shared" si="626"/>
        <v>0</v>
      </c>
      <c r="E1343" s="31">
        <f t="shared" si="626"/>
        <v>0</v>
      </c>
      <c r="F1343" s="31">
        <f t="shared" si="626"/>
        <v>0</v>
      </c>
      <c r="G1343" s="31">
        <f t="shared" si="626"/>
        <v>0</v>
      </c>
      <c r="H1343" s="31">
        <f t="shared" si="626"/>
        <v>0</v>
      </c>
      <c r="I1343" s="31">
        <f t="shared" si="626"/>
        <v>0</v>
      </c>
      <c r="J1343" s="31">
        <f t="shared" si="626"/>
        <v>0</v>
      </c>
      <c r="K1343" s="31">
        <f t="shared" si="626"/>
        <v>0</v>
      </c>
      <c r="L1343" s="31">
        <f t="shared" si="626"/>
        <v>0</v>
      </c>
      <c r="M1343" s="31">
        <f t="shared" si="626"/>
        <v>0</v>
      </c>
      <c r="N1343" s="31">
        <f t="shared" si="626"/>
        <v>0</v>
      </c>
      <c r="O1343" s="31">
        <f t="shared" si="626"/>
        <v>0</v>
      </c>
      <c r="P1343" s="31">
        <f t="shared" si="626"/>
        <v>0</v>
      </c>
      <c r="Q1343" s="31">
        <f t="shared" si="626"/>
        <v>0</v>
      </c>
      <c r="R1343" s="31">
        <f t="shared" si="626"/>
        <v>0</v>
      </c>
      <c r="S1343" s="31">
        <f t="shared" si="626"/>
        <v>0</v>
      </c>
      <c r="T1343" s="31">
        <f t="shared" si="626"/>
        <v>0</v>
      </c>
      <c r="U1343" s="31">
        <f t="shared" si="626"/>
        <v>0</v>
      </c>
      <c r="V1343" s="31">
        <f t="shared" si="626"/>
        <v>0</v>
      </c>
      <c r="W1343" s="31">
        <f t="shared" si="626"/>
        <v>0</v>
      </c>
      <c r="X1343" s="31">
        <f t="shared" si="626"/>
        <v>0</v>
      </c>
      <c r="Y1343" s="31">
        <f t="shared" si="626"/>
        <v>0</v>
      </c>
      <c r="Z1343" s="31">
        <f t="shared" si="627"/>
        <v>0</v>
      </c>
      <c r="AA1343" s="31">
        <f>D1343-Z1343</f>
        <v>0</v>
      </c>
      <c r="AB1343" s="37"/>
      <c r="AC1343" s="32"/>
      <c r="AD1343" s="165"/>
      <c r="AE1343" s="165"/>
      <c r="AF1343" s="165"/>
      <c r="AG1343" s="165"/>
      <c r="AH1343" s="165"/>
      <c r="AI1343" s="140"/>
      <c r="AJ1343" s="140"/>
      <c r="AK1343" s="78"/>
      <c r="AL1343" s="78"/>
    </row>
    <row r="1344" spans="1:38" s="33" customFormat="1" ht="18" hidden="1" customHeight="1" x14ac:dyDescent="0.25">
      <c r="A1344" s="39" t="s">
        <v>38</v>
      </c>
      <c r="B1344" s="40">
        <f t="shared" ref="B1344" si="628">SUM(B1340:B1343)</f>
        <v>22205456.950000007</v>
      </c>
      <c r="C1344" s="40">
        <f t="shared" ref="C1344:AA1344" si="629">SUM(C1340:C1343)</f>
        <v>-8713695.0000000019</v>
      </c>
      <c r="D1344" s="40">
        <f t="shared" si="629"/>
        <v>13491761.950000003</v>
      </c>
      <c r="E1344" s="40">
        <f t="shared" si="629"/>
        <v>1329797.68</v>
      </c>
      <c r="F1344" s="40">
        <f t="shared" si="629"/>
        <v>3605128.3099999996</v>
      </c>
      <c r="G1344" s="40">
        <f t="shared" si="629"/>
        <v>7486010.6799999997</v>
      </c>
      <c r="H1344" s="40">
        <f t="shared" si="629"/>
        <v>2478.9299999999998</v>
      </c>
      <c r="I1344" s="40">
        <f t="shared" si="629"/>
        <v>38644.36</v>
      </c>
      <c r="J1344" s="40">
        <f t="shared" si="629"/>
        <v>1090482.46</v>
      </c>
      <c r="K1344" s="40">
        <f t="shared" si="629"/>
        <v>45583.83</v>
      </c>
      <c r="L1344" s="40">
        <f t="shared" si="629"/>
        <v>0</v>
      </c>
      <c r="M1344" s="40">
        <f t="shared" si="629"/>
        <v>1174710.6499999999</v>
      </c>
      <c r="N1344" s="40">
        <f t="shared" si="629"/>
        <v>0</v>
      </c>
      <c r="O1344" s="40">
        <f t="shared" si="629"/>
        <v>1139195.8500000001</v>
      </c>
      <c r="P1344" s="40">
        <f t="shared" si="629"/>
        <v>151957.47</v>
      </c>
      <c r="Q1344" s="40">
        <f t="shared" si="629"/>
        <v>2082610.17</v>
      </c>
      <c r="R1344" s="40">
        <f t="shared" si="629"/>
        <v>240427.86</v>
      </c>
      <c r="S1344" s="40">
        <f t="shared" si="629"/>
        <v>191607.82</v>
      </c>
      <c r="T1344" s="40">
        <f t="shared" si="629"/>
        <v>524401.15</v>
      </c>
      <c r="U1344" s="40">
        <f t="shared" si="629"/>
        <v>6902230.1600000001</v>
      </c>
      <c r="V1344" s="40">
        <f t="shared" si="629"/>
        <v>13795.54</v>
      </c>
      <c r="W1344" s="40">
        <f t="shared" si="629"/>
        <v>5580</v>
      </c>
      <c r="X1344" s="40">
        <f t="shared" si="629"/>
        <v>-3101.07</v>
      </c>
      <c r="Y1344" s="40">
        <f t="shared" si="629"/>
        <v>0</v>
      </c>
      <c r="Z1344" s="40">
        <f t="shared" si="629"/>
        <v>12423415.6</v>
      </c>
      <c r="AA1344" s="40">
        <f t="shared" si="629"/>
        <v>1068346.3500000034</v>
      </c>
      <c r="AB1344" s="41">
        <f>Z1344/D1344</f>
        <v>0.92081491254001835</v>
      </c>
      <c r="AC1344" s="32"/>
      <c r="AD1344" s="165"/>
      <c r="AE1344" s="165"/>
      <c r="AF1344" s="165"/>
      <c r="AG1344" s="165"/>
      <c r="AH1344" s="165"/>
      <c r="AI1344" s="140"/>
      <c r="AJ1344" s="140"/>
      <c r="AK1344" s="78"/>
      <c r="AL1344" s="78"/>
    </row>
    <row r="1345" spans="1:38" s="33" customFormat="1" ht="18" hidden="1" customHeight="1" x14ac:dyDescent="0.25">
      <c r="A1345" s="42" t="s">
        <v>39</v>
      </c>
      <c r="B1345" s="31">
        <f t="shared" ref="B1345:Y1345" si="630">B1355+B1365+B1375</f>
        <v>0</v>
      </c>
      <c r="C1345" s="31">
        <f t="shared" si="630"/>
        <v>0</v>
      </c>
      <c r="D1345" s="31">
        <f t="shared" si="630"/>
        <v>0</v>
      </c>
      <c r="E1345" s="31">
        <f t="shared" si="630"/>
        <v>0</v>
      </c>
      <c r="F1345" s="31">
        <f t="shared" si="630"/>
        <v>0</v>
      </c>
      <c r="G1345" s="31">
        <f t="shared" si="630"/>
        <v>0</v>
      </c>
      <c r="H1345" s="31">
        <f t="shared" si="630"/>
        <v>0</v>
      </c>
      <c r="I1345" s="31">
        <f t="shared" si="630"/>
        <v>0</v>
      </c>
      <c r="J1345" s="31">
        <f t="shared" si="630"/>
        <v>0</v>
      </c>
      <c r="K1345" s="31">
        <f t="shared" si="630"/>
        <v>0</v>
      </c>
      <c r="L1345" s="31">
        <f t="shared" si="630"/>
        <v>0</v>
      </c>
      <c r="M1345" s="31">
        <f t="shared" si="630"/>
        <v>0</v>
      </c>
      <c r="N1345" s="31">
        <f t="shared" si="630"/>
        <v>0</v>
      </c>
      <c r="O1345" s="31">
        <f t="shared" si="630"/>
        <v>0</v>
      </c>
      <c r="P1345" s="31">
        <f t="shared" si="630"/>
        <v>0</v>
      </c>
      <c r="Q1345" s="31">
        <f t="shared" si="630"/>
        <v>0</v>
      </c>
      <c r="R1345" s="31">
        <f t="shared" si="630"/>
        <v>0</v>
      </c>
      <c r="S1345" s="31">
        <f t="shared" si="630"/>
        <v>0</v>
      </c>
      <c r="T1345" s="31">
        <f t="shared" si="630"/>
        <v>0</v>
      </c>
      <c r="U1345" s="31">
        <f t="shared" si="630"/>
        <v>0</v>
      </c>
      <c r="V1345" s="31">
        <f t="shared" si="630"/>
        <v>0</v>
      </c>
      <c r="W1345" s="31">
        <f t="shared" si="630"/>
        <v>0</v>
      </c>
      <c r="X1345" s="31">
        <f t="shared" si="630"/>
        <v>0</v>
      </c>
      <c r="Y1345" s="31">
        <f t="shared" si="630"/>
        <v>0</v>
      </c>
      <c r="Z1345" s="31">
        <f t="shared" ref="Z1345" si="631">SUM(M1345:Y1345)</f>
        <v>0</v>
      </c>
      <c r="AA1345" s="31">
        <f>D1345-Z1345</f>
        <v>0</v>
      </c>
      <c r="AB1345" s="37"/>
      <c r="AC1345" s="32"/>
      <c r="AD1345" s="165"/>
      <c r="AE1345" s="165"/>
      <c r="AF1345" s="165"/>
      <c r="AG1345" s="165"/>
      <c r="AH1345" s="165"/>
      <c r="AI1345" s="140"/>
      <c r="AJ1345" s="140"/>
      <c r="AK1345" s="78"/>
      <c r="AL1345" s="78"/>
    </row>
    <row r="1346" spans="1:38" s="33" customFormat="1" ht="18" customHeight="1" x14ac:dyDescent="0.25">
      <c r="A1346" s="39" t="s">
        <v>40</v>
      </c>
      <c r="B1346" s="40">
        <f t="shared" ref="B1346:AA1346" si="632">B1345+B1344</f>
        <v>22205456.950000007</v>
      </c>
      <c r="C1346" s="40">
        <f t="shared" si="632"/>
        <v>-8713695.0000000019</v>
      </c>
      <c r="D1346" s="40">
        <f t="shared" si="632"/>
        <v>13491761.950000003</v>
      </c>
      <c r="E1346" s="40">
        <f t="shared" si="632"/>
        <v>1329797.68</v>
      </c>
      <c r="F1346" s="40">
        <f t="shared" si="632"/>
        <v>3605128.3099999996</v>
      </c>
      <c r="G1346" s="40">
        <f t="shared" si="632"/>
        <v>7486010.6799999997</v>
      </c>
      <c r="H1346" s="40">
        <f t="shared" si="632"/>
        <v>2478.9299999999998</v>
      </c>
      <c r="I1346" s="40">
        <f t="shared" si="632"/>
        <v>38644.36</v>
      </c>
      <c r="J1346" s="40">
        <f t="shared" si="632"/>
        <v>1090482.46</v>
      </c>
      <c r="K1346" s="40">
        <f t="shared" si="632"/>
        <v>45583.83</v>
      </c>
      <c r="L1346" s="40">
        <f t="shared" si="632"/>
        <v>0</v>
      </c>
      <c r="M1346" s="40">
        <f t="shared" si="632"/>
        <v>1174710.6499999999</v>
      </c>
      <c r="N1346" s="40">
        <f t="shared" si="632"/>
        <v>0</v>
      </c>
      <c r="O1346" s="40">
        <f t="shared" si="632"/>
        <v>1139195.8500000001</v>
      </c>
      <c r="P1346" s="40">
        <f t="shared" si="632"/>
        <v>151957.47</v>
      </c>
      <c r="Q1346" s="40">
        <f t="shared" si="632"/>
        <v>2082610.17</v>
      </c>
      <c r="R1346" s="40">
        <f t="shared" si="632"/>
        <v>240427.86</v>
      </c>
      <c r="S1346" s="40">
        <f t="shared" si="632"/>
        <v>191607.82</v>
      </c>
      <c r="T1346" s="40">
        <f t="shared" si="632"/>
        <v>524401.15</v>
      </c>
      <c r="U1346" s="40">
        <f t="shared" si="632"/>
        <v>6902230.1600000001</v>
      </c>
      <c r="V1346" s="40">
        <f t="shared" si="632"/>
        <v>13795.54</v>
      </c>
      <c r="W1346" s="40">
        <f t="shared" si="632"/>
        <v>5580</v>
      </c>
      <c r="X1346" s="40">
        <f t="shared" si="632"/>
        <v>-3101.07</v>
      </c>
      <c r="Y1346" s="40">
        <f t="shared" si="632"/>
        <v>0</v>
      </c>
      <c r="Z1346" s="40">
        <f t="shared" si="632"/>
        <v>12423415.6</v>
      </c>
      <c r="AA1346" s="40">
        <f t="shared" si="632"/>
        <v>1068346.3500000034</v>
      </c>
      <c r="AB1346" s="41">
        <f>Z1346/D1346</f>
        <v>0.92081491254001835</v>
      </c>
      <c r="AC1346" s="43"/>
      <c r="AD1346" s="165"/>
      <c r="AE1346" s="165"/>
      <c r="AF1346" s="165"/>
      <c r="AG1346" s="165"/>
      <c r="AH1346" s="165"/>
      <c r="AI1346" s="140"/>
      <c r="AJ1346" s="140"/>
      <c r="AK1346" s="78"/>
      <c r="AL1346" s="78"/>
    </row>
    <row r="1347" spans="1:38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65"/>
      <c r="AE1347" s="165"/>
      <c r="AF1347" s="165"/>
      <c r="AG1347" s="165"/>
      <c r="AH1347" s="165"/>
      <c r="AI1347" s="140"/>
      <c r="AJ1347" s="140"/>
      <c r="AK1347" s="78"/>
      <c r="AL1347" s="78"/>
    </row>
    <row r="1348" spans="1:38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65"/>
      <c r="AE1348" s="165"/>
      <c r="AF1348" s="165"/>
      <c r="AG1348" s="165"/>
      <c r="AH1348" s="165"/>
      <c r="AI1348" s="140"/>
      <c r="AJ1348" s="140"/>
      <c r="AK1348" s="78"/>
      <c r="AL1348" s="78"/>
    </row>
    <row r="1349" spans="1:38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65"/>
      <c r="AE1349" s="165"/>
      <c r="AF1349" s="165"/>
      <c r="AG1349" s="165"/>
      <c r="AH1349" s="165"/>
      <c r="AI1349" s="140"/>
      <c r="AJ1349" s="140"/>
      <c r="AK1349" s="78"/>
      <c r="AL1349" s="78"/>
    </row>
    <row r="1350" spans="1:38" s="33" customFormat="1" ht="18" customHeight="1" x14ac:dyDescent="0.2">
      <c r="A1350" s="36" t="s">
        <v>34</v>
      </c>
      <c r="B1350" s="31">
        <f>[1]consoCURRENT!E31407</f>
        <v>562593.27</v>
      </c>
      <c r="C1350" s="31">
        <f>[1]consoCURRENT!F31407</f>
        <v>0</v>
      </c>
      <c r="D1350" s="31">
        <f>[1]consoCURRENT!G31407</f>
        <v>562593.27</v>
      </c>
      <c r="E1350" s="31">
        <f>[1]consoCURRENT!H31407</f>
        <v>0</v>
      </c>
      <c r="F1350" s="31">
        <f>[1]consoCURRENT!I31407</f>
        <v>0</v>
      </c>
      <c r="G1350" s="31">
        <f>[1]consoCURRENT!J31407</f>
        <v>500185.27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500185.27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500185.27</v>
      </c>
      <c r="AA1350" s="31">
        <f>D1350-Z1350</f>
        <v>62408</v>
      </c>
      <c r="AB1350" s="37">
        <f>Z1350/D1350</f>
        <v>0.88907083797856312</v>
      </c>
      <c r="AC1350" s="32"/>
      <c r="AD1350" s="165"/>
      <c r="AE1350" s="165"/>
      <c r="AF1350" s="165"/>
      <c r="AG1350" s="165"/>
      <c r="AH1350" s="165"/>
      <c r="AI1350" s="140"/>
      <c r="AJ1350" s="140"/>
      <c r="AK1350" s="78"/>
      <c r="AL1350" s="78"/>
    </row>
    <row r="1351" spans="1:38" s="33" customFormat="1" ht="18" customHeight="1" x14ac:dyDescent="0.2">
      <c r="A1351" s="36" t="s">
        <v>35</v>
      </c>
      <c r="B1351" s="31">
        <f>[1]consoCURRENT!E31520</f>
        <v>19098799.250000007</v>
      </c>
      <c r="C1351" s="31">
        <f>[1]consoCURRENT!F31520</f>
        <v>-8000000.0000000019</v>
      </c>
      <c r="D1351" s="31">
        <f>[1]consoCURRENT!G31520</f>
        <v>11098799.250000004</v>
      </c>
      <c r="E1351" s="31">
        <f>[1]consoCURRENT!H31520</f>
        <v>1230295.72</v>
      </c>
      <c r="F1351" s="31">
        <f>[1]consoCURRENT!I31520</f>
        <v>2262374.7799999998</v>
      </c>
      <c r="G1351" s="31">
        <f>[1]consoCURRENT!J31520</f>
        <v>6837632.9199999999</v>
      </c>
      <c r="H1351" s="31">
        <f>[1]consoCURRENT!K31520</f>
        <v>3300</v>
      </c>
      <c r="I1351" s="31">
        <f>[1]consoCURRENT!L31520</f>
        <v>2000</v>
      </c>
      <c r="J1351" s="31">
        <f>[1]consoCURRENT!M31520</f>
        <v>14855.48</v>
      </c>
      <c r="K1351" s="31">
        <f>[1]consoCURRENT!N31520</f>
        <v>13896</v>
      </c>
      <c r="L1351" s="31">
        <f>[1]consoCURRENT!O31520</f>
        <v>0</v>
      </c>
      <c r="M1351" s="31">
        <f>[1]consoCURRENT!P31520</f>
        <v>30751.48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98045.72</v>
      </c>
      <c r="Q1351" s="31">
        <f>[1]consoCURRENT!T31520</f>
        <v>2029179.3</v>
      </c>
      <c r="R1351" s="31">
        <f>[1]consoCURRENT!U31520</f>
        <v>218340</v>
      </c>
      <c r="S1351" s="31">
        <f>[1]consoCURRENT!V31520</f>
        <v>0</v>
      </c>
      <c r="T1351" s="31">
        <f>[1]consoCURRENT!W31520</f>
        <v>0</v>
      </c>
      <c r="U1351" s="31">
        <f>[1]consoCURRENT!X31520</f>
        <v>6823736.9199999999</v>
      </c>
      <c r="V1351" s="31">
        <f>[1]consoCURRENT!Y31520</f>
        <v>0</v>
      </c>
      <c r="W1351" s="31">
        <f>[1]consoCURRENT!Z31520</f>
        <v>3300</v>
      </c>
      <c r="X1351" s="31">
        <f>[1]consoCURRENT!AA31520</f>
        <v>0</v>
      </c>
      <c r="Y1351" s="31">
        <f>[1]consoCURRENT!AB31520</f>
        <v>0</v>
      </c>
      <c r="Z1351" s="31">
        <f t="shared" ref="Z1351:Z1353" si="633">SUM(M1351:Y1351)</f>
        <v>10333603.42</v>
      </c>
      <c r="AA1351" s="31">
        <f>D1351-Z1351</f>
        <v>765195.8300000038</v>
      </c>
      <c r="AB1351" s="37">
        <f>Z1351/D1351</f>
        <v>0.93105598067286388</v>
      </c>
      <c r="AC1351" s="32"/>
      <c r="AD1351" s="165"/>
      <c r="AE1351" s="165"/>
      <c r="AF1351" s="165"/>
      <c r="AG1351" s="165"/>
      <c r="AH1351" s="165"/>
      <c r="AI1351" s="140"/>
      <c r="AJ1351" s="140"/>
      <c r="AK1351" s="78"/>
      <c r="AL1351" s="78"/>
    </row>
    <row r="1352" spans="1:38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3"/>
        <v>0</v>
      </c>
      <c r="AA1352" s="31">
        <f>D1352-Z1352</f>
        <v>0</v>
      </c>
      <c r="AB1352" s="37"/>
      <c r="AC1352" s="32"/>
      <c r="AD1352" s="165"/>
      <c r="AE1352" s="165"/>
      <c r="AF1352" s="165"/>
      <c r="AG1352" s="165"/>
      <c r="AH1352" s="165"/>
      <c r="AI1352" s="140"/>
      <c r="AJ1352" s="140"/>
      <c r="AK1352" s="78"/>
      <c r="AL1352" s="78"/>
    </row>
    <row r="1353" spans="1:38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3"/>
        <v>0</v>
      </c>
      <c r="AA1353" s="31">
        <f>D1353-Z1353</f>
        <v>0</v>
      </c>
      <c r="AB1353" s="37"/>
      <c r="AC1353" s="32"/>
      <c r="AD1353" s="165"/>
      <c r="AE1353" s="165"/>
      <c r="AF1353" s="165"/>
      <c r="AG1353" s="165"/>
      <c r="AH1353" s="165"/>
      <c r="AI1353" s="140"/>
      <c r="AJ1353" s="140"/>
      <c r="AK1353" s="78"/>
      <c r="AL1353" s="78"/>
    </row>
    <row r="1354" spans="1:38" s="33" customFormat="1" ht="18" hidden="1" customHeight="1" x14ac:dyDescent="0.25">
      <c r="A1354" s="39" t="s">
        <v>38</v>
      </c>
      <c r="B1354" s="40">
        <f t="shared" ref="B1354:AA1354" si="634">SUM(B1350:B1353)</f>
        <v>19661392.520000007</v>
      </c>
      <c r="C1354" s="40">
        <f t="shared" si="634"/>
        <v>-8000000.0000000019</v>
      </c>
      <c r="D1354" s="40">
        <f t="shared" si="634"/>
        <v>11661392.520000003</v>
      </c>
      <c r="E1354" s="40">
        <f t="shared" si="634"/>
        <v>1230295.72</v>
      </c>
      <c r="F1354" s="40">
        <f t="shared" si="634"/>
        <v>2262374.7799999998</v>
      </c>
      <c r="G1354" s="40">
        <f t="shared" si="634"/>
        <v>7337818.1899999995</v>
      </c>
      <c r="H1354" s="40">
        <f t="shared" si="634"/>
        <v>3300</v>
      </c>
      <c r="I1354" s="40">
        <f t="shared" si="634"/>
        <v>2000</v>
      </c>
      <c r="J1354" s="40">
        <f t="shared" si="634"/>
        <v>14855.48</v>
      </c>
      <c r="K1354" s="40">
        <f t="shared" si="634"/>
        <v>13896</v>
      </c>
      <c r="L1354" s="40">
        <f t="shared" si="634"/>
        <v>0</v>
      </c>
      <c r="M1354" s="40">
        <f t="shared" si="634"/>
        <v>30751.48</v>
      </c>
      <c r="N1354" s="40">
        <f t="shared" si="634"/>
        <v>0</v>
      </c>
      <c r="O1354" s="40">
        <f t="shared" si="634"/>
        <v>1130250</v>
      </c>
      <c r="P1354" s="40">
        <f t="shared" si="634"/>
        <v>98045.72</v>
      </c>
      <c r="Q1354" s="40">
        <f t="shared" si="634"/>
        <v>2029179.3</v>
      </c>
      <c r="R1354" s="40">
        <f t="shared" si="634"/>
        <v>218340</v>
      </c>
      <c r="S1354" s="40">
        <f t="shared" si="634"/>
        <v>0</v>
      </c>
      <c r="T1354" s="40">
        <f t="shared" si="634"/>
        <v>500185.27</v>
      </c>
      <c r="U1354" s="40">
        <f t="shared" si="634"/>
        <v>6823736.9199999999</v>
      </c>
      <c r="V1354" s="40">
        <f t="shared" si="634"/>
        <v>0</v>
      </c>
      <c r="W1354" s="40">
        <f t="shared" si="634"/>
        <v>3300</v>
      </c>
      <c r="X1354" s="40">
        <f t="shared" si="634"/>
        <v>0</v>
      </c>
      <c r="Y1354" s="40">
        <f t="shared" si="634"/>
        <v>0</v>
      </c>
      <c r="Z1354" s="40">
        <f t="shared" si="634"/>
        <v>10833788.689999999</v>
      </c>
      <c r="AA1354" s="40">
        <f t="shared" si="634"/>
        <v>827603.8300000038</v>
      </c>
      <c r="AB1354" s="41">
        <f>Z1354/D1354</f>
        <v>0.92903044567099402</v>
      </c>
      <c r="AC1354" s="32"/>
      <c r="AD1354" s="165"/>
      <c r="AE1354" s="165"/>
      <c r="AF1354" s="165"/>
      <c r="AG1354" s="165"/>
      <c r="AH1354" s="165"/>
      <c r="AI1354" s="140"/>
      <c r="AJ1354" s="140"/>
      <c r="AK1354" s="78"/>
      <c r="AL1354" s="78"/>
    </row>
    <row r="1355" spans="1:38" s="33" customFormat="1" ht="18" hidden="1" customHeight="1" x14ac:dyDescent="0.25">
      <c r="A1355" s="42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5">SUM(M1355:Y1355)</f>
        <v>0</v>
      </c>
      <c r="AA1355" s="31">
        <f>D1355-Z1355</f>
        <v>0</v>
      </c>
      <c r="AB1355" s="37"/>
      <c r="AC1355" s="32"/>
      <c r="AD1355" s="165"/>
      <c r="AE1355" s="165"/>
      <c r="AF1355" s="165"/>
      <c r="AG1355" s="165"/>
      <c r="AH1355" s="165"/>
      <c r="AI1355" s="140"/>
      <c r="AJ1355" s="140"/>
      <c r="AK1355" s="78"/>
      <c r="AL1355" s="78"/>
    </row>
    <row r="1356" spans="1:38" s="33" customFormat="1" ht="18" customHeight="1" x14ac:dyDescent="0.25">
      <c r="A1356" s="39" t="s">
        <v>40</v>
      </c>
      <c r="B1356" s="40">
        <f t="shared" ref="B1356:AA1356" si="636">B1355+B1354</f>
        <v>19661392.520000007</v>
      </c>
      <c r="C1356" s="40">
        <f t="shared" si="636"/>
        <v>-8000000.0000000019</v>
      </c>
      <c r="D1356" s="40">
        <f t="shared" si="636"/>
        <v>11661392.520000003</v>
      </c>
      <c r="E1356" s="40">
        <f t="shared" si="636"/>
        <v>1230295.72</v>
      </c>
      <c r="F1356" s="40">
        <f t="shared" si="636"/>
        <v>2262374.7799999998</v>
      </c>
      <c r="G1356" s="40">
        <f t="shared" si="636"/>
        <v>7337818.1899999995</v>
      </c>
      <c r="H1356" s="40">
        <f t="shared" si="636"/>
        <v>3300</v>
      </c>
      <c r="I1356" s="40">
        <f t="shared" si="636"/>
        <v>2000</v>
      </c>
      <c r="J1356" s="40">
        <f t="shared" si="636"/>
        <v>14855.48</v>
      </c>
      <c r="K1356" s="40">
        <f t="shared" si="636"/>
        <v>13896</v>
      </c>
      <c r="L1356" s="40">
        <f t="shared" si="636"/>
        <v>0</v>
      </c>
      <c r="M1356" s="40">
        <f t="shared" si="636"/>
        <v>30751.48</v>
      </c>
      <c r="N1356" s="40">
        <f t="shared" si="636"/>
        <v>0</v>
      </c>
      <c r="O1356" s="40">
        <f t="shared" si="636"/>
        <v>1130250</v>
      </c>
      <c r="P1356" s="40">
        <f t="shared" si="636"/>
        <v>98045.72</v>
      </c>
      <c r="Q1356" s="40">
        <f t="shared" si="636"/>
        <v>2029179.3</v>
      </c>
      <c r="R1356" s="40">
        <f t="shared" si="636"/>
        <v>218340</v>
      </c>
      <c r="S1356" s="40">
        <f t="shared" si="636"/>
        <v>0</v>
      </c>
      <c r="T1356" s="40">
        <f t="shared" si="636"/>
        <v>500185.27</v>
      </c>
      <c r="U1356" s="40">
        <f t="shared" si="636"/>
        <v>6823736.9199999999</v>
      </c>
      <c r="V1356" s="40">
        <f t="shared" si="636"/>
        <v>0</v>
      </c>
      <c r="W1356" s="40">
        <f t="shared" si="636"/>
        <v>3300</v>
      </c>
      <c r="X1356" s="40">
        <f t="shared" si="636"/>
        <v>0</v>
      </c>
      <c r="Y1356" s="40">
        <f t="shared" si="636"/>
        <v>0</v>
      </c>
      <c r="Z1356" s="40">
        <f t="shared" si="636"/>
        <v>10833788.689999999</v>
      </c>
      <c r="AA1356" s="40">
        <f t="shared" si="636"/>
        <v>827603.8300000038</v>
      </c>
      <c r="AB1356" s="41">
        <f>Z1356/D1356</f>
        <v>0.92903044567099402</v>
      </c>
      <c r="AC1356" s="43"/>
      <c r="AD1356" s="165"/>
      <c r="AE1356" s="165"/>
      <c r="AF1356" s="165"/>
      <c r="AG1356" s="168">
        <f>+'[2]CMF + DR'!$K$981</f>
        <v>10833788.689999999</v>
      </c>
      <c r="AH1356" s="165"/>
      <c r="AI1356" s="140"/>
      <c r="AJ1356" s="140"/>
      <c r="AK1356" s="78"/>
      <c r="AL1356" s="78"/>
    </row>
    <row r="1357" spans="1:38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65"/>
      <c r="AE1357" s="165"/>
      <c r="AF1357" s="165"/>
      <c r="AG1357" s="168">
        <f>+Z1356-AG1356</f>
        <v>0</v>
      </c>
      <c r="AH1357" s="165"/>
      <c r="AI1357" s="140"/>
      <c r="AJ1357" s="140"/>
      <c r="AK1357" s="78"/>
      <c r="AL1357" s="78"/>
    </row>
    <row r="1358" spans="1:38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65"/>
      <c r="AE1358" s="165"/>
      <c r="AF1358" s="165"/>
      <c r="AG1358" s="165"/>
      <c r="AH1358" s="165"/>
      <c r="AI1358" s="140"/>
      <c r="AJ1358" s="140"/>
      <c r="AK1358" s="78"/>
      <c r="AL1358" s="78"/>
    </row>
    <row r="1359" spans="1:38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65"/>
      <c r="AE1359" s="165"/>
      <c r="AF1359" s="165"/>
      <c r="AG1359" s="165"/>
      <c r="AH1359" s="165"/>
      <c r="AI1359" s="140"/>
      <c r="AJ1359" s="140"/>
      <c r="AK1359" s="78"/>
      <c r="AL1359" s="78"/>
    </row>
    <row r="1360" spans="1:38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  <c r="AD1360" s="165"/>
      <c r="AE1360" s="165"/>
      <c r="AF1360" s="165"/>
      <c r="AG1360" s="165"/>
      <c r="AH1360" s="165"/>
      <c r="AI1360" s="140"/>
      <c r="AJ1360" s="140"/>
      <c r="AK1360" s="78"/>
      <c r="AL1360" s="78"/>
    </row>
    <row r="1361" spans="1:38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-5.8207660913467407E-11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880240.25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880240.25</v>
      </c>
      <c r="K1361" s="31">
        <f>[1]consoCURRENT!N31733</f>
        <v>0</v>
      </c>
      <c r="L1361" s="31">
        <f>[1]consoCURRENT!O31733</f>
        <v>0</v>
      </c>
      <c r="M1361" s="31">
        <f>[1]consoCURRENT!P31733</f>
        <v>880240.25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37">SUM(M1361:Y1361)</f>
        <v>880240.25</v>
      </c>
      <c r="AA1361" s="31">
        <f>D1361-Z1361</f>
        <v>0</v>
      </c>
      <c r="AB1361" s="37">
        <f>Z1361/D1361</f>
        <v>1</v>
      </c>
      <c r="AC1361" s="32"/>
      <c r="AD1361" s="165"/>
      <c r="AE1361" s="165"/>
      <c r="AF1361" s="165"/>
      <c r="AG1361" s="165"/>
      <c r="AH1361" s="165"/>
      <c r="AI1361" s="140"/>
      <c r="AJ1361" s="140"/>
      <c r="AK1361" s="78"/>
      <c r="AL1361" s="78"/>
    </row>
    <row r="1362" spans="1:38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37"/>
        <v>0</v>
      </c>
      <c r="AA1362" s="31">
        <f>D1362-Z1362</f>
        <v>0</v>
      </c>
      <c r="AB1362" s="37"/>
      <c r="AC1362" s="32"/>
      <c r="AD1362" s="165"/>
      <c r="AE1362" s="165"/>
      <c r="AF1362" s="165"/>
      <c r="AG1362" s="165"/>
      <c r="AH1362" s="165"/>
      <c r="AI1362" s="140"/>
      <c r="AJ1362" s="140"/>
      <c r="AK1362" s="78"/>
      <c r="AL1362" s="78"/>
    </row>
    <row r="1363" spans="1:38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37"/>
        <v>0</v>
      </c>
      <c r="AA1363" s="31">
        <f>D1363-Z1363</f>
        <v>0</v>
      </c>
      <c r="AB1363" s="37"/>
      <c r="AC1363" s="32"/>
      <c r="AD1363" s="165"/>
      <c r="AE1363" s="165"/>
      <c r="AF1363" s="165"/>
      <c r="AG1363" s="165"/>
      <c r="AH1363" s="165"/>
      <c r="AI1363" s="140"/>
      <c r="AJ1363" s="140"/>
      <c r="AK1363" s="78"/>
      <c r="AL1363" s="78"/>
    </row>
    <row r="1364" spans="1:38" s="33" customFormat="1" ht="18" hidden="1" customHeight="1" x14ac:dyDescent="0.25">
      <c r="A1364" s="39" t="s">
        <v>38</v>
      </c>
      <c r="B1364" s="40">
        <f t="shared" ref="B1364:AA1364" si="638">SUM(B1360:B1363)</f>
        <v>880240.25</v>
      </c>
      <c r="C1364" s="40">
        <f t="shared" si="638"/>
        <v>-5.8207660913467407E-11</v>
      </c>
      <c r="D1364" s="40">
        <f t="shared" si="638"/>
        <v>880240.25</v>
      </c>
      <c r="E1364" s="40">
        <f t="shared" si="638"/>
        <v>0</v>
      </c>
      <c r="F1364" s="40">
        <f t="shared" si="638"/>
        <v>880240.25</v>
      </c>
      <c r="G1364" s="40">
        <f t="shared" si="638"/>
        <v>0</v>
      </c>
      <c r="H1364" s="40">
        <f t="shared" si="638"/>
        <v>0</v>
      </c>
      <c r="I1364" s="40">
        <f t="shared" si="638"/>
        <v>0</v>
      </c>
      <c r="J1364" s="40">
        <f t="shared" si="638"/>
        <v>880240.25</v>
      </c>
      <c r="K1364" s="40">
        <f t="shared" si="638"/>
        <v>0</v>
      </c>
      <c r="L1364" s="40">
        <f t="shared" si="638"/>
        <v>0</v>
      </c>
      <c r="M1364" s="40">
        <f t="shared" si="638"/>
        <v>880240.25</v>
      </c>
      <c r="N1364" s="40">
        <f t="shared" si="638"/>
        <v>0</v>
      </c>
      <c r="O1364" s="40">
        <f t="shared" si="638"/>
        <v>0</v>
      </c>
      <c r="P1364" s="40">
        <f t="shared" si="638"/>
        <v>0</v>
      </c>
      <c r="Q1364" s="40">
        <f t="shared" si="638"/>
        <v>0</v>
      </c>
      <c r="R1364" s="40">
        <f t="shared" si="638"/>
        <v>0</v>
      </c>
      <c r="S1364" s="40">
        <f t="shared" si="638"/>
        <v>0</v>
      </c>
      <c r="T1364" s="40">
        <f t="shared" si="638"/>
        <v>0</v>
      </c>
      <c r="U1364" s="40">
        <f t="shared" si="638"/>
        <v>0</v>
      </c>
      <c r="V1364" s="40">
        <f t="shared" si="638"/>
        <v>0</v>
      </c>
      <c r="W1364" s="40">
        <f t="shared" si="638"/>
        <v>0</v>
      </c>
      <c r="X1364" s="40">
        <f t="shared" si="638"/>
        <v>0</v>
      </c>
      <c r="Y1364" s="40">
        <f t="shared" si="638"/>
        <v>0</v>
      </c>
      <c r="Z1364" s="40">
        <f t="shared" si="638"/>
        <v>880240.25</v>
      </c>
      <c r="AA1364" s="40">
        <f t="shared" si="638"/>
        <v>0</v>
      </c>
      <c r="AB1364" s="41">
        <f>Z1364/D1364</f>
        <v>1</v>
      </c>
      <c r="AC1364" s="32"/>
      <c r="AD1364" s="165"/>
      <c r="AE1364" s="165"/>
      <c r="AF1364" s="165"/>
      <c r="AG1364" s="165"/>
      <c r="AH1364" s="165"/>
      <c r="AI1364" s="140"/>
      <c r="AJ1364" s="140"/>
      <c r="AK1364" s="78"/>
      <c r="AL1364" s="78"/>
    </row>
    <row r="1365" spans="1:38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39">SUM(M1365:Y1365)</f>
        <v>0</v>
      </c>
      <c r="AA1365" s="31">
        <f>D1365-Z1365</f>
        <v>0</v>
      </c>
      <c r="AB1365" s="37"/>
      <c r="AC1365" s="32"/>
      <c r="AD1365" s="165"/>
      <c r="AE1365" s="165"/>
      <c r="AF1365" s="165"/>
      <c r="AG1365" s="165"/>
      <c r="AH1365" s="165"/>
      <c r="AI1365" s="140"/>
      <c r="AJ1365" s="140"/>
      <c r="AK1365" s="78"/>
      <c r="AL1365" s="78"/>
    </row>
    <row r="1366" spans="1:38" s="33" customFormat="1" ht="18" customHeight="1" x14ac:dyDescent="0.25">
      <c r="A1366" s="39" t="s">
        <v>40</v>
      </c>
      <c r="B1366" s="40">
        <f t="shared" ref="B1366:AA1366" si="640">B1365+B1364</f>
        <v>880240.25</v>
      </c>
      <c r="C1366" s="40">
        <f t="shared" si="640"/>
        <v>-5.8207660913467407E-11</v>
      </c>
      <c r="D1366" s="40">
        <f t="shared" si="640"/>
        <v>880240.25</v>
      </c>
      <c r="E1366" s="40">
        <f t="shared" si="640"/>
        <v>0</v>
      </c>
      <c r="F1366" s="40">
        <f t="shared" si="640"/>
        <v>880240.25</v>
      </c>
      <c r="G1366" s="40">
        <f t="shared" si="640"/>
        <v>0</v>
      </c>
      <c r="H1366" s="40">
        <f t="shared" si="640"/>
        <v>0</v>
      </c>
      <c r="I1366" s="40">
        <f t="shared" si="640"/>
        <v>0</v>
      </c>
      <c r="J1366" s="40">
        <f t="shared" si="640"/>
        <v>880240.25</v>
      </c>
      <c r="K1366" s="40">
        <f t="shared" si="640"/>
        <v>0</v>
      </c>
      <c r="L1366" s="40">
        <f t="shared" si="640"/>
        <v>0</v>
      </c>
      <c r="M1366" s="40">
        <f t="shared" si="640"/>
        <v>880240.25</v>
      </c>
      <c r="N1366" s="40">
        <f t="shared" si="640"/>
        <v>0</v>
      </c>
      <c r="O1366" s="40">
        <f t="shared" si="640"/>
        <v>0</v>
      </c>
      <c r="P1366" s="40">
        <f t="shared" si="640"/>
        <v>0</v>
      </c>
      <c r="Q1366" s="40">
        <f t="shared" si="640"/>
        <v>0</v>
      </c>
      <c r="R1366" s="40">
        <f t="shared" si="640"/>
        <v>0</v>
      </c>
      <c r="S1366" s="40">
        <f t="shared" si="640"/>
        <v>0</v>
      </c>
      <c r="T1366" s="40">
        <f t="shared" si="640"/>
        <v>0</v>
      </c>
      <c r="U1366" s="40">
        <f t="shared" si="640"/>
        <v>0</v>
      </c>
      <c r="V1366" s="40">
        <f t="shared" si="640"/>
        <v>0</v>
      </c>
      <c r="W1366" s="40">
        <f t="shared" si="640"/>
        <v>0</v>
      </c>
      <c r="X1366" s="40">
        <f t="shared" si="640"/>
        <v>0</v>
      </c>
      <c r="Y1366" s="40">
        <f t="shared" si="640"/>
        <v>0</v>
      </c>
      <c r="Z1366" s="40">
        <f t="shared" si="640"/>
        <v>880240.25</v>
      </c>
      <c r="AA1366" s="40">
        <f t="shared" si="640"/>
        <v>0</v>
      </c>
      <c r="AB1366" s="41">
        <f>Z1366/D1366</f>
        <v>1</v>
      </c>
      <c r="AC1366" s="43"/>
      <c r="AD1366" s="165"/>
      <c r="AE1366" s="165"/>
      <c r="AF1366" s="165"/>
      <c r="AG1366" s="168">
        <f>+'[2]CMF + DR'!$K$1025</f>
        <v>880240.25</v>
      </c>
      <c r="AH1366" s="165"/>
      <c r="AI1366" s="140"/>
      <c r="AJ1366" s="140"/>
      <c r="AK1366" s="78"/>
      <c r="AL1366" s="78"/>
    </row>
    <row r="1367" spans="1:38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65"/>
      <c r="AE1367" s="165"/>
      <c r="AF1367" s="165"/>
      <c r="AG1367" s="168">
        <f>+Z1366-AG1366</f>
        <v>0</v>
      </c>
      <c r="AH1367" s="165"/>
      <c r="AI1367" s="140"/>
      <c r="AJ1367" s="140"/>
      <c r="AK1367" s="78"/>
      <c r="AL1367" s="78"/>
    </row>
    <row r="1368" spans="1:38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65"/>
      <c r="AE1368" s="165"/>
      <c r="AF1368" s="165"/>
      <c r="AG1368" s="165"/>
      <c r="AH1368" s="165"/>
      <c r="AI1368" s="140"/>
      <c r="AJ1368" s="140"/>
      <c r="AK1368" s="78"/>
      <c r="AL1368" s="78"/>
    </row>
    <row r="1369" spans="1:38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65"/>
      <c r="AE1369" s="165"/>
      <c r="AF1369" s="165"/>
      <c r="AG1369" s="165"/>
      <c r="AH1369" s="165"/>
      <c r="AI1369" s="140"/>
      <c r="AJ1369" s="140"/>
      <c r="AK1369" s="78"/>
      <c r="AL1369" s="78"/>
    </row>
    <row r="1370" spans="1:38" s="33" customFormat="1" ht="18" customHeight="1" x14ac:dyDescent="0.2">
      <c r="A1370" s="36" t="s">
        <v>34</v>
      </c>
      <c r="B1370" s="31">
        <f t="shared" ref="B1370:Q1373" si="641">B1380+B1390+B1400+B1410+B1420+B1430+B1440+B1450+B1460+B1470+B1480+B1490+B1500+B1510+B1520+B1530+B1540</f>
        <v>0</v>
      </c>
      <c r="C1370" s="31">
        <f t="shared" si="641"/>
        <v>0</v>
      </c>
      <c r="D1370" s="31">
        <f>D1380+D1390+D1400+D1410+D1420+D1430+D1440+D1450+D1460+D1470+D1480+D1490+D1500+D1510+D1520+D1530+D1540</f>
        <v>0</v>
      </c>
      <c r="E1370" s="31">
        <f t="shared" ref="E1370:Y1373" si="642">E1380+E1390+E1400+E1410+E1420+E1430+E1440+E1450+E1460+E1470+E1480+E1490+E1500+E1510+E1520+E1530+E1540</f>
        <v>0</v>
      </c>
      <c r="F1370" s="31">
        <f t="shared" si="642"/>
        <v>0</v>
      </c>
      <c r="G1370" s="31">
        <f t="shared" si="642"/>
        <v>0</v>
      </c>
      <c r="H1370" s="31">
        <f t="shared" si="642"/>
        <v>0</v>
      </c>
      <c r="I1370" s="31">
        <f t="shared" si="642"/>
        <v>0</v>
      </c>
      <c r="J1370" s="31">
        <f t="shared" si="642"/>
        <v>0</v>
      </c>
      <c r="K1370" s="31">
        <f t="shared" si="642"/>
        <v>0</v>
      </c>
      <c r="L1370" s="31">
        <f t="shared" si="642"/>
        <v>0</v>
      </c>
      <c r="M1370" s="31">
        <f t="shared" si="642"/>
        <v>0</v>
      </c>
      <c r="N1370" s="31">
        <f t="shared" si="642"/>
        <v>0</v>
      </c>
      <c r="O1370" s="31">
        <f t="shared" si="642"/>
        <v>0</v>
      </c>
      <c r="P1370" s="31">
        <f t="shared" si="642"/>
        <v>0</v>
      </c>
      <c r="Q1370" s="31">
        <f t="shared" si="642"/>
        <v>0</v>
      </c>
      <c r="R1370" s="31">
        <f t="shared" si="642"/>
        <v>0</v>
      </c>
      <c r="S1370" s="31">
        <f t="shared" si="642"/>
        <v>0</v>
      </c>
      <c r="T1370" s="31">
        <f t="shared" si="642"/>
        <v>0</v>
      </c>
      <c r="U1370" s="31">
        <f t="shared" si="642"/>
        <v>0</v>
      </c>
      <c r="V1370" s="31">
        <f t="shared" si="642"/>
        <v>0</v>
      </c>
      <c r="W1370" s="31">
        <f t="shared" si="642"/>
        <v>0</v>
      </c>
      <c r="X1370" s="31">
        <f t="shared" si="642"/>
        <v>0</v>
      </c>
      <c r="Y1370" s="31">
        <f t="shared" si="642"/>
        <v>0</v>
      </c>
      <c r="Z1370" s="31">
        <f>SUM(M1370:Y1370)</f>
        <v>0</v>
      </c>
      <c r="AA1370" s="31">
        <f>D1370-Z1370</f>
        <v>0</v>
      </c>
      <c r="AB1370" s="37"/>
      <c r="AC1370" s="32"/>
      <c r="AD1370" s="165"/>
      <c r="AE1370" s="165"/>
      <c r="AF1370" s="165"/>
      <c r="AG1370" s="165"/>
      <c r="AH1370" s="165"/>
      <c r="AI1370" s="140"/>
      <c r="AJ1370" s="140"/>
      <c r="AK1370" s="78"/>
      <c r="AL1370" s="78"/>
    </row>
    <row r="1371" spans="1:38" s="33" customFormat="1" ht="18" customHeight="1" x14ac:dyDescent="0.2">
      <c r="A1371" s="36" t="s">
        <v>35</v>
      </c>
      <c r="B1371" s="31">
        <f t="shared" si="641"/>
        <v>1663824.1800000004</v>
      </c>
      <c r="C1371" s="31">
        <f t="shared" si="641"/>
        <v>-713695</v>
      </c>
      <c r="D1371" s="31">
        <f t="shared" si="641"/>
        <v>950129.17999999982</v>
      </c>
      <c r="E1371" s="31">
        <f t="shared" si="641"/>
        <v>99501.960000000021</v>
      </c>
      <c r="F1371" s="31">
        <f t="shared" si="641"/>
        <v>462513.28</v>
      </c>
      <c r="G1371" s="31">
        <f t="shared" si="641"/>
        <v>148192.49</v>
      </c>
      <c r="H1371" s="31">
        <f t="shared" si="641"/>
        <v>-821.07000000000016</v>
      </c>
      <c r="I1371" s="31">
        <f t="shared" si="641"/>
        <v>36644.36</v>
      </c>
      <c r="J1371" s="31">
        <f t="shared" si="641"/>
        <v>195386.73</v>
      </c>
      <c r="K1371" s="31">
        <f t="shared" si="641"/>
        <v>31687.83</v>
      </c>
      <c r="L1371" s="31">
        <f t="shared" si="641"/>
        <v>0</v>
      </c>
      <c r="M1371" s="31">
        <f t="shared" si="641"/>
        <v>263718.92</v>
      </c>
      <c r="N1371" s="31">
        <f t="shared" si="641"/>
        <v>0</v>
      </c>
      <c r="O1371" s="31">
        <f t="shared" si="641"/>
        <v>8945.8500000000022</v>
      </c>
      <c r="P1371" s="31">
        <f t="shared" si="641"/>
        <v>53911.75</v>
      </c>
      <c r="Q1371" s="31">
        <f t="shared" si="641"/>
        <v>53430.869999999995</v>
      </c>
      <c r="R1371" s="31">
        <f t="shared" si="642"/>
        <v>22087.86</v>
      </c>
      <c r="S1371" s="31">
        <f t="shared" si="642"/>
        <v>191607.82</v>
      </c>
      <c r="T1371" s="31">
        <f t="shared" si="642"/>
        <v>24215.879999999997</v>
      </c>
      <c r="U1371" s="31">
        <f t="shared" si="642"/>
        <v>78493.240000000005</v>
      </c>
      <c r="V1371" s="31">
        <f t="shared" si="642"/>
        <v>13795.54</v>
      </c>
      <c r="W1371" s="31">
        <f t="shared" si="642"/>
        <v>2280</v>
      </c>
      <c r="X1371" s="31">
        <f t="shared" si="642"/>
        <v>-3101.07</v>
      </c>
      <c r="Y1371" s="31">
        <f t="shared" si="642"/>
        <v>0</v>
      </c>
      <c r="Z1371" s="31">
        <f t="shared" ref="Z1371:Z1373" si="643">SUM(M1371:Y1371)</f>
        <v>709386.66</v>
      </c>
      <c r="AA1371" s="31">
        <f>D1371-Z1371</f>
        <v>240742.51999999979</v>
      </c>
      <c r="AB1371" s="37">
        <f>Z1371/D1371</f>
        <v>0.74662127522491217</v>
      </c>
      <c r="AC1371" s="32"/>
      <c r="AD1371" s="165"/>
      <c r="AE1371" s="165"/>
      <c r="AF1371" s="165"/>
      <c r="AG1371" s="165"/>
      <c r="AH1371" s="165"/>
      <c r="AI1371" s="140"/>
      <c r="AJ1371" s="140"/>
      <c r="AK1371" s="78"/>
      <c r="AL1371" s="78"/>
    </row>
    <row r="1372" spans="1:38" s="33" customFormat="1" ht="18" customHeight="1" x14ac:dyDescent="0.2">
      <c r="A1372" s="36" t="s">
        <v>36</v>
      </c>
      <c r="B1372" s="31">
        <f t="shared" si="641"/>
        <v>0</v>
      </c>
      <c r="C1372" s="31">
        <f t="shared" si="641"/>
        <v>0</v>
      </c>
      <c r="D1372" s="31">
        <f t="shared" si="641"/>
        <v>0</v>
      </c>
      <c r="E1372" s="31">
        <f t="shared" si="641"/>
        <v>0</v>
      </c>
      <c r="F1372" s="31">
        <f t="shared" si="641"/>
        <v>0</v>
      </c>
      <c r="G1372" s="31">
        <f t="shared" si="641"/>
        <v>0</v>
      </c>
      <c r="H1372" s="31">
        <f t="shared" si="641"/>
        <v>0</v>
      </c>
      <c r="I1372" s="31">
        <f t="shared" si="641"/>
        <v>0</v>
      </c>
      <c r="J1372" s="31">
        <f t="shared" si="641"/>
        <v>0</v>
      </c>
      <c r="K1372" s="31">
        <f t="shared" si="641"/>
        <v>0</v>
      </c>
      <c r="L1372" s="31">
        <f t="shared" si="641"/>
        <v>0</v>
      </c>
      <c r="M1372" s="31">
        <f t="shared" si="641"/>
        <v>0</v>
      </c>
      <c r="N1372" s="31">
        <f t="shared" si="641"/>
        <v>0</v>
      </c>
      <c r="O1372" s="31">
        <f t="shared" si="641"/>
        <v>0</v>
      </c>
      <c r="P1372" s="31">
        <f t="shared" si="641"/>
        <v>0</v>
      </c>
      <c r="Q1372" s="31">
        <f t="shared" si="641"/>
        <v>0</v>
      </c>
      <c r="R1372" s="31">
        <f t="shared" si="642"/>
        <v>0</v>
      </c>
      <c r="S1372" s="31">
        <f t="shared" si="642"/>
        <v>0</v>
      </c>
      <c r="T1372" s="31">
        <f t="shared" si="642"/>
        <v>0</v>
      </c>
      <c r="U1372" s="31">
        <f t="shared" si="642"/>
        <v>0</v>
      </c>
      <c r="V1372" s="31">
        <f t="shared" si="642"/>
        <v>0</v>
      </c>
      <c r="W1372" s="31">
        <f t="shared" si="642"/>
        <v>0</v>
      </c>
      <c r="X1372" s="31">
        <f t="shared" si="642"/>
        <v>0</v>
      </c>
      <c r="Y1372" s="31">
        <f t="shared" si="642"/>
        <v>0</v>
      </c>
      <c r="Z1372" s="31">
        <f t="shared" si="643"/>
        <v>0</v>
      </c>
      <c r="AA1372" s="31">
        <f>D1372-Z1372</f>
        <v>0</v>
      </c>
      <c r="AB1372" s="37"/>
      <c r="AC1372" s="32"/>
      <c r="AD1372" s="165"/>
      <c r="AE1372" s="165"/>
      <c r="AF1372" s="165"/>
      <c r="AG1372" s="165"/>
      <c r="AH1372" s="165"/>
      <c r="AI1372" s="140"/>
      <c r="AJ1372" s="140"/>
      <c r="AK1372" s="78"/>
      <c r="AL1372" s="78"/>
    </row>
    <row r="1373" spans="1:38" s="33" customFormat="1" ht="18" customHeight="1" x14ac:dyDescent="0.2">
      <c r="A1373" s="36" t="s">
        <v>37</v>
      </c>
      <c r="B1373" s="31">
        <f t="shared" si="641"/>
        <v>0</v>
      </c>
      <c r="C1373" s="31">
        <f t="shared" si="641"/>
        <v>0</v>
      </c>
      <c r="D1373" s="31">
        <f t="shared" si="641"/>
        <v>0</v>
      </c>
      <c r="E1373" s="31">
        <f t="shared" si="641"/>
        <v>0</v>
      </c>
      <c r="F1373" s="31">
        <f t="shared" si="641"/>
        <v>0</v>
      </c>
      <c r="G1373" s="31">
        <f t="shared" si="641"/>
        <v>0</v>
      </c>
      <c r="H1373" s="31">
        <f t="shared" si="641"/>
        <v>0</v>
      </c>
      <c r="I1373" s="31">
        <f t="shared" si="641"/>
        <v>0</v>
      </c>
      <c r="J1373" s="31">
        <f t="shared" si="641"/>
        <v>0</v>
      </c>
      <c r="K1373" s="31">
        <f t="shared" si="641"/>
        <v>0</v>
      </c>
      <c r="L1373" s="31">
        <f t="shared" si="641"/>
        <v>0</v>
      </c>
      <c r="M1373" s="31">
        <f t="shared" si="641"/>
        <v>0</v>
      </c>
      <c r="N1373" s="31">
        <f t="shared" si="641"/>
        <v>0</v>
      </c>
      <c r="O1373" s="31">
        <f t="shared" si="641"/>
        <v>0</v>
      </c>
      <c r="P1373" s="31">
        <f t="shared" si="641"/>
        <v>0</v>
      </c>
      <c r="Q1373" s="31">
        <f t="shared" si="641"/>
        <v>0</v>
      </c>
      <c r="R1373" s="31">
        <f t="shared" si="642"/>
        <v>0</v>
      </c>
      <c r="S1373" s="31">
        <f t="shared" si="642"/>
        <v>0</v>
      </c>
      <c r="T1373" s="31">
        <f t="shared" si="642"/>
        <v>0</v>
      </c>
      <c r="U1373" s="31">
        <f t="shared" si="642"/>
        <v>0</v>
      </c>
      <c r="V1373" s="31">
        <f t="shared" si="642"/>
        <v>0</v>
      </c>
      <c r="W1373" s="31">
        <f t="shared" si="642"/>
        <v>0</v>
      </c>
      <c r="X1373" s="31">
        <f t="shared" si="642"/>
        <v>0</v>
      </c>
      <c r="Y1373" s="31">
        <f t="shared" si="642"/>
        <v>0</v>
      </c>
      <c r="Z1373" s="31">
        <f t="shared" si="643"/>
        <v>0</v>
      </c>
      <c r="AA1373" s="31">
        <f>D1373-Z1373</f>
        <v>0</v>
      </c>
      <c r="AB1373" s="37"/>
      <c r="AC1373" s="32"/>
      <c r="AD1373" s="165"/>
      <c r="AE1373" s="165"/>
      <c r="AF1373" s="165"/>
      <c r="AG1373" s="165"/>
      <c r="AH1373" s="165"/>
      <c r="AI1373" s="140"/>
      <c r="AJ1373" s="140"/>
      <c r="AK1373" s="78"/>
      <c r="AL1373" s="78"/>
    </row>
    <row r="1374" spans="1:38" s="33" customFormat="1" ht="18" hidden="1" customHeight="1" x14ac:dyDescent="0.25">
      <c r="A1374" s="39" t="s">
        <v>38</v>
      </c>
      <c r="B1374" s="40">
        <f t="shared" ref="B1374" si="644">SUM(B1370:B1373)</f>
        <v>1663824.1800000004</v>
      </c>
      <c r="C1374" s="40">
        <f t="shared" ref="C1374" si="645">SUM(C1370:C1373)</f>
        <v>-713695</v>
      </c>
      <c r="D1374" s="40">
        <f>SUM(D1370:D1373)</f>
        <v>950129.17999999982</v>
      </c>
      <c r="E1374" s="40">
        <f t="shared" ref="E1374:AA1374" si="646">SUM(E1370:E1373)</f>
        <v>99501.960000000021</v>
      </c>
      <c r="F1374" s="40">
        <f t="shared" si="646"/>
        <v>462513.28</v>
      </c>
      <c r="G1374" s="40">
        <f t="shared" si="646"/>
        <v>148192.49</v>
      </c>
      <c r="H1374" s="40">
        <f t="shared" si="646"/>
        <v>-821.07000000000016</v>
      </c>
      <c r="I1374" s="40">
        <f t="shared" si="646"/>
        <v>36644.36</v>
      </c>
      <c r="J1374" s="40">
        <f t="shared" si="646"/>
        <v>195386.73</v>
      </c>
      <c r="K1374" s="40">
        <f t="shared" si="646"/>
        <v>31687.83</v>
      </c>
      <c r="L1374" s="40">
        <f t="shared" si="646"/>
        <v>0</v>
      </c>
      <c r="M1374" s="40">
        <f t="shared" si="646"/>
        <v>263718.92</v>
      </c>
      <c r="N1374" s="40">
        <f t="shared" si="646"/>
        <v>0</v>
      </c>
      <c r="O1374" s="40">
        <f t="shared" si="646"/>
        <v>8945.8500000000022</v>
      </c>
      <c r="P1374" s="40">
        <f t="shared" si="646"/>
        <v>53911.75</v>
      </c>
      <c r="Q1374" s="40">
        <f t="shared" si="646"/>
        <v>53430.869999999995</v>
      </c>
      <c r="R1374" s="40">
        <f t="shared" si="646"/>
        <v>22087.86</v>
      </c>
      <c r="S1374" s="40">
        <f t="shared" si="646"/>
        <v>191607.82</v>
      </c>
      <c r="T1374" s="40">
        <f t="shared" si="646"/>
        <v>24215.879999999997</v>
      </c>
      <c r="U1374" s="40">
        <f t="shared" si="646"/>
        <v>78493.240000000005</v>
      </c>
      <c r="V1374" s="40">
        <f t="shared" si="646"/>
        <v>13795.54</v>
      </c>
      <c r="W1374" s="40">
        <f t="shared" si="646"/>
        <v>2280</v>
      </c>
      <c r="X1374" s="40">
        <f t="shared" si="646"/>
        <v>-3101.07</v>
      </c>
      <c r="Y1374" s="40">
        <f t="shared" si="646"/>
        <v>0</v>
      </c>
      <c r="Z1374" s="40">
        <f t="shared" si="646"/>
        <v>709386.66</v>
      </c>
      <c r="AA1374" s="40">
        <f t="shared" si="646"/>
        <v>240742.51999999979</v>
      </c>
      <c r="AB1374" s="41">
        <f>Z1374/D1374</f>
        <v>0.74662127522491217</v>
      </c>
      <c r="AC1374" s="32"/>
      <c r="AD1374" s="165"/>
      <c r="AE1374" s="165"/>
      <c r="AF1374" s="165"/>
      <c r="AG1374" s="165"/>
      <c r="AH1374" s="165"/>
      <c r="AI1374" s="140"/>
      <c r="AJ1374" s="140"/>
      <c r="AK1374" s="78"/>
      <c r="AL1374" s="78"/>
    </row>
    <row r="1375" spans="1:38" s="33" customFormat="1" ht="18" hidden="1" customHeight="1" x14ac:dyDescent="0.25">
      <c r="A1375" s="42" t="s">
        <v>39</v>
      </c>
      <c r="B1375" s="31">
        <f t="shared" ref="B1375:Y1375" si="647">B1385+B1395+B1405+B1415+B1425+B1435+B1445+B1455+B1465+B1475+B1485+B1495+B1505+B1515+B1525+B1535+B1545</f>
        <v>0</v>
      </c>
      <c r="C1375" s="31">
        <f t="shared" si="647"/>
        <v>0</v>
      </c>
      <c r="D1375" s="31">
        <f t="shared" si="647"/>
        <v>0</v>
      </c>
      <c r="E1375" s="31">
        <f t="shared" si="647"/>
        <v>0</v>
      </c>
      <c r="F1375" s="31">
        <f t="shared" si="647"/>
        <v>0</v>
      </c>
      <c r="G1375" s="31">
        <f t="shared" si="647"/>
        <v>0</v>
      </c>
      <c r="H1375" s="31">
        <f t="shared" si="647"/>
        <v>0</v>
      </c>
      <c r="I1375" s="31">
        <f t="shared" si="647"/>
        <v>0</v>
      </c>
      <c r="J1375" s="31">
        <f t="shared" si="647"/>
        <v>0</v>
      </c>
      <c r="K1375" s="31">
        <f t="shared" si="647"/>
        <v>0</v>
      </c>
      <c r="L1375" s="31">
        <f t="shared" si="647"/>
        <v>0</v>
      </c>
      <c r="M1375" s="31">
        <f t="shared" si="647"/>
        <v>0</v>
      </c>
      <c r="N1375" s="31">
        <f t="shared" si="647"/>
        <v>0</v>
      </c>
      <c r="O1375" s="31">
        <f t="shared" si="647"/>
        <v>0</v>
      </c>
      <c r="P1375" s="31">
        <f t="shared" si="647"/>
        <v>0</v>
      </c>
      <c r="Q1375" s="31">
        <f t="shared" si="647"/>
        <v>0</v>
      </c>
      <c r="R1375" s="31">
        <f t="shared" si="647"/>
        <v>0</v>
      </c>
      <c r="S1375" s="31">
        <f t="shared" si="647"/>
        <v>0</v>
      </c>
      <c r="T1375" s="31">
        <f t="shared" si="647"/>
        <v>0</v>
      </c>
      <c r="U1375" s="31">
        <f t="shared" si="647"/>
        <v>0</v>
      </c>
      <c r="V1375" s="31">
        <f t="shared" si="647"/>
        <v>0</v>
      </c>
      <c r="W1375" s="31">
        <f t="shared" si="647"/>
        <v>0</v>
      </c>
      <c r="X1375" s="31">
        <f t="shared" si="647"/>
        <v>0</v>
      </c>
      <c r="Y1375" s="31">
        <f t="shared" si="647"/>
        <v>0</v>
      </c>
      <c r="Z1375" s="31">
        <f t="shared" ref="Z1375" si="648">SUM(M1375:Y1375)</f>
        <v>0</v>
      </c>
      <c r="AA1375" s="31">
        <f>D1375-Z1375</f>
        <v>0</v>
      </c>
      <c r="AB1375" s="37"/>
      <c r="AC1375" s="32"/>
      <c r="AD1375" s="165"/>
      <c r="AE1375" s="165"/>
      <c r="AF1375" s="165"/>
      <c r="AG1375" s="165"/>
      <c r="AH1375" s="165"/>
      <c r="AI1375" s="140"/>
      <c r="AJ1375" s="140"/>
      <c r="AK1375" s="78"/>
      <c r="AL1375" s="78"/>
    </row>
    <row r="1376" spans="1:38" s="33" customFormat="1" ht="18" customHeight="1" x14ac:dyDescent="0.25">
      <c r="A1376" s="39" t="s">
        <v>40</v>
      </c>
      <c r="B1376" s="40">
        <f t="shared" ref="B1376:C1376" si="649">B1375+B1374</f>
        <v>1663824.1800000004</v>
      </c>
      <c r="C1376" s="40">
        <f t="shared" si="649"/>
        <v>-713695</v>
      </c>
      <c r="D1376" s="40">
        <f>D1375+D1374</f>
        <v>950129.17999999982</v>
      </c>
      <c r="E1376" s="40">
        <f t="shared" ref="E1376:AA1376" si="650">E1375+E1374</f>
        <v>99501.960000000021</v>
      </c>
      <c r="F1376" s="40">
        <f t="shared" si="650"/>
        <v>462513.28</v>
      </c>
      <c r="G1376" s="40">
        <f t="shared" si="650"/>
        <v>148192.49</v>
      </c>
      <c r="H1376" s="40">
        <f t="shared" si="650"/>
        <v>-821.07000000000016</v>
      </c>
      <c r="I1376" s="40">
        <f t="shared" si="650"/>
        <v>36644.36</v>
      </c>
      <c r="J1376" s="40">
        <f t="shared" si="650"/>
        <v>195386.73</v>
      </c>
      <c r="K1376" s="40">
        <f t="shared" si="650"/>
        <v>31687.83</v>
      </c>
      <c r="L1376" s="40">
        <f t="shared" si="650"/>
        <v>0</v>
      </c>
      <c r="M1376" s="40">
        <f t="shared" si="650"/>
        <v>263718.92</v>
      </c>
      <c r="N1376" s="40">
        <f t="shared" si="650"/>
        <v>0</v>
      </c>
      <c r="O1376" s="40">
        <f t="shared" si="650"/>
        <v>8945.8500000000022</v>
      </c>
      <c r="P1376" s="40">
        <f t="shared" si="650"/>
        <v>53911.75</v>
      </c>
      <c r="Q1376" s="40">
        <f t="shared" si="650"/>
        <v>53430.869999999995</v>
      </c>
      <c r="R1376" s="40">
        <f t="shared" si="650"/>
        <v>22087.86</v>
      </c>
      <c r="S1376" s="40">
        <f t="shared" si="650"/>
        <v>191607.82</v>
      </c>
      <c r="T1376" s="40">
        <f t="shared" si="650"/>
        <v>24215.879999999997</v>
      </c>
      <c r="U1376" s="40">
        <f t="shared" si="650"/>
        <v>78493.240000000005</v>
      </c>
      <c r="V1376" s="40">
        <f t="shared" si="650"/>
        <v>13795.54</v>
      </c>
      <c r="W1376" s="40">
        <f t="shared" si="650"/>
        <v>2280</v>
      </c>
      <c r="X1376" s="40">
        <f t="shared" si="650"/>
        <v>-3101.07</v>
      </c>
      <c r="Y1376" s="40">
        <f t="shared" si="650"/>
        <v>0</v>
      </c>
      <c r="Z1376" s="40">
        <f t="shared" si="650"/>
        <v>709386.66</v>
      </c>
      <c r="AA1376" s="40">
        <f t="shared" si="650"/>
        <v>240742.51999999979</v>
      </c>
      <c r="AB1376" s="41">
        <f>Z1376/D1376</f>
        <v>0.74662127522491217</v>
      </c>
      <c r="AC1376" s="43"/>
      <c r="AD1376" s="165"/>
      <c r="AE1376" s="165"/>
      <c r="AF1376" s="165"/>
      <c r="AG1376" s="165"/>
      <c r="AH1376" s="165"/>
      <c r="AI1376" s="140"/>
      <c r="AJ1376" s="140"/>
      <c r="AK1376" s="78"/>
      <c r="AL1376" s="78"/>
    </row>
    <row r="1377" spans="1:38" s="46" customFormat="1" ht="15" hidden="1" customHeight="1" x14ac:dyDescent="0.25">
      <c r="A1377" s="44"/>
      <c r="B1377" s="45"/>
      <c r="C1377" s="45"/>
      <c r="D1377" s="45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40"/>
      <c r="AE1377" s="140"/>
      <c r="AF1377" s="140"/>
      <c r="AG1377" s="140"/>
      <c r="AH1377" s="140"/>
      <c r="AI1377" s="140"/>
      <c r="AJ1377" s="140"/>
      <c r="AK1377" s="78"/>
      <c r="AL1377" s="78"/>
    </row>
    <row r="1378" spans="1:38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65"/>
      <c r="AE1378" s="165"/>
      <c r="AF1378" s="165"/>
      <c r="AG1378" s="165"/>
      <c r="AH1378" s="165"/>
      <c r="AI1378" s="140"/>
      <c r="AJ1378" s="140"/>
      <c r="AK1378" s="78"/>
      <c r="AL1378" s="78"/>
    </row>
    <row r="1379" spans="1:38" s="33" customFormat="1" ht="15" hidden="1" customHeight="1" x14ac:dyDescent="0.25">
      <c r="A1379" s="47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65"/>
      <c r="AE1379" s="165"/>
      <c r="AF1379" s="165"/>
      <c r="AG1379" s="165"/>
      <c r="AH1379" s="165"/>
      <c r="AI1379" s="140"/>
      <c r="AJ1379" s="140"/>
      <c r="AK1379" s="78"/>
      <c r="AL1379" s="78"/>
    </row>
    <row r="1380" spans="1:38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  <c r="AD1380" s="165"/>
      <c r="AE1380" s="165"/>
      <c r="AF1380" s="165"/>
      <c r="AG1380" s="165"/>
      <c r="AH1380" s="165"/>
      <c r="AI1380" s="140"/>
      <c r="AJ1380" s="140"/>
      <c r="AK1380" s="78"/>
      <c r="AL1380" s="78"/>
    </row>
    <row r="1381" spans="1:38" s="33" customFormat="1" ht="18" hidden="1" customHeight="1" x14ac:dyDescent="0.2">
      <c r="A1381" s="36" t="s">
        <v>35</v>
      </c>
      <c r="B1381" s="31">
        <f>[1]consoCURRENT!E32159</f>
        <v>945939.52999999991</v>
      </c>
      <c r="C1381" s="31">
        <f>[1]consoCURRENT!F32159</f>
        <v>-470553</v>
      </c>
      <c r="D1381" s="31">
        <f>[1]consoCURRENT!G32159</f>
        <v>475386.52999999997</v>
      </c>
      <c r="E1381" s="31">
        <f>[1]consoCURRENT!H32159</f>
        <v>39644.36</v>
      </c>
      <c r="F1381" s="31">
        <f>[1]consoCURRENT!I32159</f>
        <v>195386.73</v>
      </c>
      <c r="G1381" s="31">
        <f>[1]consoCURRENT!J32159</f>
        <v>31687.83</v>
      </c>
      <c r="H1381" s="31">
        <f>[1]consoCURRENT!K32159</f>
        <v>0</v>
      </c>
      <c r="I1381" s="31">
        <f>[1]consoCURRENT!L32159</f>
        <v>36644.36</v>
      </c>
      <c r="J1381" s="31">
        <f>[1]consoCURRENT!M32159</f>
        <v>195386.73</v>
      </c>
      <c r="K1381" s="31">
        <f>[1]consoCURRENT!N32159</f>
        <v>31687.83</v>
      </c>
      <c r="L1381" s="31">
        <f>[1]consoCURRENT!O32159</f>
        <v>0</v>
      </c>
      <c r="M1381" s="31">
        <f>[1]consoCURRENT!P32159</f>
        <v>263718.92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1">SUM(M1381:Y1381)</f>
        <v>266718.92</v>
      </c>
      <c r="AA1381" s="31">
        <f>D1381-Z1381</f>
        <v>208667.61</v>
      </c>
      <c r="AB1381" s="37">
        <f>Z1381/D1381</f>
        <v>0.56105695716704473</v>
      </c>
      <c r="AC1381" s="32"/>
      <c r="AD1381" s="165"/>
      <c r="AE1381" s="165"/>
      <c r="AF1381" s="165"/>
      <c r="AG1381" s="165"/>
      <c r="AH1381" s="165"/>
      <c r="AI1381" s="140"/>
      <c r="AJ1381" s="140"/>
      <c r="AK1381" s="78"/>
      <c r="AL1381" s="78"/>
    </row>
    <row r="1382" spans="1:38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1"/>
        <v>0</v>
      </c>
      <c r="AA1382" s="31">
        <f>D1382-Z1382</f>
        <v>0</v>
      </c>
      <c r="AB1382" s="37"/>
      <c r="AC1382" s="32"/>
      <c r="AD1382" s="165"/>
      <c r="AE1382" s="165"/>
      <c r="AF1382" s="165"/>
      <c r="AG1382" s="165"/>
      <c r="AH1382" s="165"/>
      <c r="AI1382" s="140"/>
      <c r="AJ1382" s="140"/>
      <c r="AK1382" s="78"/>
      <c r="AL1382" s="78"/>
    </row>
    <row r="1383" spans="1:38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1"/>
        <v>0</v>
      </c>
      <c r="AA1383" s="31">
        <f>D1383-Z1383</f>
        <v>0</v>
      </c>
      <c r="AB1383" s="37"/>
      <c r="AC1383" s="32"/>
      <c r="AD1383" s="165"/>
      <c r="AE1383" s="165"/>
      <c r="AF1383" s="165"/>
      <c r="AG1383" s="165"/>
      <c r="AH1383" s="165"/>
      <c r="AI1383" s="140"/>
      <c r="AJ1383" s="140"/>
      <c r="AK1383" s="78"/>
      <c r="AL1383" s="78"/>
    </row>
    <row r="1384" spans="1:38" s="33" customFormat="1" ht="18" hidden="1" customHeight="1" x14ac:dyDescent="0.25">
      <c r="A1384" s="39" t="s">
        <v>38</v>
      </c>
      <c r="B1384" s="40">
        <f t="shared" ref="B1384:AA1384" si="652">SUM(B1380:B1383)</f>
        <v>945939.52999999991</v>
      </c>
      <c r="C1384" s="40">
        <f t="shared" si="652"/>
        <v>-470553</v>
      </c>
      <c r="D1384" s="40">
        <f t="shared" si="652"/>
        <v>475386.52999999997</v>
      </c>
      <c r="E1384" s="40">
        <f t="shared" si="652"/>
        <v>39644.36</v>
      </c>
      <c r="F1384" s="40">
        <f t="shared" si="652"/>
        <v>195386.73</v>
      </c>
      <c r="G1384" s="40">
        <f t="shared" si="652"/>
        <v>31687.83</v>
      </c>
      <c r="H1384" s="40">
        <f t="shared" si="652"/>
        <v>0</v>
      </c>
      <c r="I1384" s="40">
        <f t="shared" si="652"/>
        <v>36644.36</v>
      </c>
      <c r="J1384" s="40">
        <f t="shared" si="652"/>
        <v>195386.73</v>
      </c>
      <c r="K1384" s="40">
        <f t="shared" si="652"/>
        <v>31687.83</v>
      </c>
      <c r="L1384" s="40">
        <f t="shared" si="652"/>
        <v>0</v>
      </c>
      <c r="M1384" s="40">
        <f t="shared" si="652"/>
        <v>263718.92</v>
      </c>
      <c r="N1384" s="40">
        <f t="shared" si="652"/>
        <v>0</v>
      </c>
      <c r="O1384" s="40">
        <f t="shared" si="652"/>
        <v>3000</v>
      </c>
      <c r="P1384" s="40">
        <f t="shared" si="652"/>
        <v>0</v>
      </c>
      <c r="Q1384" s="40">
        <f t="shared" si="652"/>
        <v>0</v>
      </c>
      <c r="R1384" s="40">
        <f t="shared" si="652"/>
        <v>0</v>
      </c>
      <c r="S1384" s="40">
        <f t="shared" si="652"/>
        <v>0</v>
      </c>
      <c r="T1384" s="40">
        <f t="shared" si="652"/>
        <v>0</v>
      </c>
      <c r="U1384" s="40">
        <f t="shared" si="652"/>
        <v>0</v>
      </c>
      <c r="V1384" s="40">
        <f t="shared" si="652"/>
        <v>0</v>
      </c>
      <c r="W1384" s="40">
        <f t="shared" si="652"/>
        <v>0</v>
      </c>
      <c r="X1384" s="40">
        <f t="shared" si="652"/>
        <v>0</v>
      </c>
      <c r="Y1384" s="40">
        <f t="shared" si="652"/>
        <v>0</v>
      </c>
      <c r="Z1384" s="40">
        <f t="shared" si="652"/>
        <v>266718.92</v>
      </c>
      <c r="AA1384" s="40">
        <f t="shared" si="652"/>
        <v>208667.61</v>
      </c>
      <c r="AB1384" s="41">
        <f>Z1384/D1384</f>
        <v>0.56105695716704473</v>
      </c>
      <c r="AC1384" s="32"/>
      <c r="AD1384" s="165"/>
      <c r="AE1384" s="165"/>
      <c r="AF1384" s="165"/>
      <c r="AG1384" s="165"/>
      <c r="AH1384" s="165"/>
      <c r="AI1384" s="140"/>
      <c r="AJ1384" s="140"/>
      <c r="AK1384" s="78"/>
      <c r="AL1384" s="78"/>
    </row>
    <row r="1385" spans="1:38" s="33" customFormat="1" ht="18" hidden="1" customHeight="1" x14ac:dyDescent="0.25">
      <c r="A1385" s="42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3">SUM(M1385:Y1385)</f>
        <v>0</v>
      </c>
      <c r="AA1385" s="31">
        <f>D1385-Z1385</f>
        <v>0</v>
      </c>
      <c r="AB1385" s="37"/>
      <c r="AC1385" s="32"/>
      <c r="AD1385" s="165"/>
      <c r="AE1385" s="165"/>
      <c r="AF1385" s="165"/>
      <c r="AG1385" s="165"/>
      <c r="AH1385" s="165"/>
      <c r="AI1385" s="140"/>
      <c r="AJ1385" s="140"/>
      <c r="AK1385" s="78"/>
      <c r="AL1385" s="78"/>
    </row>
    <row r="1386" spans="1:38" s="33" customFormat="1" ht="18" hidden="1" customHeight="1" x14ac:dyDescent="0.25">
      <c r="A1386" s="39" t="s">
        <v>40</v>
      </c>
      <c r="B1386" s="40">
        <f t="shared" ref="B1386:AA1386" si="654">B1385+B1384</f>
        <v>945939.52999999991</v>
      </c>
      <c r="C1386" s="40">
        <f t="shared" si="654"/>
        <v>-470553</v>
      </c>
      <c r="D1386" s="40">
        <f t="shared" si="654"/>
        <v>475386.52999999997</v>
      </c>
      <c r="E1386" s="40">
        <f t="shared" si="654"/>
        <v>39644.36</v>
      </c>
      <c r="F1386" s="40">
        <f t="shared" si="654"/>
        <v>195386.73</v>
      </c>
      <c r="G1386" s="40">
        <f t="shared" si="654"/>
        <v>31687.83</v>
      </c>
      <c r="H1386" s="40">
        <f t="shared" si="654"/>
        <v>0</v>
      </c>
      <c r="I1386" s="40">
        <f t="shared" si="654"/>
        <v>36644.36</v>
      </c>
      <c r="J1386" s="40">
        <f t="shared" si="654"/>
        <v>195386.73</v>
      </c>
      <c r="K1386" s="40">
        <f t="shared" si="654"/>
        <v>31687.83</v>
      </c>
      <c r="L1386" s="40">
        <f t="shared" si="654"/>
        <v>0</v>
      </c>
      <c r="M1386" s="40">
        <f t="shared" si="654"/>
        <v>263718.92</v>
      </c>
      <c r="N1386" s="40">
        <f t="shared" si="654"/>
        <v>0</v>
      </c>
      <c r="O1386" s="40">
        <f t="shared" si="654"/>
        <v>3000</v>
      </c>
      <c r="P1386" s="40">
        <f t="shared" si="654"/>
        <v>0</v>
      </c>
      <c r="Q1386" s="40">
        <f t="shared" si="654"/>
        <v>0</v>
      </c>
      <c r="R1386" s="40">
        <f t="shared" si="654"/>
        <v>0</v>
      </c>
      <c r="S1386" s="40">
        <f t="shared" si="654"/>
        <v>0</v>
      </c>
      <c r="T1386" s="40">
        <f t="shared" si="654"/>
        <v>0</v>
      </c>
      <c r="U1386" s="40">
        <f t="shared" si="654"/>
        <v>0</v>
      </c>
      <c r="V1386" s="40">
        <f t="shared" si="654"/>
        <v>0</v>
      </c>
      <c r="W1386" s="40">
        <f t="shared" si="654"/>
        <v>0</v>
      </c>
      <c r="X1386" s="40">
        <f t="shared" si="654"/>
        <v>0</v>
      </c>
      <c r="Y1386" s="40">
        <f t="shared" si="654"/>
        <v>0</v>
      </c>
      <c r="Z1386" s="40">
        <f t="shared" si="654"/>
        <v>266718.92</v>
      </c>
      <c r="AA1386" s="40">
        <f t="shared" si="654"/>
        <v>208667.61</v>
      </c>
      <c r="AB1386" s="41">
        <f>Z1386/D1386</f>
        <v>0.56105695716704473</v>
      </c>
      <c r="AC1386" s="43"/>
      <c r="AD1386" s="165"/>
      <c r="AE1386" s="165"/>
      <c r="AF1386" s="165"/>
      <c r="AG1386" s="165"/>
      <c r="AH1386" s="165"/>
      <c r="AI1386" s="140"/>
      <c r="AJ1386" s="140"/>
      <c r="AK1386" s="78"/>
      <c r="AL1386" s="78"/>
    </row>
    <row r="1387" spans="1:38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65"/>
      <c r="AE1387" s="165"/>
      <c r="AF1387" s="165"/>
      <c r="AG1387" s="165"/>
      <c r="AH1387" s="165"/>
      <c r="AI1387" s="140"/>
      <c r="AJ1387" s="140"/>
      <c r="AK1387" s="78"/>
      <c r="AL1387" s="78"/>
    </row>
    <row r="1388" spans="1:38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65"/>
      <c r="AE1388" s="165"/>
      <c r="AF1388" s="165"/>
      <c r="AG1388" s="165"/>
      <c r="AH1388" s="165"/>
      <c r="AI1388" s="140"/>
      <c r="AJ1388" s="140"/>
      <c r="AK1388" s="78"/>
      <c r="AL1388" s="78"/>
    </row>
    <row r="1389" spans="1:38" s="33" customFormat="1" ht="15" hidden="1" customHeight="1" x14ac:dyDescent="0.25">
      <c r="A1389" s="47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65"/>
      <c r="AE1389" s="165"/>
      <c r="AF1389" s="165"/>
      <c r="AG1389" s="165"/>
      <c r="AH1389" s="165"/>
      <c r="AI1389" s="140"/>
      <c r="AJ1389" s="140"/>
      <c r="AK1389" s="78"/>
      <c r="AL1389" s="78"/>
    </row>
    <row r="1390" spans="1:38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D1390" s="165"/>
      <c r="AE1390" s="165"/>
      <c r="AF1390" s="165"/>
      <c r="AG1390" s="165"/>
      <c r="AH1390" s="165"/>
      <c r="AI1390" s="140"/>
      <c r="AJ1390" s="140"/>
      <c r="AK1390" s="78"/>
      <c r="AL1390" s="78"/>
    </row>
    <row r="1391" spans="1:38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-158038</v>
      </c>
      <c r="D1391" s="31">
        <f>[1]consoCURRENT!G32372</f>
        <v>0.59999999998763087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5">SUM(M1391:Y1391)</f>
        <v>0</v>
      </c>
      <c r="AA1391" s="31">
        <f>D1391-Z1391</f>
        <v>0.59999999998763087</v>
      </c>
      <c r="AB1391" s="37">
        <f>Z1391/D1391</f>
        <v>0</v>
      </c>
      <c r="AC1391" s="32"/>
      <c r="AD1391" s="165"/>
      <c r="AE1391" s="165"/>
      <c r="AF1391" s="165"/>
      <c r="AG1391" s="165"/>
      <c r="AH1391" s="165"/>
      <c r="AI1391" s="140"/>
      <c r="AJ1391" s="140"/>
      <c r="AK1391" s="78"/>
      <c r="AL1391" s="78"/>
    </row>
    <row r="1392" spans="1:38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5"/>
        <v>0</v>
      </c>
      <c r="AA1392" s="31">
        <f>D1392-Z1392</f>
        <v>0</v>
      </c>
      <c r="AB1392" s="37"/>
      <c r="AC1392" s="32"/>
      <c r="AD1392" s="165"/>
      <c r="AE1392" s="165"/>
      <c r="AF1392" s="165"/>
      <c r="AG1392" s="165"/>
      <c r="AH1392" s="165"/>
      <c r="AI1392" s="140"/>
      <c r="AJ1392" s="140"/>
      <c r="AK1392" s="78"/>
      <c r="AL1392" s="78"/>
    </row>
    <row r="1393" spans="1:38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5"/>
        <v>0</v>
      </c>
      <c r="AA1393" s="31">
        <f>D1393-Z1393</f>
        <v>0</v>
      </c>
      <c r="AB1393" s="37"/>
      <c r="AC1393" s="32"/>
      <c r="AD1393" s="165"/>
      <c r="AE1393" s="165"/>
      <c r="AF1393" s="165"/>
      <c r="AG1393" s="165"/>
      <c r="AH1393" s="165"/>
      <c r="AI1393" s="140"/>
      <c r="AJ1393" s="140"/>
      <c r="AK1393" s="78"/>
      <c r="AL1393" s="78"/>
    </row>
    <row r="1394" spans="1:38" s="33" customFormat="1" ht="18" hidden="1" customHeight="1" x14ac:dyDescent="0.25">
      <c r="A1394" s="39" t="s">
        <v>38</v>
      </c>
      <c r="B1394" s="40">
        <f t="shared" ref="B1394:AA1394" si="656">SUM(B1390:B1393)</f>
        <v>158038.59999999998</v>
      </c>
      <c r="C1394" s="40">
        <f t="shared" si="656"/>
        <v>-158038</v>
      </c>
      <c r="D1394" s="40">
        <f t="shared" si="656"/>
        <v>0.59999999998763087</v>
      </c>
      <c r="E1394" s="40">
        <f t="shared" si="656"/>
        <v>0</v>
      </c>
      <c r="F1394" s="40">
        <f t="shared" si="656"/>
        <v>0</v>
      </c>
      <c r="G1394" s="40">
        <f t="shared" si="656"/>
        <v>0</v>
      </c>
      <c r="H1394" s="40">
        <f t="shared" si="656"/>
        <v>0</v>
      </c>
      <c r="I1394" s="40">
        <f t="shared" si="656"/>
        <v>0</v>
      </c>
      <c r="J1394" s="40">
        <f t="shared" si="656"/>
        <v>0</v>
      </c>
      <c r="K1394" s="40">
        <f t="shared" si="656"/>
        <v>0</v>
      </c>
      <c r="L1394" s="40">
        <f t="shared" si="656"/>
        <v>0</v>
      </c>
      <c r="M1394" s="40">
        <f t="shared" si="656"/>
        <v>0</v>
      </c>
      <c r="N1394" s="40">
        <f t="shared" si="656"/>
        <v>0</v>
      </c>
      <c r="O1394" s="40">
        <f t="shared" si="656"/>
        <v>0</v>
      </c>
      <c r="P1394" s="40">
        <f t="shared" si="656"/>
        <v>0</v>
      </c>
      <c r="Q1394" s="40">
        <f t="shared" si="656"/>
        <v>0</v>
      </c>
      <c r="R1394" s="40">
        <f t="shared" si="656"/>
        <v>0</v>
      </c>
      <c r="S1394" s="40">
        <f t="shared" si="656"/>
        <v>0</v>
      </c>
      <c r="T1394" s="40">
        <f t="shared" si="656"/>
        <v>0</v>
      </c>
      <c r="U1394" s="40">
        <f t="shared" si="656"/>
        <v>0</v>
      </c>
      <c r="V1394" s="40">
        <f t="shared" si="656"/>
        <v>0</v>
      </c>
      <c r="W1394" s="40">
        <f t="shared" si="656"/>
        <v>0</v>
      </c>
      <c r="X1394" s="40">
        <f t="shared" si="656"/>
        <v>0</v>
      </c>
      <c r="Y1394" s="40">
        <f t="shared" si="656"/>
        <v>0</v>
      </c>
      <c r="Z1394" s="40">
        <f t="shared" si="656"/>
        <v>0</v>
      </c>
      <c r="AA1394" s="40">
        <f t="shared" si="656"/>
        <v>0.59999999998763087</v>
      </c>
      <c r="AB1394" s="41">
        <f>Z1394/D1394</f>
        <v>0</v>
      </c>
      <c r="AC1394" s="32"/>
      <c r="AD1394" s="165"/>
      <c r="AE1394" s="165"/>
      <c r="AF1394" s="165"/>
      <c r="AG1394" s="165"/>
      <c r="AH1394" s="165"/>
      <c r="AI1394" s="140"/>
      <c r="AJ1394" s="140"/>
      <c r="AK1394" s="78"/>
      <c r="AL1394" s="78"/>
    </row>
    <row r="1395" spans="1:38" s="33" customFormat="1" ht="18" hidden="1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57">SUM(M1395:Y1395)</f>
        <v>0</v>
      </c>
      <c r="AA1395" s="31">
        <f>D1395-Z1395</f>
        <v>0</v>
      </c>
      <c r="AB1395" s="37"/>
      <c r="AC1395" s="32"/>
      <c r="AD1395" s="165"/>
      <c r="AE1395" s="165"/>
      <c r="AF1395" s="165"/>
      <c r="AG1395" s="165"/>
      <c r="AH1395" s="165"/>
      <c r="AI1395" s="140"/>
      <c r="AJ1395" s="140"/>
      <c r="AK1395" s="78"/>
      <c r="AL1395" s="78"/>
    </row>
    <row r="1396" spans="1:38" s="33" customFormat="1" ht="18" hidden="1" customHeight="1" x14ac:dyDescent="0.25">
      <c r="A1396" s="39" t="s">
        <v>40</v>
      </c>
      <c r="B1396" s="40">
        <f t="shared" ref="B1396:AA1396" si="658">B1395+B1394</f>
        <v>158038.59999999998</v>
      </c>
      <c r="C1396" s="40">
        <f t="shared" si="658"/>
        <v>-158038</v>
      </c>
      <c r="D1396" s="40">
        <f t="shared" si="658"/>
        <v>0.59999999998763087</v>
      </c>
      <c r="E1396" s="40">
        <f t="shared" si="658"/>
        <v>0</v>
      </c>
      <c r="F1396" s="40">
        <f t="shared" si="658"/>
        <v>0</v>
      </c>
      <c r="G1396" s="40">
        <f t="shared" si="658"/>
        <v>0</v>
      </c>
      <c r="H1396" s="40">
        <f t="shared" si="658"/>
        <v>0</v>
      </c>
      <c r="I1396" s="40">
        <f t="shared" si="658"/>
        <v>0</v>
      </c>
      <c r="J1396" s="40">
        <f t="shared" si="658"/>
        <v>0</v>
      </c>
      <c r="K1396" s="40">
        <f t="shared" si="658"/>
        <v>0</v>
      </c>
      <c r="L1396" s="40">
        <f t="shared" si="658"/>
        <v>0</v>
      </c>
      <c r="M1396" s="40">
        <f t="shared" si="658"/>
        <v>0</v>
      </c>
      <c r="N1396" s="40">
        <f t="shared" si="658"/>
        <v>0</v>
      </c>
      <c r="O1396" s="40">
        <f t="shared" si="658"/>
        <v>0</v>
      </c>
      <c r="P1396" s="40">
        <f t="shared" si="658"/>
        <v>0</v>
      </c>
      <c r="Q1396" s="40">
        <f t="shared" si="658"/>
        <v>0</v>
      </c>
      <c r="R1396" s="40">
        <f t="shared" si="658"/>
        <v>0</v>
      </c>
      <c r="S1396" s="40">
        <f t="shared" si="658"/>
        <v>0</v>
      </c>
      <c r="T1396" s="40">
        <f t="shared" si="658"/>
        <v>0</v>
      </c>
      <c r="U1396" s="40">
        <f t="shared" si="658"/>
        <v>0</v>
      </c>
      <c r="V1396" s="40">
        <f t="shared" si="658"/>
        <v>0</v>
      </c>
      <c r="W1396" s="40">
        <f t="shared" si="658"/>
        <v>0</v>
      </c>
      <c r="X1396" s="40">
        <f t="shared" si="658"/>
        <v>0</v>
      </c>
      <c r="Y1396" s="40">
        <f t="shared" si="658"/>
        <v>0</v>
      </c>
      <c r="Z1396" s="40">
        <f t="shared" si="658"/>
        <v>0</v>
      </c>
      <c r="AA1396" s="40">
        <f t="shared" si="658"/>
        <v>0.59999999998763087</v>
      </c>
      <c r="AB1396" s="41">
        <f>Z1396/D1396</f>
        <v>0</v>
      </c>
      <c r="AC1396" s="43"/>
      <c r="AD1396" s="165"/>
      <c r="AE1396" s="165"/>
      <c r="AF1396" s="165"/>
      <c r="AG1396" s="165"/>
      <c r="AH1396" s="165"/>
      <c r="AI1396" s="140"/>
      <c r="AJ1396" s="140"/>
      <c r="AK1396" s="78"/>
      <c r="AL1396" s="78"/>
    </row>
    <row r="1397" spans="1:38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65"/>
      <c r="AE1397" s="165"/>
      <c r="AF1397" s="165"/>
      <c r="AG1397" s="165"/>
      <c r="AH1397" s="165"/>
      <c r="AI1397" s="140"/>
      <c r="AJ1397" s="140"/>
      <c r="AK1397" s="78"/>
      <c r="AL1397" s="78"/>
    </row>
    <row r="1398" spans="1:38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65"/>
      <c r="AE1398" s="165"/>
      <c r="AF1398" s="165"/>
      <c r="AG1398" s="165"/>
      <c r="AH1398" s="165"/>
      <c r="AI1398" s="140"/>
      <c r="AJ1398" s="140"/>
      <c r="AK1398" s="78"/>
      <c r="AL1398" s="78"/>
    </row>
    <row r="1399" spans="1:38" s="33" customFormat="1" ht="15" hidden="1" customHeight="1" x14ac:dyDescent="0.25">
      <c r="A1399" s="47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65"/>
      <c r="AE1399" s="165"/>
      <c r="AF1399" s="165"/>
      <c r="AG1399" s="165"/>
      <c r="AH1399" s="165"/>
      <c r="AI1399" s="140"/>
      <c r="AJ1399" s="140"/>
      <c r="AK1399" s="78"/>
      <c r="AL1399" s="78"/>
    </row>
    <row r="1400" spans="1:38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D1400" s="165"/>
      <c r="AE1400" s="165"/>
      <c r="AF1400" s="165"/>
      <c r="AG1400" s="165"/>
      <c r="AH1400" s="165"/>
      <c r="AI1400" s="140"/>
      <c r="AJ1400" s="140"/>
      <c r="AK1400" s="78"/>
      <c r="AL1400" s="78"/>
    </row>
    <row r="1401" spans="1:38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18265.5</v>
      </c>
      <c r="F1401" s="31">
        <f>[1]consoCURRENT!I32585</f>
        <v>71091.850000000006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18265.5</v>
      </c>
      <c r="Q1401" s="31">
        <f>[1]consoCURRENT!T32585</f>
        <v>26282.59</v>
      </c>
      <c r="R1401" s="31">
        <f>[1]consoCURRENT!U32585</f>
        <v>0</v>
      </c>
      <c r="S1401" s="31">
        <f>[1]consoCURRENT!V32585</f>
        <v>44809.26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59">SUM(M1401:Y1401)</f>
        <v>89357.35</v>
      </c>
      <c r="AA1401" s="31">
        <f>D1401-Z1401</f>
        <v>0</v>
      </c>
      <c r="AB1401" s="37">
        <f>Z1401/D1401</f>
        <v>1.0000000000000002</v>
      </c>
      <c r="AC1401" s="32"/>
      <c r="AD1401" s="165"/>
      <c r="AE1401" s="165"/>
      <c r="AF1401" s="165"/>
      <c r="AG1401" s="165"/>
      <c r="AH1401" s="165"/>
      <c r="AI1401" s="140"/>
      <c r="AJ1401" s="140"/>
      <c r="AK1401" s="78"/>
      <c r="AL1401" s="78"/>
    </row>
    <row r="1402" spans="1:38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59"/>
        <v>0</v>
      </c>
      <c r="AA1402" s="31">
        <f>D1402-Z1402</f>
        <v>0</v>
      </c>
      <c r="AB1402" s="37"/>
      <c r="AC1402" s="32"/>
      <c r="AD1402" s="165"/>
      <c r="AE1402" s="165"/>
      <c r="AF1402" s="165"/>
      <c r="AG1402" s="165"/>
      <c r="AH1402" s="165"/>
      <c r="AI1402" s="140"/>
      <c r="AJ1402" s="140"/>
      <c r="AK1402" s="78"/>
      <c r="AL1402" s="78"/>
    </row>
    <row r="1403" spans="1:38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59"/>
        <v>0</v>
      </c>
      <c r="AA1403" s="31">
        <f>D1403-Z1403</f>
        <v>0</v>
      </c>
      <c r="AB1403" s="37"/>
      <c r="AC1403" s="32"/>
      <c r="AD1403" s="165"/>
      <c r="AE1403" s="165"/>
      <c r="AF1403" s="165"/>
      <c r="AG1403" s="165"/>
      <c r="AH1403" s="165"/>
      <c r="AI1403" s="140"/>
      <c r="AJ1403" s="140"/>
      <c r="AK1403" s="78"/>
      <c r="AL1403" s="78"/>
    </row>
    <row r="1404" spans="1:38" s="33" customFormat="1" ht="18" hidden="1" customHeight="1" x14ac:dyDescent="0.25">
      <c r="A1404" s="39" t="s">
        <v>38</v>
      </c>
      <c r="B1404" s="40">
        <f t="shared" ref="B1404:AA1404" si="660">SUM(B1400:B1403)</f>
        <v>89357.349999999991</v>
      </c>
      <c r="C1404" s="40">
        <f t="shared" si="660"/>
        <v>0</v>
      </c>
      <c r="D1404" s="40">
        <f t="shared" si="660"/>
        <v>89357.349999999991</v>
      </c>
      <c r="E1404" s="40">
        <f t="shared" si="660"/>
        <v>18265.5</v>
      </c>
      <c r="F1404" s="40">
        <f t="shared" si="660"/>
        <v>71091.850000000006</v>
      </c>
      <c r="G1404" s="40">
        <f t="shared" si="660"/>
        <v>0</v>
      </c>
      <c r="H1404" s="40">
        <f t="shared" si="660"/>
        <v>0</v>
      </c>
      <c r="I1404" s="40">
        <f t="shared" si="660"/>
        <v>0</v>
      </c>
      <c r="J1404" s="40">
        <f t="shared" si="660"/>
        <v>0</v>
      </c>
      <c r="K1404" s="40">
        <f t="shared" si="660"/>
        <v>0</v>
      </c>
      <c r="L1404" s="40">
        <f t="shared" si="660"/>
        <v>0</v>
      </c>
      <c r="M1404" s="40">
        <f t="shared" si="660"/>
        <v>0</v>
      </c>
      <c r="N1404" s="40">
        <f t="shared" si="660"/>
        <v>0</v>
      </c>
      <c r="O1404" s="40">
        <f t="shared" si="660"/>
        <v>0</v>
      </c>
      <c r="P1404" s="40">
        <f t="shared" si="660"/>
        <v>18265.5</v>
      </c>
      <c r="Q1404" s="40">
        <f t="shared" si="660"/>
        <v>26282.59</v>
      </c>
      <c r="R1404" s="40">
        <f t="shared" si="660"/>
        <v>0</v>
      </c>
      <c r="S1404" s="40">
        <f t="shared" si="660"/>
        <v>44809.26</v>
      </c>
      <c r="T1404" s="40">
        <f t="shared" si="660"/>
        <v>0</v>
      </c>
      <c r="U1404" s="40">
        <f t="shared" si="660"/>
        <v>0</v>
      </c>
      <c r="V1404" s="40">
        <f t="shared" si="660"/>
        <v>0</v>
      </c>
      <c r="W1404" s="40">
        <f t="shared" si="660"/>
        <v>0</v>
      </c>
      <c r="X1404" s="40">
        <f t="shared" si="660"/>
        <v>0</v>
      </c>
      <c r="Y1404" s="40">
        <f t="shared" si="660"/>
        <v>0</v>
      </c>
      <c r="Z1404" s="40">
        <f t="shared" si="660"/>
        <v>89357.35</v>
      </c>
      <c r="AA1404" s="40">
        <f t="shared" si="660"/>
        <v>0</v>
      </c>
      <c r="AB1404" s="41">
        <f>Z1404/D1404</f>
        <v>1.0000000000000002</v>
      </c>
      <c r="AC1404" s="32"/>
      <c r="AD1404" s="165"/>
      <c r="AE1404" s="165"/>
      <c r="AF1404" s="165"/>
      <c r="AG1404" s="165"/>
      <c r="AH1404" s="165"/>
      <c r="AI1404" s="140"/>
      <c r="AJ1404" s="140"/>
      <c r="AK1404" s="78"/>
      <c r="AL1404" s="78"/>
    </row>
    <row r="1405" spans="1:38" s="33" customFormat="1" ht="18" hidden="1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1">SUM(M1405:Y1405)</f>
        <v>0</v>
      </c>
      <c r="AA1405" s="31">
        <f>D1405-Z1405</f>
        <v>0</v>
      </c>
      <c r="AB1405" s="37"/>
      <c r="AC1405" s="32"/>
      <c r="AD1405" s="165"/>
      <c r="AE1405" s="165"/>
      <c r="AF1405" s="165"/>
      <c r="AG1405" s="165"/>
      <c r="AH1405" s="165"/>
      <c r="AI1405" s="140"/>
      <c r="AJ1405" s="140"/>
      <c r="AK1405" s="78"/>
      <c r="AL1405" s="78"/>
    </row>
    <row r="1406" spans="1:38" s="33" customFormat="1" ht="18" hidden="1" customHeight="1" x14ac:dyDescent="0.25">
      <c r="A1406" s="39" t="s">
        <v>40</v>
      </c>
      <c r="B1406" s="40">
        <f t="shared" ref="B1406:AA1406" si="662">B1405+B1404</f>
        <v>89357.349999999991</v>
      </c>
      <c r="C1406" s="40">
        <f t="shared" si="662"/>
        <v>0</v>
      </c>
      <c r="D1406" s="40">
        <f t="shared" si="662"/>
        <v>89357.349999999991</v>
      </c>
      <c r="E1406" s="40">
        <f t="shared" si="662"/>
        <v>18265.5</v>
      </c>
      <c r="F1406" s="40">
        <f t="shared" si="662"/>
        <v>71091.850000000006</v>
      </c>
      <c r="G1406" s="40">
        <f t="shared" si="662"/>
        <v>0</v>
      </c>
      <c r="H1406" s="40">
        <f t="shared" si="662"/>
        <v>0</v>
      </c>
      <c r="I1406" s="40">
        <f t="shared" si="662"/>
        <v>0</v>
      </c>
      <c r="J1406" s="40">
        <f t="shared" si="662"/>
        <v>0</v>
      </c>
      <c r="K1406" s="40">
        <f t="shared" si="662"/>
        <v>0</v>
      </c>
      <c r="L1406" s="40">
        <f t="shared" si="662"/>
        <v>0</v>
      </c>
      <c r="M1406" s="40">
        <f t="shared" si="662"/>
        <v>0</v>
      </c>
      <c r="N1406" s="40">
        <f t="shared" si="662"/>
        <v>0</v>
      </c>
      <c r="O1406" s="40">
        <f t="shared" si="662"/>
        <v>0</v>
      </c>
      <c r="P1406" s="40">
        <f t="shared" si="662"/>
        <v>18265.5</v>
      </c>
      <c r="Q1406" s="40">
        <f t="shared" si="662"/>
        <v>26282.59</v>
      </c>
      <c r="R1406" s="40">
        <f t="shared" si="662"/>
        <v>0</v>
      </c>
      <c r="S1406" s="40">
        <f t="shared" si="662"/>
        <v>44809.26</v>
      </c>
      <c r="T1406" s="40">
        <f t="shared" si="662"/>
        <v>0</v>
      </c>
      <c r="U1406" s="40">
        <f t="shared" si="662"/>
        <v>0</v>
      </c>
      <c r="V1406" s="40">
        <f t="shared" si="662"/>
        <v>0</v>
      </c>
      <c r="W1406" s="40">
        <f t="shared" si="662"/>
        <v>0</v>
      </c>
      <c r="X1406" s="40">
        <f t="shared" si="662"/>
        <v>0</v>
      </c>
      <c r="Y1406" s="40">
        <f t="shared" si="662"/>
        <v>0</v>
      </c>
      <c r="Z1406" s="40">
        <f t="shared" si="662"/>
        <v>89357.35</v>
      </c>
      <c r="AA1406" s="40">
        <f t="shared" si="662"/>
        <v>0</v>
      </c>
      <c r="AB1406" s="41">
        <f>Z1406/D1406</f>
        <v>1.0000000000000002</v>
      </c>
      <c r="AC1406" s="43"/>
      <c r="AD1406" s="165"/>
      <c r="AE1406" s="165"/>
      <c r="AF1406" s="165"/>
      <c r="AG1406" s="165"/>
      <c r="AH1406" s="165"/>
      <c r="AI1406" s="140"/>
      <c r="AJ1406" s="140"/>
      <c r="AK1406" s="78"/>
      <c r="AL1406" s="78"/>
    </row>
    <row r="1407" spans="1:38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65"/>
      <c r="AE1407" s="165"/>
      <c r="AF1407" s="165"/>
      <c r="AG1407" s="165"/>
      <c r="AH1407" s="165"/>
      <c r="AI1407" s="140"/>
      <c r="AJ1407" s="140"/>
      <c r="AK1407" s="78"/>
      <c r="AL1407" s="78"/>
    </row>
    <row r="1408" spans="1:38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65"/>
      <c r="AE1408" s="165"/>
      <c r="AF1408" s="165"/>
      <c r="AG1408" s="165"/>
      <c r="AH1408" s="165"/>
      <c r="AI1408" s="140"/>
      <c r="AJ1408" s="140"/>
      <c r="AK1408" s="78"/>
      <c r="AL1408" s="78"/>
    </row>
    <row r="1409" spans="1:38" s="33" customFormat="1" ht="15" hidden="1" customHeight="1" x14ac:dyDescent="0.25">
      <c r="A1409" s="47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65"/>
      <c r="AE1409" s="165"/>
      <c r="AF1409" s="165"/>
      <c r="AG1409" s="165"/>
      <c r="AH1409" s="165"/>
      <c r="AI1409" s="140"/>
      <c r="AJ1409" s="140"/>
      <c r="AK1409" s="78"/>
      <c r="AL1409" s="78"/>
    </row>
    <row r="1410" spans="1:38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D1410" s="165"/>
      <c r="AE1410" s="165"/>
      <c r="AF1410" s="165"/>
      <c r="AG1410" s="165"/>
      <c r="AH1410" s="165"/>
      <c r="AI1410" s="140"/>
      <c r="AJ1410" s="140"/>
      <c r="AK1410" s="78"/>
      <c r="AL1410" s="78"/>
    </row>
    <row r="1411" spans="1:38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37512.75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37512.75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3">SUM(M1411:Y1411)</f>
        <v>37512.75</v>
      </c>
      <c r="AA1411" s="31">
        <f>D1411-Z1411</f>
        <v>0</v>
      </c>
      <c r="AB1411" s="37">
        <f>Z1411/D1411</f>
        <v>1</v>
      </c>
      <c r="AC1411" s="32"/>
      <c r="AD1411" s="165"/>
      <c r="AE1411" s="165"/>
      <c r="AF1411" s="165"/>
      <c r="AG1411" s="165"/>
      <c r="AH1411" s="165"/>
      <c r="AI1411" s="140"/>
      <c r="AJ1411" s="140"/>
      <c r="AK1411" s="78"/>
      <c r="AL1411" s="78"/>
    </row>
    <row r="1412" spans="1:38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3"/>
        <v>0</v>
      </c>
      <c r="AA1412" s="31">
        <f>D1412-Z1412</f>
        <v>0</v>
      </c>
      <c r="AB1412" s="37"/>
      <c r="AC1412" s="32"/>
      <c r="AD1412" s="165"/>
      <c r="AE1412" s="165"/>
      <c r="AF1412" s="165"/>
      <c r="AG1412" s="165"/>
      <c r="AH1412" s="165"/>
      <c r="AI1412" s="140"/>
      <c r="AJ1412" s="140"/>
      <c r="AK1412" s="78"/>
      <c r="AL1412" s="78"/>
    </row>
    <row r="1413" spans="1:38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3"/>
        <v>0</v>
      </c>
      <c r="AA1413" s="31">
        <f>D1413-Z1413</f>
        <v>0</v>
      </c>
      <c r="AB1413" s="37"/>
      <c r="AC1413" s="32"/>
      <c r="AD1413" s="165"/>
      <c r="AE1413" s="165"/>
      <c r="AF1413" s="165"/>
      <c r="AG1413" s="165"/>
      <c r="AH1413" s="165"/>
      <c r="AI1413" s="140"/>
      <c r="AJ1413" s="140"/>
      <c r="AK1413" s="78"/>
      <c r="AL1413" s="78"/>
    </row>
    <row r="1414" spans="1:38" s="33" customFormat="1" ht="18" hidden="1" customHeight="1" x14ac:dyDescent="0.25">
      <c r="A1414" s="39" t="s">
        <v>38</v>
      </c>
      <c r="B1414" s="40">
        <f t="shared" ref="B1414:AA1414" si="664">SUM(B1410:B1413)</f>
        <v>37512.75</v>
      </c>
      <c r="C1414" s="40">
        <f t="shared" si="664"/>
        <v>0</v>
      </c>
      <c r="D1414" s="40">
        <f t="shared" si="664"/>
        <v>37512.75</v>
      </c>
      <c r="E1414" s="40">
        <f t="shared" si="664"/>
        <v>0</v>
      </c>
      <c r="F1414" s="40">
        <f t="shared" si="664"/>
        <v>37512.75</v>
      </c>
      <c r="G1414" s="40">
        <f t="shared" si="664"/>
        <v>0</v>
      </c>
      <c r="H1414" s="40">
        <f t="shared" si="664"/>
        <v>0</v>
      </c>
      <c r="I1414" s="40">
        <f t="shared" si="664"/>
        <v>0</v>
      </c>
      <c r="J1414" s="40">
        <f t="shared" si="664"/>
        <v>0</v>
      </c>
      <c r="K1414" s="40">
        <f t="shared" si="664"/>
        <v>0</v>
      </c>
      <c r="L1414" s="40">
        <f t="shared" si="664"/>
        <v>0</v>
      </c>
      <c r="M1414" s="40">
        <f t="shared" si="664"/>
        <v>0</v>
      </c>
      <c r="N1414" s="40">
        <f t="shared" si="664"/>
        <v>0</v>
      </c>
      <c r="O1414" s="40">
        <f t="shared" si="664"/>
        <v>0</v>
      </c>
      <c r="P1414" s="40">
        <f t="shared" si="664"/>
        <v>0</v>
      </c>
      <c r="Q1414" s="40">
        <f t="shared" si="664"/>
        <v>0</v>
      </c>
      <c r="R1414" s="40">
        <f t="shared" si="664"/>
        <v>0</v>
      </c>
      <c r="S1414" s="40">
        <f t="shared" si="664"/>
        <v>37512.75</v>
      </c>
      <c r="T1414" s="40">
        <f t="shared" si="664"/>
        <v>0</v>
      </c>
      <c r="U1414" s="40">
        <f t="shared" si="664"/>
        <v>0</v>
      </c>
      <c r="V1414" s="40">
        <f t="shared" si="664"/>
        <v>0</v>
      </c>
      <c r="W1414" s="40">
        <f t="shared" si="664"/>
        <v>0</v>
      </c>
      <c r="X1414" s="40">
        <f t="shared" si="664"/>
        <v>0</v>
      </c>
      <c r="Y1414" s="40">
        <f t="shared" si="664"/>
        <v>0</v>
      </c>
      <c r="Z1414" s="40">
        <f t="shared" si="664"/>
        <v>37512.75</v>
      </c>
      <c r="AA1414" s="40">
        <f t="shared" si="664"/>
        <v>0</v>
      </c>
      <c r="AB1414" s="41">
        <f>Z1414/D1414</f>
        <v>1</v>
      </c>
      <c r="AC1414" s="32"/>
      <c r="AD1414" s="165"/>
      <c r="AE1414" s="165"/>
      <c r="AF1414" s="165"/>
      <c r="AG1414" s="165"/>
      <c r="AH1414" s="165"/>
      <c r="AI1414" s="140"/>
      <c r="AJ1414" s="140"/>
      <c r="AK1414" s="78"/>
      <c r="AL1414" s="78"/>
    </row>
    <row r="1415" spans="1:38" s="33" customFormat="1" ht="18" hidden="1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5">SUM(M1415:Y1415)</f>
        <v>0</v>
      </c>
      <c r="AA1415" s="31">
        <f>D1415-Z1415</f>
        <v>0</v>
      </c>
      <c r="AB1415" s="37"/>
      <c r="AC1415" s="32"/>
      <c r="AD1415" s="165"/>
      <c r="AE1415" s="165"/>
      <c r="AF1415" s="165"/>
      <c r="AG1415" s="165"/>
      <c r="AH1415" s="165"/>
      <c r="AI1415" s="140"/>
      <c r="AJ1415" s="140"/>
      <c r="AK1415" s="78"/>
      <c r="AL1415" s="78"/>
    </row>
    <row r="1416" spans="1:38" s="33" customFormat="1" ht="18" hidden="1" customHeight="1" x14ac:dyDescent="0.25">
      <c r="A1416" s="39" t="s">
        <v>40</v>
      </c>
      <c r="B1416" s="40">
        <f t="shared" ref="B1416:AA1416" si="666">B1415+B1414</f>
        <v>37512.75</v>
      </c>
      <c r="C1416" s="40">
        <f t="shared" si="666"/>
        <v>0</v>
      </c>
      <c r="D1416" s="40">
        <f t="shared" si="666"/>
        <v>37512.75</v>
      </c>
      <c r="E1416" s="40">
        <f t="shared" si="666"/>
        <v>0</v>
      </c>
      <c r="F1416" s="40">
        <f t="shared" si="666"/>
        <v>37512.75</v>
      </c>
      <c r="G1416" s="40">
        <f t="shared" si="666"/>
        <v>0</v>
      </c>
      <c r="H1416" s="40">
        <f t="shared" si="666"/>
        <v>0</v>
      </c>
      <c r="I1416" s="40">
        <f t="shared" si="666"/>
        <v>0</v>
      </c>
      <c r="J1416" s="40">
        <f t="shared" si="666"/>
        <v>0</v>
      </c>
      <c r="K1416" s="40">
        <f t="shared" si="666"/>
        <v>0</v>
      </c>
      <c r="L1416" s="40">
        <f t="shared" si="666"/>
        <v>0</v>
      </c>
      <c r="M1416" s="40">
        <f t="shared" si="666"/>
        <v>0</v>
      </c>
      <c r="N1416" s="40">
        <f t="shared" si="666"/>
        <v>0</v>
      </c>
      <c r="O1416" s="40">
        <f t="shared" si="666"/>
        <v>0</v>
      </c>
      <c r="P1416" s="40">
        <f t="shared" si="666"/>
        <v>0</v>
      </c>
      <c r="Q1416" s="40">
        <f t="shared" si="666"/>
        <v>0</v>
      </c>
      <c r="R1416" s="40">
        <f t="shared" si="666"/>
        <v>0</v>
      </c>
      <c r="S1416" s="40">
        <f t="shared" si="666"/>
        <v>37512.75</v>
      </c>
      <c r="T1416" s="40">
        <f t="shared" si="666"/>
        <v>0</v>
      </c>
      <c r="U1416" s="40">
        <f t="shared" si="666"/>
        <v>0</v>
      </c>
      <c r="V1416" s="40">
        <f t="shared" si="666"/>
        <v>0</v>
      </c>
      <c r="W1416" s="40">
        <f t="shared" si="666"/>
        <v>0</v>
      </c>
      <c r="X1416" s="40">
        <f t="shared" si="666"/>
        <v>0</v>
      </c>
      <c r="Y1416" s="40">
        <f t="shared" si="666"/>
        <v>0</v>
      </c>
      <c r="Z1416" s="40">
        <f t="shared" si="666"/>
        <v>37512.75</v>
      </c>
      <c r="AA1416" s="40">
        <f t="shared" si="666"/>
        <v>0</v>
      </c>
      <c r="AB1416" s="41">
        <f>Z1416/D1416</f>
        <v>1</v>
      </c>
      <c r="AC1416" s="43"/>
      <c r="AD1416" s="165"/>
      <c r="AE1416" s="165"/>
      <c r="AF1416" s="165"/>
      <c r="AG1416" s="165"/>
      <c r="AH1416" s="165"/>
      <c r="AI1416" s="140"/>
      <c r="AJ1416" s="140"/>
      <c r="AK1416" s="78"/>
      <c r="AL1416" s="78"/>
    </row>
    <row r="1417" spans="1:38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65"/>
      <c r="AE1417" s="165"/>
      <c r="AF1417" s="165"/>
      <c r="AG1417" s="165"/>
      <c r="AH1417" s="165"/>
      <c r="AI1417" s="140"/>
      <c r="AJ1417" s="140"/>
      <c r="AK1417" s="78"/>
      <c r="AL1417" s="78"/>
    </row>
    <row r="1418" spans="1:38" s="33" customFormat="1" ht="10.7" hidden="1" customHeight="1" x14ac:dyDescent="0.25">
      <c r="A1418" s="47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65"/>
      <c r="AE1418" s="165"/>
      <c r="AF1418" s="165"/>
      <c r="AG1418" s="165"/>
      <c r="AH1418" s="165"/>
      <c r="AI1418" s="140"/>
      <c r="AJ1418" s="140"/>
      <c r="AK1418" s="78"/>
      <c r="AL1418" s="78"/>
    </row>
    <row r="1419" spans="1:38" s="33" customFormat="1" ht="15" hidden="1" customHeight="1" x14ac:dyDescent="0.25">
      <c r="A1419" s="47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65"/>
      <c r="AE1419" s="165"/>
      <c r="AF1419" s="165"/>
      <c r="AG1419" s="165"/>
      <c r="AH1419" s="165"/>
      <c r="AI1419" s="140"/>
      <c r="AJ1419" s="140"/>
      <c r="AK1419" s="78"/>
      <c r="AL1419" s="78"/>
    </row>
    <row r="1420" spans="1:38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D1420" s="165"/>
      <c r="AE1420" s="165"/>
      <c r="AF1420" s="165"/>
      <c r="AG1420" s="165"/>
      <c r="AH1420" s="165"/>
      <c r="AI1420" s="140"/>
      <c r="AJ1420" s="140"/>
      <c r="AK1420" s="78"/>
      <c r="AL1420" s="78"/>
    </row>
    <row r="1421" spans="1:38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-85104</v>
      </c>
      <c r="D1421" s="31">
        <f>[1]consoCURRENT!G33011</f>
        <v>49937.729999999981</v>
      </c>
      <c r="E1421" s="31">
        <f>[1]consoCURRENT!H33011</f>
        <v>0</v>
      </c>
      <c r="F1421" s="31">
        <f>[1]consoCURRENT!I33011</f>
        <v>48393.25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3577</v>
      </c>
      <c r="R1421" s="31">
        <f>[1]consoCURRENT!U33011</f>
        <v>1450</v>
      </c>
      <c r="S1421" s="31">
        <f>[1]consoCURRENT!V33011</f>
        <v>43366.25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67">SUM(M1421:Y1421)</f>
        <v>48393.25</v>
      </c>
      <c r="AA1421" s="31">
        <f>D1421-Z1421</f>
        <v>1544.4799999999814</v>
      </c>
      <c r="AB1421" s="37">
        <f>Z1421/D1421</f>
        <v>0.96907188212199513</v>
      </c>
      <c r="AC1421" s="32"/>
      <c r="AD1421" s="165"/>
      <c r="AE1421" s="165"/>
      <c r="AF1421" s="165"/>
      <c r="AG1421" s="165"/>
      <c r="AH1421" s="165"/>
      <c r="AI1421" s="140"/>
      <c r="AJ1421" s="140"/>
      <c r="AK1421" s="78"/>
      <c r="AL1421" s="78"/>
    </row>
    <row r="1422" spans="1:38" s="33" customFormat="1" ht="18" hidden="1" customHeight="1" x14ac:dyDescent="0.2">
      <c r="A1422" s="57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67"/>
        <v>0</v>
      </c>
      <c r="AA1422" s="50">
        <f>D1422-Z1422</f>
        <v>0</v>
      </c>
      <c r="AB1422" s="58"/>
      <c r="AC1422" s="50"/>
      <c r="AD1422" s="165"/>
      <c r="AE1422" s="165"/>
      <c r="AF1422" s="165"/>
      <c r="AG1422" s="165"/>
      <c r="AH1422" s="165"/>
      <c r="AI1422" s="140"/>
      <c r="AJ1422" s="140"/>
      <c r="AK1422" s="78"/>
      <c r="AL1422" s="78"/>
    </row>
    <row r="1423" spans="1:38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67"/>
        <v>0</v>
      </c>
      <c r="AA1423" s="31">
        <f>D1423-Z1423</f>
        <v>0</v>
      </c>
      <c r="AB1423" s="37"/>
      <c r="AC1423" s="32"/>
      <c r="AD1423" s="165"/>
      <c r="AE1423" s="165"/>
      <c r="AF1423" s="165"/>
      <c r="AG1423" s="165"/>
      <c r="AH1423" s="165"/>
      <c r="AI1423" s="140"/>
      <c r="AJ1423" s="140"/>
      <c r="AK1423" s="78"/>
      <c r="AL1423" s="78"/>
    </row>
    <row r="1424" spans="1:38" s="33" customFormat="1" ht="18" hidden="1" customHeight="1" x14ac:dyDescent="0.25">
      <c r="A1424" s="39" t="s">
        <v>38</v>
      </c>
      <c r="B1424" s="40">
        <f t="shared" ref="B1424:AA1424" si="668">SUM(B1420:B1423)</f>
        <v>135041.72999999998</v>
      </c>
      <c r="C1424" s="40">
        <f t="shared" si="668"/>
        <v>-85104</v>
      </c>
      <c r="D1424" s="40">
        <f t="shared" si="668"/>
        <v>49937.729999999981</v>
      </c>
      <c r="E1424" s="40">
        <f t="shared" si="668"/>
        <v>0</v>
      </c>
      <c r="F1424" s="40">
        <f t="shared" si="668"/>
        <v>48393.25</v>
      </c>
      <c r="G1424" s="40">
        <f t="shared" si="668"/>
        <v>0</v>
      </c>
      <c r="H1424" s="40">
        <f t="shared" si="668"/>
        <v>0</v>
      </c>
      <c r="I1424" s="40">
        <f t="shared" si="668"/>
        <v>0</v>
      </c>
      <c r="J1424" s="40">
        <f t="shared" si="668"/>
        <v>0</v>
      </c>
      <c r="K1424" s="40">
        <f t="shared" si="668"/>
        <v>0</v>
      </c>
      <c r="L1424" s="40">
        <f t="shared" si="668"/>
        <v>0</v>
      </c>
      <c r="M1424" s="40">
        <f t="shared" si="668"/>
        <v>0</v>
      </c>
      <c r="N1424" s="40">
        <f t="shared" si="668"/>
        <v>0</v>
      </c>
      <c r="O1424" s="40">
        <f t="shared" si="668"/>
        <v>0</v>
      </c>
      <c r="P1424" s="40">
        <f t="shared" si="668"/>
        <v>0</v>
      </c>
      <c r="Q1424" s="40">
        <f t="shared" si="668"/>
        <v>3577</v>
      </c>
      <c r="R1424" s="40">
        <f t="shared" si="668"/>
        <v>1450</v>
      </c>
      <c r="S1424" s="40">
        <f t="shared" si="668"/>
        <v>43366.25</v>
      </c>
      <c r="T1424" s="40">
        <f t="shared" si="668"/>
        <v>0</v>
      </c>
      <c r="U1424" s="40">
        <f t="shared" si="668"/>
        <v>0</v>
      </c>
      <c r="V1424" s="40">
        <f t="shared" si="668"/>
        <v>0</v>
      </c>
      <c r="W1424" s="40">
        <f t="shared" si="668"/>
        <v>0</v>
      </c>
      <c r="X1424" s="40">
        <f t="shared" si="668"/>
        <v>0</v>
      </c>
      <c r="Y1424" s="40">
        <f t="shared" si="668"/>
        <v>0</v>
      </c>
      <c r="Z1424" s="40">
        <f t="shared" si="668"/>
        <v>48393.25</v>
      </c>
      <c r="AA1424" s="40">
        <f t="shared" si="668"/>
        <v>1544.4799999999814</v>
      </c>
      <c r="AB1424" s="41">
        <f>Z1424/D1424</f>
        <v>0.96907188212199513</v>
      </c>
      <c r="AC1424" s="32"/>
      <c r="AD1424" s="165"/>
      <c r="AE1424" s="165"/>
      <c r="AF1424" s="165"/>
      <c r="AG1424" s="165"/>
      <c r="AH1424" s="165"/>
      <c r="AI1424" s="140"/>
      <c r="AJ1424" s="140"/>
      <c r="AK1424" s="78"/>
      <c r="AL1424" s="78"/>
    </row>
    <row r="1425" spans="1:38" s="33" customFormat="1" ht="14.45" hidden="1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69">SUM(M1425:Y1425)</f>
        <v>0</v>
      </c>
      <c r="AA1425" s="31">
        <f>D1425-Z1425</f>
        <v>0</v>
      </c>
      <c r="AB1425" s="37"/>
      <c r="AC1425" s="32"/>
      <c r="AD1425" s="165"/>
      <c r="AE1425" s="165"/>
      <c r="AF1425" s="165"/>
      <c r="AG1425" s="165"/>
      <c r="AH1425" s="165"/>
      <c r="AI1425" s="140"/>
      <c r="AJ1425" s="140"/>
      <c r="AK1425" s="78"/>
      <c r="AL1425" s="78"/>
    </row>
    <row r="1426" spans="1:38" s="33" customFormat="1" ht="18" hidden="1" customHeight="1" x14ac:dyDescent="0.25">
      <c r="A1426" s="39" t="s">
        <v>40</v>
      </c>
      <c r="B1426" s="40">
        <f t="shared" ref="B1426:AA1426" si="670">B1425+B1424</f>
        <v>135041.72999999998</v>
      </c>
      <c r="C1426" s="40">
        <f t="shared" si="670"/>
        <v>-85104</v>
      </c>
      <c r="D1426" s="40">
        <f t="shared" si="670"/>
        <v>49937.729999999981</v>
      </c>
      <c r="E1426" s="40">
        <f t="shared" si="670"/>
        <v>0</v>
      </c>
      <c r="F1426" s="40">
        <f t="shared" si="670"/>
        <v>48393.25</v>
      </c>
      <c r="G1426" s="40">
        <f t="shared" si="670"/>
        <v>0</v>
      </c>
      <c r="H1426" s="40">
        <f t="shared" si="670"/>
        <v>0</v>
      </c>
      <c r="I1426" s="40">
        <f t="shared" si="670"/>
        <v>0</v>
      </c>
      <c r="J1426" s="40">
        <f t="shared" si="670"/>
        <v>0</v>
      </c>
      <c r="K1426" s="40">
        <f t="shared" si="670"/>
        <v>0</v>
      </c>
      <c r="L1426" s="40">
        <f t="shared" si="670"/>
        <v>0</v>
      </c>
      <c r="M1426" s="40">
        <f t="shared" si="670"/>
        <v>0</v>
      </c>
      <c r="N1426" s="40">
        <f t="shared" si="670"/>
        <v>0</v>
      </c>
      <c r="O1426" s="40">
        <f t="shared" si="670"/>
        <v>0</v>
      </c>
      <c r="P1426" s="40">
        <f t="shared" si="670"/>
        <v>0</v>
      </c>
      <c r="Q1426" s="40">
        <f t="shared" si="670"/>
        <v>3577</v>
      </c>
      <c r="R1426" s="40">
        <f t="shared" si="670"/>
        <v>1450</v>
      </c>
      <c r="S1426" s="40">
        <f t="shared" si="670"/>
        <v>43366.25</v>
      </c>
      <c r="T1426" s="40">
        <f t="shared" si="670"/>
        <v>0</v>
      </c>
      <c r="U1426" s="40">
        <f t="shared" si="670"/>
        <v>0</v>
      </c>
      <c r="V1426" s="40">
        <f t="shared" si="670"/>
        <v>0</v>
      </c>
      <c r="W1426" s="40">
        <f t="shared" si="670"/>
        <v>0</v>
      </c>
      <c r="X1426" s="40">
        <f t="shared" si="670"/>
        <v>0</v>
      </c>
      <c r="Y1426" s="40">
        <f t="shared" si="670"/>
        <v>0</v>
      </c>
      <c r="Z1426" s="40">
        <f t="shared" si="670"/>
        <v>48393.25</v>
      </c>
      <c r="AA1426" s="40">
        <f t="shared" si="670"/>
        <v>1544.4799999999814</v>
      </c>
      <c r="AB1426" s="41">
        <f>Z1426/D1426</f>
        <v>0.96907188212199513</v>
      </c>
      <c r="AC1426" s="43"/>
      <c r="AD1426" s="165"/>
      <c r="AE1426" s="165"/>
      <c r="AF1426" s="165"/>
      <c r="AG1426" s="165"/>
      <c r="AH1426" s="165"/>
      <c r="AI1426" s="140"/>
      <c r="AJ1426" s="140"/>
      <c r="AK1426" s="78"/>
      <c r="AL1426" s="78"/>
    </row>
    <row r="1427" spans="1:38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65"/>
      <c r="AE1427" s="165"/>
      <c r="AF1427" s="165"/>
      <c r="AG1427" s="165"/>
      <c r="AH1427" s="165"/>
      <c r="AI1427" s="140"/>
      <c r="AJ1427" s="140"/>
      <c r="AK1427" s="78"/>
      <c r="AL1427" s="78"/>
    </row>
    <row r="1428" spans="1:38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65"/>
      <c r="AE1428" s="165"/>
      <c r="AF1428" s="165"/>
      <c r="AG1428" s="165"/>
      <c r="AH1428" s="165"/>
      <c r="AI1428" s="140"/>
      <c r="AJ1428" s="140"/>
      <c r="AK1428" s="78"/>
      <c r="AL1428" s="78"/>
    </row>
    <row r="1429" spans="1:38" s="33" customFormat="1" ht="15" hidden="1" customHeight="1" x14ac:dyDescent="0.25">
      <c r="A1429" s="47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65"/>
      <c r="AE1429" s="165"/>
      <c r="AF1429" s="165"/>
      <c r="AG1429" s="165"/>
      <c r="AH1429" s="165"/>
      <c r="AI1429" s="140"/>
      <c r="AJ1429" s="140"/>
      <c r="AK1429" s="78"/>
      <c r="AL1429" s="78"/>
    </row>
    <row r="1430" spans="1:38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D1430" s="165"/>
      <c r="AE1430" s="165"/>
      <c r="AF1430" s="165"/>
      <c r="AG1430" s="165"/>
      <c r="AH1430" s="165"/>
      <c r="AI1430" s="140"/>
      <c r="AJ1430" s="140"/>
      <c r="AK1430" s="78"/>
      <c r="AL1430" s="78"/>
    </row>
    <row r="1431" spans="1:38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32412.69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20000</v>
      </c>
      <c r="S1431" s="31">
        <f>[1]consoCURRENT!V33224</f>
        <v>12412.69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1">SUM(M1431:Y1431)</f>
        <v>32412.690000000002</v>
      </c>
      <c r="AA1431" s="31">
        <f>D1431-Z1431</f>
        <v>0</v>
      </c>
      <c r="AB1431" s="37">
        <f>Z1431/D1431</f>
        <v>1.0000000000000002</v>
      </c>
      <c r="AC1431" s="32"/>
      <c r="AD1431" s="165"/>
      <c r="AE1431" s="165"/>
      <c r="AF1431" s="165"/>
      <c r="AG1431" s="165"/>
      <c r="AH1431" s="165"/>
      <c r="AI1431" s="140"/>
      <c r="AJ1431" s="140"/>
      <c r="AK1431" s="78"/>
      <c r="AL1431" s="78"/>
    </row>
    <row r="1432" spans="1:38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1"/>
        <v>0</v>
      </c>
      <c r="AA1432" s="31">
        <f>D1432-Z1432</f>
        <v>0</v>
      </c>
      <c r="AB1432" s="37"/>
      <c r="AC1432" s="32"/>
      <c r="AD1432" s="165"/>
      <c r="AE1432" s="165"/>
      <c r="AF1432" s="165"/>
      <c r="AG1432" s="165"/>
      <c r="AH1432" s="165"/>
      <c r="AI1432" s="140"/>
      <c r="AJ1432" s="140"/>
      <c r="AK1432" s="78"/>
      <c r="AL1432" s="78"/>
    </row>
    <row r="1433" spans="1:38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1"/>
        <v>0</v>
      </c>
      <c r="AA1433" s="31">
        <f>D1433-Z1433</f>
        <v>0</v>
      </c>
      <c r="AB1433" s="37"/>
      <c r="AC1433" s="32"/>
      <c r="AD1433" s="165"/>
      <c r="AE1433" s="165"/>
      <c r="AF1433" s="165"/>
      <c r="AG1433" s="165"/>
      <c r="AH1433" s="165"/>
      <c r="AI1433" s="140"/>
      <c r="AJ1433" s="140"/>
      <c r="AK1433" s="78"/>
      <c r="AL1433" s="78"/>
    </row>
    <row r="1434" spans="1:38" s="33" customFormat="1" ht="18" hidden="1" customHeight="1" x14ac:dyDescent="0.25">
      <c r="A1434" s="39" t="s">
        <v>38</v>
      </c>
      <c r="B1434" s="40">
        <f t="shared" ref="B1434:AA1434" si="672">SUM(B1430:B1433)</f>
        <v>32412.69</v>
      </c>
      <c r="C1434" s="40">
        <f t="shared" si="672"/>
        <v>0</v>
      </c>
      <c r="D1434" s="40">
        <f t="shared" si="672"/>
        <v>32412.69</v>
      </c>
      <c r="E1434" s="40">
        <f t="shared" si="672"/>
        <v>0</v>
      </c>
      <c r="F1434" s="40">
        <f t="shared" si="672"/>
        <v>32412.69</v>
      </c>
      <c r="G1434" s="40">
        <f t="shared" si="672"/>
        <v>0</v>
      </c>
      <c r="H1434" s="40">
        <f t="shared" si="672"/>
        <v>0</v>
      </c>
      <c r="I1434" s="40">
        <f t="shared" si="672"/>
        <v>0</v>
      </c>
      <c r="J1434" s="40">
        <f t="shared" si="672"/>
        <v>0</v>
      </c>
      <c r="K1434" s="40">
        <f t="shared" si="672"/>
        <v>0</v>
      </c>
      <c r="L1434" s="40">
        <f t="shared" si="672"/>
        <v>0</v>
      </c>
      <c r="M1434" s="40">
        <f t="shared" si="672"/>
        <v>0</v>
      </c>
      <c r="N1434" s="40">
        <f t="shared" si="672"/>
        <v>0</v>
      </c>
      <c r="O1434" s="40">
        <f t="shared" si="672"/>
        <v>0</v>
      </c>
      <c r="P1434" s="40">
        <f t="shared" si="672"/>
        <v>0</v>
      </c>
      <c r="Q1434" s="40">
        <f t="shared" si="672"/>
        <v>0</v>
      </c>
      <c r="R1434" s="40">
        <f t="shared" si="672"/>
        <v>20000</v>
      </c>
      <c r="S1434" s="40">
        <f t="shared" si="672"/>
        <v>12412.69</v>
      </c>
      <c r="T1434" s="40">
        <f t="shared" si="672"/>
        <v>0</v>
      </c>
      <c r="U1434" s="40">
        <f t="shared" si="672"/>
        <v>0</v>
      </c>
      <c r="V1434" s="40">
        <f t="shared" si="672"/>
        <v>0</v>
      </c>
      <c r="W1434" s="40">
        <f t="shared" si="672"/>
        <v>0</v>
      </c>
      <c r="X1434" s="40">
        <f t="shared" si="672"/>
        <v>0</v>
      </c>
      <c r="Y1434" s="40">
        <f t="shared" si="672"/>
        <v>0</v>
      </c>
      <c r="Z1434" s="40">
        <f t="shared" si="672"/>
        <v>32412.690000000002</v>
      </c>
      <c r="AA1434" s="40">
        <f t="shared" si="672"/>
        <v>0</v>
      </c>
      <c r="AB1434" s="41">
        <f>Z1434/D1434</f>
        <v>1.0000000000000002</v>
      </c>
      <c r="AC1434" s="32"/>
      <c r="AD1434" s="165"/>
      <c r="AE1434" s="165"/>
      <c r="AF1434" s="165"/>
      <c r="AG1434" s="165"/>
      <c r="AH1434" s="165"/>
      <c r="AI1434" s="140"/>
      <c r="AJ1434" s="140"/>
      <c r="AK1434" s="78"/>
      <c r="AL1434" s="78"/>
    </row>
    <row r="1435" spans="1:38" s="33" customFormat="1" ht="18" hidden="1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3">SUM(M1435:Y1435)</f>
        <v>0</v>
      </c>
      <c r="AA1435" s="31">
        <f>D1435-Z1435</f>
        <v>0</v>
      </c>
      <c r="AB1435" s="37"/>
      <c r="AC1435" s="32"/>
      <c r="AD1435" s="165"/>
      <c r="AE1435" s="165"/>
      <c r="AF1435" s="165"/>
      <c r="AG1435" s="165"/>
      <c r="AH1435" s="165"/>
      <c r="AI1435" s="140"/>
      <c r="AJ1435" s="140"/>
      <c r="AK1435" s="78"/>
      <c r="AL1435" s="78"/>
    </row>
    <row r="1436" spans="1:38" s="33" customFormat="1" ht="18" hidden="1" customHeight="1" x14ac:dyDescent="0.25">
      <c r="A1436" s="39" t="s">
        <v>40</v>
      </c>
      <c r="B1436" s="40">
        <f t="shared" ref="B1436:AA1436" si="674">B1435+B1434</f>
        <v>32412.69</v>
      </c>
      <c r="C1436" s="40">
        <f t="shared" si="674"/>
        <v>0</v>
      </c>
      <c r="D1436" s="40">
        <f t="shared" si="674"/>
        <v>32412.69</v>
      </c>
      <c r="E1436" s="40">
        <f t="shared" si="674"/>
        <v>0</v>
      </c>
      <c r="F1436" s="40">
        <f t="shared" si="674"/>
        <v>32412.69</v>
      </c>
      <c r="G1436" s="40">
        <f t="shared" si="674"/>
        <v>0</v>
      </c>
      <c r="H1436" s="40">
        <f t="shared" si="674"/>
        <v>0</v>
      </c>
      <c r="I1436" s="40">
        <f t="shared" si="674"/>
        <v>0</v>
      </c>
      <c r="J1436" s="40">
        <f t="shared" si="674"/>
        <v>0</v>
      </c>
      <c r="K1436" s="40">
        <f t="shared" si="674"/>
        <v>0</v>
      </c>
      <c r="L1436" s="40">
        <f t="shared" si="674"/>
        <v>0</v>
      </c>
      <c r="M1436" s="40">
        <f t="shared" si="674"/>
        <v>0</v>
      </c>
      <c r="N1436" s="40">
        <f t="shared" si="674"/>
        <v>0</v>
      </c>
      <c r="O1436" s="40">
        <f t="shared" si="674"/>
        <v>0</v>
      </c>
      <c r="P1436" s="40">
        <f t="shared" si="674"/>
        <v>0</v>
      </c>
      <c r="Q1436" s="40">
        <f t="shared" si="674"/>
        <v>0</v>
      </c>
      <c r="R1436" s="40">
        <f t="shared" si="674"/>
        <v>20000</v>
      </c>
      <c r="S1436" s="40">
        <f t="shared" si="674"/>
        <v>12412.69</v>
      </c>
      <c r="T1436" s="40">
        <f t="shared" si="674"/>
        <v>0</v>
      </c>
      <c r="U1436" s="40">
        <f t="shared" si="674"/>
        <v>0</v>
      </c>
      <c r="V1436" s="40">
        <f t="shared" si="674"/>
        <v>0</v>
      </c>
      <c r="W1436" s="40">
        <f t="shared" si="674"/>
        <v>0</v>
      </c>
      <c r="X1436" s="40">
        <f t="shared" si="674"/>
        <v>0</v>
      </c>
      <c r="Y1436" s="40">
        <f t="shared" si="674"/>
        <v>0</v>
      </c>
      <c r="Z1436" s="40">
        <f t="shared" si="674"/>
        <v>32412.690000000002</v>
      </c>
      <c r="AA1436" s="40">
        <f t="shared" si="674"/>
        <v>0</v>
      </c>
      <c r="AB1436" s="41">
        <f>Z1436/D1436</f>
        <v>1.0000000000000002</v>
      </c>
      <c r="AC1436" s="43"/>
      <c r="AD1436" s="165"/>
      <c r="AE1436" s="165"/>
      <c r="AF1436" s="165"/>
      <c r="AG1436" s="165"/>
      <c r="AH1436" s="165"/>
      <c r="AI1436" s="140"/>
      <c r="AJ1436" s="140"/>
      <c r="AK1436" s="78"/>
      <c r="AL1436" s="78"/>
    </row>
    <row r="1437" spans="1:38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65"/>
      <c r="AE1437" s="165"/>
      <c r="AF1437" s="165"/>
      <c r="AG1437" s="165"/>
      <c r="AH1437" s="165"/>
      <c r="AI1437" s="140"/>
      <c r="AJ1437" s="140"/>
      <c r="AK1437" s="78"/>
      <c r="AL1437" s="78"/>
    </row>
    <row r="1438" spans="1:38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65"/>
      <c r="AE1438" s="165"/>
      <c r="AF1438" s="165"/>
      <c r="AG1438" s="165"/>
      <c r="AH1438" s="165"/>
      <c r="AI1438" s="140"/>
      <c r="AJ1438" s="140"/>
      <c r="AK1438" s="78"/>
      <c r="AL1438" s="78"/>
    </row>
    <row r="1439" spans="1:38" s="33" customFormat="1" ht="15" hidden="1" customHeight="1" x14ac:dyDescent="0.25">
      <c r="A1439" s="47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65"/>
      <c r="AE1439" s="165"/>
      <c r="AF1439" s="165"/>
      <c r="AG1439" s="165"/>
      <c r="AH1439" s="165"/>
      <c r="AI1439" s="140"/>
      <c r="AJ1439" s="140"/>
      <c r="AK1439" s="78"/>
      <c r="AL1439" s="78"/>
    </row>
    <row r="1440" spans="1:38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D1440" s="165"/>
      <c r="AE1440" s="165"/>
      <c r="AF1440" s="165"/>
      <c r="AG1440" s="165"/>
      <c r="AH1440" s="165"/>
      <c r="AI1440" s="140"/>
      <c r="AJ1440" s="140"/>
      <c r="AK1440" s="78"/>
      <c r="AL1440" s="78"/>
    </row>
    <row r="1441" spans="1:38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13025.71</v>
      </c>
      <c r="F1441" s="31">
        <f>[1]consoCURRENT!I33437</f>
        <v>6691</v>
      </c>
      <c r="G1441" s="31">
        <f>[1]consoCURRENT!J33437</f>
        <v>5732.17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13025.71</v>
      </c>
      <c r="Q1441" s="31">
        <f>[1]consoCURRENT!T33437</f>
        <v>0</v>
      </c>
      <c r="R1441" s="31">
        <f>[1]consoCURRENT!U33437</f>
        <v>2400</v>
      </c>
      <c r="S1441" s="31">
        <f>[1]consoCURRENT!V33437</f>
        <v>4291</v>
      </c>
      <c r="T1441" s="31">
        <f>[1]consoCURRENT!W33437</f>
        <v>0</v>
      </c>
      <c r="U1441" s="31">
        <f>[1]consoCURRENT!X33437</f>
        <v>5732.17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5">SUM(M1441:Y1441)</f>
        <v>25448.879999999997</v>
      </c>
      <c r="AA1441" s="31">
        <f>D1441-Z1441</f>
        <v>0</v>
      </c>
      <c r="AB1441" s="37">
        <f>Z1441/D1441</f>
        <v>0.99999999999999911</v>
      </c>
      <c r="AC1441" s="32"/>
      <c r="AD1441" s="165"/>
      <c r="AE1441" s="165"/>
      <c r="AF1441" s="165"/>
      <c r="AG1441" s="165"/>
      <c r="AH1441" s="165"/>
      <c r="AI1441" s="140"/>
      <c r="AJ1441" s="140"/>
      <c r="AK1441" s="78"/>
      <c r="AL1441" s="78"/>
    </row>
    <row r="1442" spans="1:38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5"/>
        <v>0</v>
      </c>
      <c r="AA1442" s="31">
        <f>D1442-Z1442</f>
        <v>0</v>
      </c>
      <c r="AB1442" s="37"/>
      <c r="AC1442" s="32"/>
      <c r="AD1442" s="165"/>
      <c r="AE1442" s="165"/>
      <c r="AF1442" s="165"/>
      <c r="AG1442" s="165"/>
      <c r="AH1442" s="165"/>
      <c r="AI1442" s="140"/>
      <c r="AJ1442" s="140"/>
      <c r="AK1442" s="78"/>
      <c r="AL1442" s="78"/>
    </row>
    <row r="1443" spans="1:38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5"/>
        <v>0</v>
      </c>
      <c r="AA1443" s="31">
        <f>D1443-Z1443</f>
        <v>0</v>
      </c>
      <c r="AB1443" s="37"/>
      <c r="AC1443" s="32"/>
      <c r="AD1443" s="165"/>
      <c r="AE1443" s="165"/>
      <c r="AF1443" s="165"/>
      <c r="AG1443" s="165"/>
      <c r="AH1443" s="165"/>
      <c r="AI1443" s="140"/>
      <c r="AJ1443" s="140"/>
      <c r="AK1443" s="78"/>
      <c r="AL1443" s="78"/>
    </row>
    <row r="1444" spans="1:38" s="33" customFormat="1" ht="18" hidden="1" customHeight="1" x14ac:dyDescent="0.25">
      <c r="A1444" s="39" t="s">
        <v>38</v>
      </c>
      <c r="B1444" s="40">
        <f t="shared" ref="B1444:AA1444" si="676">SUM(B1440:B1443)</f>
        <v>25448.880000000019</v>
      </c>
      <c r="C1444" s="40">
        <f t="shared" si="676"/>
        <v>0</v>
      </c>
      <c r="D1444" s="40">
        <f t="shared" si="676"/>
        <v>25448.880000000019</v>
      </c>
      <c r="E1444" s="40">
        <f t="shared" si="676"/>
        <v>13025.71</v>
      </c>
      <c r="F1444" s="40">
        <f t="shared" si="676"/>
        <v>6691</v>
      </c>
      <c r="G1444" s="40">
        <f t="shared" si="676"/>
        <v>5732.17</v>
      </c>
      <c r="H1444" s="40">
        <f t="shared" si="676"/>
        <v>0</v>
      </c>
      <c r="I1444" s="40">
        <f t="shared" si="676"/>
        <v>0</v>
      </c>
      <c r="J1444" s="40">
        <f t="shared" si="676"/>
        <v>0</v>
      </c>
      <c r="K1444" s="40">
        <f t="shared" si="676"/>
        <v>0</v>
      </c>
      <c r="L1444" s="40">
        <f t="shared" si="676"/>
        <v>0</v>
      </c>
      <c r="M1444" s="40">
        <f t="shared" si="676"/>
        <v>0</v>
      </c>
      <c r="N1444" s="40">
        <f t="shared" si="676"/>
        <v>0</v>
      </c>
      <c r="O1444" s="40">
        <f t="shared" si="676"/>
        <v>0</v>
      </c>
      <c r="P1444" s="40">
        <f t="shared" si="676"/>
        <v>13025.71</v>
      </c>
      <c r="Q1444" s="40">
        <f t="shared" si="676"/>
        <v>0</v>
      </c>
      <c r="R1444" s="40">
        <f t="shared" si="676"/>
        <v>2400</v>
      </c>
      <c r="S1444" s="40">
        <f t="shared" si="676"/>
        <v>4291</v>
      </c>
      <c r="T1444" s="40">
        <f t="shared" si="676"/>
        <v>0</v>
      </c>
      <c r="U1444" s="40">
        <f t="shared" si="676"/>
        <v>5732.17</v>
      </c>
      <c r="V1444" s="40">
        <f t="shared" si="676"/>
        <v>0</v>
      </c>
      <c r="W1444" s="40">
        <f t="shared" si="676"/>
        <v>0</v>
      </c>
      <c r="X1444" s="40">
        <f t="shared" si="676"/>
        <v>0</v>
      </c>
      <c r="Y1444" s="40">
        <f t="shared" si="676"/>
        <v>0</v>
      </c>
      <c r="Z1444" s="40">
        <f t="shared" si="676"/>
        <v>25448.879999999997</v>
      </c>
      <c r="AA1444" s="40">
        <f t="shared" si="676"/>
        <v>0</v>
      </c>
      <c r="AB1444" s="41">
        <f>Z1444/D1444</f>
        <v>0.99999999999999911</v>
      </c>
      <c r="AC1444" s="32"/>
      <c r="AD1444" s="165"/>
      <c r="AE1444" s="165"/>
      <c r="AF1444" s="165"/>
      <c r="AG1444" s="165"/>
      <c r="AH1444" s="165"/>
      <c r="AI1444" s="140"/>
      <c r="AJ1444" s="140"/>
      <c r="AK1444" s="78"/>
      <c r="AL1444" s="78"/>
    </row>
    <row r="1445" spans="1:38" s="33" customFormat="1" ht="18" hidden="1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77">SUM(M1445:Y1445)</f>
        <v>0</v>
      </c>
      <c r="AA1445" s="31">
        <f>D1445-Z1445</f>
        <v>0</v>
      </c>
      <c r="AB1445" s="37"/>
      <c r="AC1445" s="32"/>
      <c r="AD1445" s="165"/>
      <c r="AE1445" s="165"/>
      <c r="AF1445" s="165"/>
      <c r="AG1445" s="165"/>
      <c r="AH1445" s="165"/>
      <c r="AI1445" s="140"/>
      <c r="AJ1445" s="140"/>
      <c r="AK1445" s="78"/>
      <c r="AL1445" s="78"/>
    </row>
    <row r="1446" spans="1:38" s="33" customFormat="1" ht="18" hidden="1" customHeight="1" x14ac:dyDescent="0.25">
      <c r="A1446" s="39" t="s">
        <v>40</v>
      </c>
      <c r="B1446" s="40">
        <f t="shared" ref="B1446:AA1446" si="678">B1445+B1444</f>
        <v>25448.880000000019</v>
      </c>
      <c r="C1446" s="40">
        <f t="shared" si="678"/>
        <v>0</v>
      </c>
      <c r="D1446" s="40">
        <f t="shared" si="678"/>
        <v>25448.880000000019</v>
      </c>
      <c r="E1446" s="40">
        <f t="shared" si="678"/>
        <v>13025.71</v>
      </c>
      <c r="F1446" s="40">
        <f t="shared" si="678"/>
        <v>6691</v>
      </c>
      <c r="G1446" s="40">
        <f t="shared" si="678"/>
        <v>5732.17</v>
      </c>
      <c r="H1446" s="40">
        <f t="shared" si="678"/>
        <v>0</v>
      </c>
      <c r="I1446" s="40">
        <f t="shared" si="678"/>
        <v>0</v>
      </c>
      <c r="J1446" s="40">
        <f t="shared" si="678"/>
        <v>0</v>
      </c>
      <c r="K1446" s="40">
        <f t="shared" si="678"/>
        <v>0</v>
      </c>
      <c r="L1446" s="40">
        <f t="shared" si="678"/>
        <v>0</v>
      </c>
      <c r="M1446" s="40">
        <f t="shared" si="678"/>
        <v>0</v>
      </c>
      <c r="N1446" s="40">
        <f t="shared" si="678"/>
        <v>0</v>
      </c>
      <c r="O1446" s="40">
        <f t="shared" si="678"/>
        <v>0</v>
      </c>
      <c r="P1446" s="40">
        <f t="shared" si="678"/>
        <v>13025.71</v>
      </c>
      <c r="Q1446" s="40">
        <f t="shared" si="678"/>
        <v>0</v>
      </c>
      <c r="R1446" s="40">
        <f t="shared" si="678"/>
        <v>2400</v>
      </c>
      <c r="S1446" s="40">
        <f t="shared" si="678"/>
        <v>4291</v>
      </c>
      <c r="T1446" s="40">
        <f t="shared" si="678"/>
        <v>0</v>
      </c>
      <c r="U1446" s="40">
        <f t="shared" si="678"/>
        <v>5732.17</v>
      </c>
      <c r="V1446" s="40">
        <f t="shared" si="678"/>
        <v>0</v>
      </c>
      <c r="W1446" s="40">
        <f t="shared" si="678"/>
        <v>0</v>
      </c>
      <c r="X1446" s="40">
        <f t="shared" si="678"/>
        <v>0</v>
      </c>
      <c r="Y1446" s="40">
        <f t="shared" si="678"/>
        <v>0</v>
      </c>
      <c r="Z1446" s="40">
        <f t="shared" si="678"/>
        <v>25448.879999999997</v>
      </c>
      <c r="AA1446" s="40">
        <f t="shared" si="678"/>
        <v>0</v>
      </c>
      <c r="AB1446" s="41">
        <f>Z1446/D1446</f>
        <v>0.99999999999999911</v>
      </c>
      <c r="AC1446" s="43"/>
      <c r="AD1446" s="165"/>
      <c r="AE1446" s="165"/>
      <c r="AF1446" s="165"/>
      <c r="AG1446" s="165"/>
      <c r="AH1446" s="165"/>
      <c r="AI1446" s="140"/>
      <c r="AJ1446" s="140"/>
      <c r="AK1446" s="78"/>
      <c r="AL1446" s="78"/>
    </row>
    <row r="1447" spans="1:38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65"/>
      <c r="AE1447" s="165"/>
      <c r="AF1447" s="165"/>
      <c r="AG1447" s="165"/>
      <c r="AH1447" s="165"/>
      <c r="AI1447" s="140"/>
      <c r="AJ1447" s="140"/>
      <c r="AK1447" s="78"/>
      <c r="AL1447" s="78"/>
    </row>
    <row r="1448" spans="1:38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65"/>
      <c r="AE1448" s="165"/>
      <c r="AF1448" s="165"/>
      <c r="AG1448" s="165"/>
      <c r="AH1448" s="165"/>
      <c r="AI1448" s="140"/>
      <c r="AJ1448" s="140"/>
      <c r="AK1448" s="78"/>
      <c r="AL1448" s="78"/>
    </row>
    <row r="1449" spans="1:38" s="33" customFormat="1" ht="15" hidden="1" customHeight="1" x14ac:dyDescent="0.25">
      <c r="A1449" s="47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65"/>
      <c r="AE1449" s="165"/>
      <c r="AF1449" s="165"/>
      <c r="AG1449" s="165"/>
      <c r="AH1449" s="165"/>
      <c r="AI1449" s="140"/>
      <c r="AJ1449" s="140"/>
      <c r="AK1449" s="78"/>
      <c r="AL1449" s="78"/>
    </row>
    <row r="1450" spans="1:38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D1450" s="165"/>
      <c r="AE1450" s="165"/>
      <c r="AF1450" s="165"/>
      <c r="AG1450" s="165"/>
      <c r="AH1450" s="165"/>
      <c r="AI1450" s="140"/>
      <c r="AJ1450" s="140"/>
      <c r="AK1450" s="78"/>
      <c r="AL1450" s="78"/>
    </row>
    <row r="1451" spans="1:38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3000</v>
      </c>
      <c r="F1451" s="31">
        <f>[1]consoCURRENT!I33650</f>
        <v>281.86</v>
      </c>
      <c r="G1451" s="31">
        <f>[1]consoCURRENT!J33650</f>
        <v>1202.26</v>
      </c>
      <c r="H1451" s="31">
        <f>[1]consoCURRENT!K33650</f>
        <v>2280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3000</v>
      </c>
      <c r="Q1451" s="31">
        <f>[1]consoCURRENT!T33650</f>
        <v>0</v>
      </c>
      <c r="R1451" s="31">
        <f>[1]consoCURRENT!U33650</f>
        <v>281.86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1202.26</v>
      </c>
      <c r="W1451" s="31">
        <f>[1]consoCURRENT!Z33650</f>
        <v>2280</v>
      </c>
      <c r="X1451" s="31">
        <f>[1]consoCURRENT!AA33650</f>
        <v>0</v>
      </c>
      <c r="Y1451" s="31">
        <f>[1]consoCURRENT!AB33650</f>
        <v>0</v>
      </c>
      <c r="Z1451" s="31">
        <f t="shared" ref="Z1451:Z1453" si="679">SUM(M1451:Y1451)</f>
        <v>6764.12</v>
      </c>
      <c r="AA1451" s="31">
        <f>D1451-Z1451</f>
        <v>4288.2200000000021</v>
      </c>
      <c r="AB1451" s="37">
        <f>Z1451/D1451</f>
        <v>0.61200795487652382</v>
      </c>
      <c r="AC1451" s="32"/>
      <c r="AD1451" s="165"/>
      <c r="AE1451" s="165"/>
      <c r="AF1451" s="165"/>
      <c r="AG1451" s="165"/>
      <c r="AH1451" s="165"/>
      <c r="AI1451" s="140"/>
      <c r="AJ1451" s="140"/>
      <c r="AK1451" s="78"/>
      <c r="AL1451" s="78"/>
    </row>
    <row r="1452" spans="1:38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79"/>
        <v>0</v>
      </c>
      <c r="AA1452" s="31">
        <f>D1452-Z1452</f>
        <v>0</v>
      </c>
      <c r="AB1452" s="37"/>
      <c r="AC1452" s="32"/>
      <c r="AD1452" s="165"/>
      <c r="AE1452" s="165"/>
      <c r="AF1452" s="165"/>
      <c r="AG1452" s="165"/>
      <c r="AH1452" s="165"/>
      <c r="AI1452" s="140"/>
      <c r="AJ1452" s="140"/>
      <c r="AK1452" s="78"/>
      <c r="AL1452" s="78"/>
    </row>
    <row r="1453" spans="1:38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79"/>
        <v>0</v>
      </c>
      <c r="AA1453" s="31">
        <f>D1453-Z1453</f>
        <v>0</v>
      </c>
      <c r="AB1453" s="37"/>
      <c r="AC1453" s="32"/>
      <c r="AD1453" s="165"/>
      <c r="AE1453" s="165"/>
      <c r="AF1453" s="165"/>
      <c r="AG1453" s="165"/>
      <c r="AH1453" s="165"/>
      <c r="AI1453" s="140"/>
      <c r="AJ1453" s="140"/>
      <c r="AK1453" s="78"/>
      <c r="AL1453" s="78"/>
    </row>
    <row r="1454" spans="1:38" s="33" customFormat="1" ht="18" hidden="1" customHeight="1" x14ac:dyDescent="0.25">
      <c r="A1454" s="39" t="s">
        <v>38</v>
      </c>
      <c r="B1454" s="40">
        <f t="shared" ref="B1454:AA1454" si="680">SUM(B1450:B1453)</f>
        <v>11052.340000000002</v>
      </c>
      <c r="C1454" s="40">
        <f t="shared" si="680"/>
        <v>0</v>
      </c>
      <c r="D1454" s="40">
        <f t="shared" si="680"/>
        <v>11052.340000000002</v>
      </c>
      <c r="E1454" s="40">
        <f t="shared" si="680"/>
        <v>3000</v>
      </c>
      <c r="F1454" s="40">
        <f t="shared" si="680"/>
        <v>281.86</v>
      </c>
      <c r="G1454" s="40">
        <f t="shared" si="680"/>
        <v>1202.26</v>
      </c>
      <c r="H1454" s="40">
        <f t="shared" si="680"/>
        <v>2280</v>
      </c>
      <c r="I1454" s="40">
        <f t="shared" si="680"/>
        <v>0</v>
      </c>
      <c r="J1454" s="40">
        <f t="shared" si="680"/>
        <v>0</v>
      </c>
      <c r="K1454" s="40">
        <f t="shared" si="680"/>
        <v>0</v>
      </c>
      <c r="L1454" s="40">
        <f t="shared" si="680"/>
        <v>0</v>
      </c>
      <c r="M1454" s="40">
        <f t="shared" si="680"/>
        <v>0</v>
      </c>
      <c r="N1454" s="40">
        <f t="shared" si="680"/>
        <v>0</v>
      </c>
      <c r="O1454" s="40">
        <f t="shared" si="680"/>
        <v>0</v>
      </c>
      <c r="P1454" s="40">
        <f t="shared" si="680"/>
        <v>3000</v>
      </c>
      <c r="Q1454" s="40">
        <f t="shared" si="680"/>
        <v>0</v>
      </c>
      <c r="R1454" s="40">
        <f t="shared" si="680"/>
        <v>281.86</v>
      </c>
      <c r="S1454" s="40">
        <f t="shared" si="680"/>
        <v>0</v>
      </c>
      <c r="T1454" s="40">
        <f t="shared" si="680"/>
        <v>0</v>
      </c>
      <c r="U1454" s="40">
        <f t="shared" si="680"/>
        <v>0</v>
      </c>
      <c r="V1454" s="40">
        <f t="shared" si="680"/>
        <v>1202.26</v>
      </c>
      <c r="W1454" s="40">
        <f t="shared" si="680"/>
        <v>2280</v>
      </c>
      <c r="X1454" s="40">
        <f t="shared" si="680"/>
        <v>0</v>
      </c>
      <c r="Y1454" s="40">
        <f t="shared" si="680"/>
        <v>0</v>
      </c>
      <c r="Z1454" s="40">
        <f t="shared" si="680"/>
        <v>6764.12</v>
      </c>
      <c r="AA1454" s="40">
        <f t="shared" si="680"/>
        <v>4288.2200000000021</v>
      </c>
      <c r="AB1454" s="41">
        <f>Z1454/D1454</f>
        <v>0.61200795487652382</v>
      </c>
      <c r="AC1454" s="32"/>
      <c r="AD1454" s="165"/>
      <c r="AE1454" s="165"/>
      <c r="AF1454" s="165"/>
      <c r="AG1454" s="165"/>
      <c r="AH1454" s="165"/>
      <c r="AI1454" s="140"/>
      <c r="AJ1454" s="140"/>
      <c r="AK1454" s="78"/>
      <c r="AL1454" s="78"/>
    </row>
    <row r="1455" spans="1:38" s="33" customFormat="1" ht="18" hidden="1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1">SUM(M1455:Y1455)</f>
        <v>0</v>
      </c>
      <c r="AA1455" s="31">
        <f>D1455-Z1455</f>
        <v>0</v>
      </c>
      <c r="AB1455" s="37"/>
      <c r="AC1455" s="32"/>
      <c r="AD1455" s="165"/>
      <c r="AE1455" s="165"/>
      <c r="AF1455" s="165"/>
      <c r="AG1455" s="165"/>
      <c r="AH1455" s="165"/>
      <c r="AI1455" s="140"/>
      <c r="AJ1455" s="140"/>
      <c r="AK1455" s="78"/>
      <c r="AL1455" s="78"/>
    </row>
    <row r="1456" spans="1:38" s="33" customFormat="1" ht="18" hidden="1" customHeight="1" x14ac:dyDescent="0.25">
      <c r="A1456" s="39" t="s">
        <v>40</v>
      </c>
      <c r="B1456" s="40">
        <f t="shared" ref="B1456:AA1456" si="682">B1455+B1454</f>
        <v>11052.340000000002</v>
      </c>
      <c r="C1456" s="40">
        <f t="shared" si="682"/>
        <v>0</v>
      </c>
      <c r="D1456" s="40">
        <f t="shared" si="682"/>
        <v>11052.340000000002</v>
      </c>
      <c r="E1456" s="40">
        <f t="shared" si="682"/>
        <v>3000</v>
      </c>
      <c r="F1456" s="40">
        <f t="shared" si="682"/>
        <v>281.86</v>
      </c>
      <c r="G1456" s="40">
        <f t="shared" si="682"/>
        <v>1202.26</v>
      </c>
      <c r="H1456" s="40">
        <f t="shared" si="682"/>
        <v>2280</v>
      </c>
      <c r="I1456" s="40">
        <f t="shared" si="682"/>
        <v>0</v>
      </c>
      <c r="J1456" s="40">
        <f t="shared" si="682"/>
        <v>0</v>
      </c>
      <c r="K1456" s="40">
        <f t="shared" si="682"/>
        <v>0</v>
      </c>
      <c r="L1456" s="40">
        <f t="shared" si="682"/>
        <v>0</v>
      </c>
      <c r="M1456" s="40">
        <f t="shared" si="682"/>
        <v>0</v>
      </c>
      <c r="N1456" s="40">
        <f t="shared" si="682"/>
        <v>0</v>
      </c>
      <c r="O1456" s="40">
        <f t="shared" si="682"/>
        <v>0</v>
      </c>
      <c r="P1456" s="40">
        <f t="shared" si="682"/>
        <v>3000</v>
      </c>
      <c r="Q1456" s="40">
        <f t="shared" si="682"/>
        <v>0</v>
      </c>
      <c r="R1456" s="40">
        <f t="shared" si="682"/>
        <v>281.86</v>
      </c>
      <c r="S1456" s="40">
        <f t="shared" si="682"/>
        <v>0</v>
      </c>
      <c r="T1456" s="40">
        <f t="shared" si="682"/>
        <v>0</v>
      </c>
      <c r="U1456" s="40">
        <f t="shared" si="682"/>
        <v>0</v>
      </c>
      <c r="V1456" s="40">
        <f t="shared" si="682"/>
        <v>1202.26</v>
      </c>
      <c r="W1456" s="40">
        <f t="shared" si="682"/>
        <v>2280</v>
      </c>
      <c r="X1456" s="40">
        <f t="shared" si="682"/>
        <v>0</v>
      </c>
      <c r="Y1456" s="40">
        <f t="shared" si="682"/>
        <v>0</v>
      </c>
      <c r="Z1456" s="40">
        <f t="shared" si="682"/>
        <v>6764.12</v>
      </c>
      <c r="AA1456" s="40">
        <f t="shared" si="682"/>
        <v>4288.2200000000021</v>
      </c>
      <c r="AB1456" s="41">
        <f>Z1456/D1456</f>
        <v>0.61200795487652382</v>
      </c>
      <c r="AC1456" s="43"/>
      <c r="AD1456" s="165"/>
      <c r="AE1456" s="165"/>
      <c r="AF1456" s="165"/>
      <c r="AG1456" s="165"/>
      <c r="AH1456" s="165"/>
      <c r="AI1456" s="140"/>
      <c r="AJ1456" s="140"/>
      <c r="AK1456" s="78"/>
      <c r="AL1456" s="78"/>
    </row>
    <row r="1457" spans="1:38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65"/>
      <c r="AE1457" s="165"/>
      <c r="AF1457" s="165"/>
      <c r="AG1457" s="165"/>
      <c r="AH1457" s="165"/>
      <c r="AI1457" s="140"/>
      <c r="AJ1457" s="140"/>
      <c r="AK1457" s="78"/>
      <c r="AL1457" s="78"/>
    </row>
    <row r="1458" spans="1:38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65"/>
      <c r="AE1458" s="165"/>
      <c r="AF1458" s="165"/>
      <c r="AG1458" s="165"/>
      <c r="AH1458" s="165"/>
      <c r="AI1458" s="140"/>
      <c r="AJ1458" s="140"/>
      <c r="AK1458" s="78"/>
      <c r="AL1458" s="78"/>
    </row>
    <row r="1459" spans="1:38" s="33" customFormat="1" ht="15" hidden="1" customHeight="1" x14ac:dyDescent="0.25">
      <c r="A1459" s="47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65"/>
      <c r="AE1459" s="165"/>
      <c r="AF1459" s="165"/>
      <c r="AG1459" s="165"/>
      <c r="AH1459" s="165"/>
      <c r="AI1459" s="140"/>
      <c r="AJ1459" s="140"/>
      <c r="AK1459" s="78"/>
      <c r="AL1459" s="78"/>
    </row>
    <row r="1460" spans="1:38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D1460" s="165"/>
      <c r="AE1460" s="165"/>
      <c r="AF1460" s="165"/>
      <c r="AG1460" s="165"/>
      <c r="AH1460" s="165"/>
      <c r="AI1460" s="140"/>
      <c r="AJ1460" s="140"/>
      <c r="AK1460" s="78"/>
      <c r="AL1460" s="78"/>
    </row>
    <row r="1461" spans="1:38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15000</v>
      </c>
      <c r="G1461" s="31">
        <f>[1]consoCURRENT!J33863</f>
        <v>12593.28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15000</v>
      </c>
      <c r="T1461" s="31">
        <f>[1]consoCURRENT!W33863</f>
        <v>0</v>
      </c>
      <c r="U1461" s="31">
        <f>[1]consoCURRENT!X33863</f>
        <v>0</v>
      </c>
      <c r="V1461" s="31">
        <f>[1]consoCURRENT!Y33863</f>
        <v>12593.28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3">SUM(M1461:Y1461)</f>
        <v>27593.279999999999</v>
      </c>
      <c r="AA1461" s="31">
        <f>D1461-Z1461</f>
        <v>18032.710000000021</v>
      </c>
      <c r="AB1461" s="37">
        <f>Z1461/D1461</f>
        <v>0.60477109647374194</v>
      </c>
      <c r="AC1461" s="32"/>
      <c r="AD1461" s="165"/>
      <c r="AE1461" s="165"/>
      <c r="AF1461" s="165"/>
      <c r="AG1461" s="165"/>
      <c r="AH1461" s="165"/>
      <c r="AI1461" s="140"/>
      <c r="AJ1461" s="140"/>
      <c r="AK1461" s="78"/>
      <c r="AL1461" s="78"/>
    </row>
    <row r="1462" spans="1:38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3"/>
        <v>0</v>
      </c>
      <c r="AA1462" s="31">
        <f>D1462-Z1462</f>
        <v>0</v>
      </c>
      <c r="AB1462" s="37"/>
      <c r="AC1462" s="32"/>
      <c r="AD1462" s="165"/>
      <c r="AE1462" s="165"/>
      <c r="AF1462" s="165"/>
      <c r="AG1462" s="165"/>
      <c r="AH1462" s="165"/>
      <c r="AI1462" s="140"/>
      <c r="AJ1462" s="140"/>
      <c r="AK1462" s="78"/>
      <c r="AL1462" s="78"/>
    </row>
    <row r="1463" spans="1:38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3"/>
        <v>0</v>
      </c>
      <c r="AA1463" s="31">
        <f>D1463-Z1463</f>
        <v>0</v>
      </c>
      <c r="AB1463" s="37"/>
      <c r="AC1463" s="32"/>
      <c r="AD1463" s="165"/>
      <c r="AE1463" s="165"/>
      <c r="AF1463" s="165"/>
      <c r="AG1463" s="165"/>
      <c r="AH1463" s="165"/>
      <c r="AI1463" s="140"/>
      <c r="AJ1463" s="140"/>
      <c r="AK1463" s="78"/>
      <c r="AL1463" s="78"/>
    </row>
    <row r="1464" spans="1:38" s="33" customFormat="1" ht="18" hidden="1" customHeight="1" x14ac:dyDescent="0.25">
      <c r="A1464" s="39" t="s">
        <v>38</v>
      </c>
      <c r="B1464" s="40">
        <f t="shared" ref="B1464:AA1464" si="684">SUM(B1460:B1463)</f>
        <v>45625.99000000002</v>
      </c>
      <c r="C1464" s="40">
        <f t="shared" si="684"/>
        <v>0</v>
      </c>
      <c r="D1464" s="40">
        <f t="shared" si="684"/>
        <v>45625.99000000002</v>
      </c>
      <c r="E1464" s="40">
        <f t="shared" si="684"/>
        <v>0</v>
      </c>
      <c r="F1464" s="40">
        <f t="shared" si="684"/>
        <v>15000</v>
      </c>
      <c r="G1464" s="40">
        <f t="shared" si="684"/>
        <v>12593.28</v>
      </c>
      <c r="H1464" s="40">
        <f t="shared" si="684"/>
        <v>0</v>
      </c>
      <c r="I1464" s="40">
        <f t="shared" si="684"/>
        <v>0</v>
      </c>
      <c r="J1464" s="40">
        <f t="shared" si="684"/>
        <v>0</v>
      </c>
      <c r="K1464" s="40">
        <f t="shared" si="684"/>
        <v>0</v>
      </c>
      <c r="L1464" s="40">
        <f t="shared" si="684"/>
        <v>0</v>
      </c>
      <c r="M1464" s="40">
        <f t="shared" si="684"/>
        <v>0</v>
      </c>
      <c r="N1464" s="40">
        <f t="shared" si="684"/>
        <v>0</v>
      </c>
      <c r="O1464" s="40">
        <f t="shared" si="684"/>
        <v>0</v>
      </c>
      <c r="P1464" s="40">
        <f t="shared" si="684"/>
        <v>0</v>
      </c>
      <c r="Q1464" s="40">
        <f t="shared" si="684"/>
        <v>0</v>
      </c>
      <c r="R1464" s="40">
        <f t="shared" si="684"/>
        <v>0</v>
      </c>
      <c r="S1464" s="40">
        <f t="shared" si="684"/>
        <v>15000</v>
      </c>
      <c r="T1464" s="40">
        <f t="shared" si="684"/>
        <v>0</v>
      </c>
      <c r="U1464" s="40">
        <f t="shared" si="684"/>
        <v>0</v>
      </c>
      <c r="V1464" s="40">
        <f t="shared" si="684"/>
        <v>12593.28</v>
      </c>
      <c r="W1464" s="40">
        <f t="shared" si="684"/>
        <v>0</v>
      </c>
      <c r="X1464" s="40">
        <f t="shared" si="684"/>
        <v>0</v>
      </c>
      <c r="Y1464" s="40">
        <f t="shared" si="684"/>
        <v>0</v>
      </c>
      <c r="Z1464" s="40">
        <f t="shared" si="684"/>
        <v>27593.279999999999</v>
      </c>
      <c r="AA1464" s="40">
        <f t="shared" si="684"/>
        <v>18032.710000000021</v>
      </c>
      <c r="AB1464" s="41">
        <f>Z1464/D1464</f>
        <v>0.60477109647374194</v>
      </c>
      <c r="AC1464" s="32"/>
      <c r="AD1464" s="165"/>
      <c r="AE1464" s="165"/>
      <c r="AF1464" s="165"/>
      <c r="AG1464" s="165"/>
      <c r="AH1464" s="165"/>
      <c r="AI1464" s="140"/>
      <c r="AJ1464" s="140"/>
      <c r="AK1464" s="78"/>
      <c r="AL1464" s="78"/>
    </row>
    <row r="1465" spans="1:38" s="33" customFormat="1" ht="18" hidden="1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5">SUM(M1465:Y1465)</f>
        <v>0</v>
      </c>
      <c r="AA1465" s="31">
        <f>D1465-Z1465</f>
        <v>0</v>
      </c>
      <c r="AB1465" s="37"/>
      <c r="AC1465" s="32"/>
      <c r="AD1465" s="165"/>
      <c r="AE1465" s="165"/>
      <c r="AF1465" s="165"/>
      <c r="AG1465" s="165"/>
      <c r="AH1465" s="165"/>
      <c r="AI1465" s="140"/>
      <c r="AJ1465" s="140"/>
      <c r="AK1465" s="78"/>
      <c r="AL1465" s="78"/>
    </row>
    <row r="1466" spans="1:38" s="33" customFormat="1" ht="18" hidden="1" customHeight="1" x14ac:dyDescent="0.25">
      <c r="A1466" s="39" t="s">
        <v>40</v>
      </c>
      <c r="B1466" s="40">
        <f t="shared" ref="B1466:AA1466" si="686">B1465+B1464</f>
        <v>45625.99000000002</v>
      </c>
      <c r="C1466" s="40">
        <f t="shared" si="686"/>
        <v>0</v>
      </c>
      <c r="D1466" s="40">
        <f t="shared" si="686"/>
        <v>45625.99000000002</v>
      </c>
      <c r="E1466" s="40">
        <f t="shared" si="686"/>
        <v>0</v>
      </c>
      <c r="F1466" s="40">
        <f t="shared" si="686"/>
        <v>15000</v>
      </c>
      <c r="G1466" s="40">
        <f t="shared" si="686"/>
        <v>12593.28</v>
      </c>
      <c r="H1466" s="40">
        <f t="shared" si="686"/>
        <v>0</v>
      </c>
      <c r="I1466" s="40">
        <f t="shared" si="686"/>
        <v>0</v>
      </c>
      <c r="J1466" s="40">
        <f t="shared" si="686"/>
        <v>0</v>
      </c>
      <c r="K1466" s="40">
        <f t="shared" si="686"/>
        <v>0</v>
      </c>
      <c r="L1466" s="40">
        <f t="shared" si="686"/>
        <v>0</v>
      </c>
      <c r="M1466" s="40">
        <f t="shared" si="686"/>
        <v>0</v>
      </c>
      <c r="N1466" s="40">
        <f t="shared" si="686"/>
        <v>0</v>
      </c>
      <c r="O1466" s="40">
        <f t="shared" si="686"/>
        <v>0</v>
      </c>
      <c r="P1466" s="40">
        <f t="shared" si="686"/>
        <v>0</v>
      </c>
      <c r="Q1466" s="40">
        <f t="shared" si="686"/>
        <v>0</v>
      </c>
      <c r="R1466" s="40">
        <f t="shared" si="686"/>
        <v>0</v>
      </c>
      <c r="S1466" s="40">
        <f t="shared" si="686"/>
        <v>15000</v>
      </c>
      <c r="T1466" s="40">
        <f t="shared" si="686"/>
        <v>0</v>
      </c>
      <c r="U1466" s="40">
        <f t="shared" si="686"/>
        <v>0</v>
      </c>
      <c r="V1466" s="40">
        <f t="shared" si="686"/>
        <v>12593.28</v>
      </c>
      <c r="W1466" s="40">
        <f t="shared" si="686"/>
        <v>0</v>
      </c>
      <c r="X1466" s="40">
        <f t="shared" si="686"/>
        <v>0</v>
      </c>
      <c r="Y1466" s="40">
        <f t="shared" si="686"/>
        <v>0</v>
      </c>
      <c r="Z1466" s="40">
        <f t="shared" si="686"/>
        <v>27593.279999999999</v>
      </c>
      <c r="AA1466" s="40">
        <f t="shared" si="686"/>
        <v>18032.710000000021</v>
      </c>
      <c r="AB1466" s="41">
        <f>Z1466/D1466</f>
        <v>0.60477109647374194</v>
      </c>
      <c r="AC1466" s="43"/>
      <c r="AD1466" s="165"/>
      <c r="AE1466" s="165"/>
      <c r="AF1466" s="165"/>
      <c r="AG1466" s="165"/>
      <c r="AH1466" s="165"/>
      <c r="AI1466" s="140"/>
      <c r="AJ1466" s="140"/>
      <c r="AK1466" s="78"/>
      <c r="AL1466" s="78"/>
    </row>
    <row r="1467" spans="1:38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65"/>
      <c r="AE1467" s="165"/>
      <c r="AF1467" s="165"/>
      <c r="AG1467" s="165"/>
      <c r="AH1467" s="165"/>
      <c r="AI1467" s="140"/>
      <c r="AJ1467" s="140"/>
      <c r="AK1467" s="78"/>
      <c r="AL1467" s="78"/>
    </row>
    <row r="1468" spans="1:38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65"/>
      <c r="AE1468" s="165"/>
      <c r="AF1468" s="165"/>
      <c r="AG1468" s="165"/>
      <c r="AH1468" s="165"/>
      <c r="AI1468" s="140"/>
      <c r="AJ1468" s="140"/>
      <c r="AK1468" s="78"/>
      <c r="AL1468" s="78"/>
    </row>
    <row r="1469" spans="1:38" s="33" customFormat="1" ht="15" hidden="1" customHeight="1" x14ac:dyDescent="0.25">
      <c r="A1469" s="47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65"/>
      <c r="AE1469" s="165"/>
      <c r="AF1469" s="165"/>
      <c r="AG1469" s="165"/>
      <c r="AH1469" s="165"/>
      <c r="AI1469" s="140"/>
      <c r="AJ1469" s="140"/>
      <c r="AK1469" s="78"/>
      <c r="AL1469" s="78"/>
    </row>
    <row r="1470" spans="1:38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D1470" s="165"/>
      <c r="AE1470" s="165"/>
      <c r="AF1470" s="165"/>
      <c r="AG1470" s="165"/>
      <c r="AH1470" s="165"/>
      <c r="AI1470" s="140"/>
      <c r="AJ1470" s="140"/>
      <c r="AK1470" s="78"/>
      <c r="AL1470" s="78"/>
    </row>
    <row r="1471" spans="1:38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1914.27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1914.27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87">SUM(M1471:Y1471)</f>
        <v>4914.2700000000004</v>
      </c>
      <c r="AA1471" s="31">
        <f>D1471-Z1471</f>
        <v>0</v>
      </c>
      <c r="AB1471" s="37">
        <f>Z1471/D1471</f>
        <v>1</v>
      </c>
      <c r="AC1471" s="32"/>
      <c r="AD1471" s="165"/>
      <c r="AE1471" s="165"/>
      <c r="AF1471" s="165"/>
      <c r="AG1471" s="165"/>
      <c r="AH1471" s="165"/>
      <c r="AI1471" s="140"/>
      <c r="AJ1471" s="140"/>
      <c r="AK1471" s="78"/>
      <c r="AL1471" s="78"/>
    </row>
    <row r="1472" spans="1:38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87"/>
        <v>0</v>
      </c>
      <c r="AA1472" s="31">
        <f>D1472-Z1472</f>
        <v>0</v>
      </c>
      <c r="AB1472" s="37"/>
      <c r="AC1472" s="32"/>
      <c r="AD1472" s="165"/>
      <c r="AE1472" s="165"/>
      <c r="AF1472" s="165"/>
      <c r="AG1472" s="165"/>
      <c r="AH1472" s="165"/>
      <c r="AI1472" s="140"/>
      <c r="AJ1472" s="140"/>
      <c r="AK1472" s="78"/>
      <c r="AL1472" s="78"/>
    </row>
    <row r="1473" spans="1:38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87"/>
        <v>0</v>
      </c>
      <c r="AA1473" s="31">
        <f>D1473-Z1473</f>
        <v>0</v>
      </c>
      <c r="AB1473" s="37"/>
      <c r="AC1473" s="32"/>
      <c r="AD1473" s="165"/>
      <c r="AE1473" s="165"/>
      <c r="AF1473" s="165"/>
      <c r="AG1473" s="165"/>
      <c r="AH1473" s="165"/>
      <c r="AI1473" s="140"/>
      <c r="AJ1473" s="140"/>
      <c r="AK1473" s="78"/>
      <c r="AL1473" s="78"/>
    </row>
    <row r="1474" spans="1:38" s="33" customFormat="1" ht="18" hidden="1" customHeight="1" x14ac:dyDescent="0.25">
      <c r="A1474" s="39" t="s">
        <v>38</v>
      </c>
      <c r="B1474" s="40">
        <f t="shared" ref="B1474:AA1474" si="688">SUM(B1470:B1473)</f>
        <v>4914.2700000000004</v>
      </c>
      <c r="C1474" s="40">
        <f t="shared" si="688"/>
        <v>0</v>
      </c>
      <c r="D1474" s="40">
        <f t="shared" si="688"/>
        <v>4914.2700000000004</v>
      </c>
      <c r="E1474" s="40">
        <f t="shared" si="688"/>
        <v>3000</v>
      </c>
      <c r="F1474" s="40">
        <f t="shared" si="688"/>
        <v>1914.27</v>
      </c>
      <c r="G1474" s="40">
        <f t="shared" si="688"/>
        <v>0</v>
      </c>
      <c r="H1474" s="40">
        <f t="shared" si="688"/>
        <v>0</v>
      </c>
      <c r="I1474" s="40">
        <f t="shared" si="688"/>
        <v>0</v>
      </c>
      <c r="J1474" s="40">
        <f t="shared" si="688"/>
        <v>0</v>
      </c>
      <c r="K1474" s="40">
        <f t="shared" si="688"/>
        <v>0</v>
      </c>
      <c r="L1474" s="40">
        <f t="shared" si="688"/>
        <v>0</v>
      </c>
      <c r="M1474" s="40">
        <f t="shared" si="688"/>
        <v>0</v>
      </c>
      <c r="N1474" s="40">
        <f t="shared" si="688"/>
        <v>0</v>
      </c>
      <c r="O1474" s="40">
        <f t="shared" si="688"/>
        <v>3000</v>
      </c>
      <c r="P1474" s="40">
        <f t="shared" si="688"/>
        <v>0</v>
      </c>
      <c r="Q1474" s="40">
        <f t="shared" si="688"/>
        <v>0</v>
      </c>
      <c r="R1474" s="40">
        <f t="shared" si="688"/>
        <v>0</v>
      </c>
      <c r="S1474" s="40">
        <f t="shared" si="688"/>
        <v>1914.27</v>
      </c>
      <c r="T1474" s="40">
        <f t="shared" si="688"/>
        <v>0</v>
      </c>
      <c r="U1474" s="40">
        <f t="shared" si="688"/>
        <v>0</v>
      </c>
      <c r="V1474" s="40">
        <f t="shared" si="688"/>
        <v>0</v>
      </c>
      <c r="W1474" s="40">
        <f t="shared" si="688"/>
        <v>0</v>
      </c>
      <c r="X1474" s="40">
        <f t="shared" si="688"/>
        <v>0</v>
      </c>
      <c r="Y1474" s="40">
        <f t="shared" si="688"/>
        <v>0</v>
      </c>
      <c r="Z1474" s="40">
        <f t="shared" si="688"/>
        <v>4914.2700000000004</v>
      </c>
      <c r="AA1474" s="40">
        <f t="shared" si="688"/>
        <v>0</v>
      </c>
      <c r="AB1474" s="41">
        <f>Z1474/D1474</f>
        <v>1</v>
      </c>
      <c r="AC1474" s="32"/>
      <c r="AD1474" s="165"/>
      <c r="AE1474" s="165"/>
      <c r="AF1474" s="165"/>
      <c r="AG1474" s="165"/>
      <c r="AH1474" s="165"/>
      <c r="AI1474" s="140"/>
      <c r="AJ1474" s="140"/>
      <c r="AK1474" s="78"/>
      <c r="AL1474" s="78"/>
    </row>
    <row r="1475" spans="1:38" s="33" customFormat="1" ht="18" hidden="1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89">SUM(M1475:Y1475)</f>
        <v>0</v>
      </c>
      <c r="AA1475" s="31">
        <f>D1475-Z1475</f>
        <v>0</v>
      </c>
      <c r="AB1475" s="37"/>
      <c r="AC1475" s="32"/>
      <c r="AD1475" s="165"/>
      <c r="AE1475" s="165"/>
      <c r="AF1475" s="165"/>
      <c r="AG1475" s="165"/>
      <c r="AH1475" s="165"/>
      <c r="AI1475" s="140"/>
      <c r="AJ1475" s="140"/>
      <c r="AK1475" s="78"/>
      <c r="AL1475" s="78"/>
    </row>
    <row r="1476" spans="1:38" s="33" customFormat="1" ht="18" hidden="1" customHeight="1" x14ac:dyDescent="0.25">
      <c r="A1476" s="39" t="s">
        <v>40</v>
      </c>
      <c r="B1476" s="40">
        <f t="shared" ref="B1476:AA1476" si="690">B1475+B1474</f>
        <v>4914.2700000000004</v>
      </c>
      <c r="C1476" s="40">
        <f t="shared" si="690"/>
        <v>0</v>
      </c>
      <c r="D1476" s="40">
        <f t="shared" si="690"/>
        <v>4914.2700000000004</v>
      </c>
      <c r="E1476" s="40">
        <f t="shared" si="690"/>
        <v>3000</v>
      </c>
      <c r="F1476" s="40">
        <f t="shared" si="690"/>
        <v>1914.27</v>
      </c>
      <c r="G1476" s="40">
        <f t="shared" si="690"/>
        <v>0</v>
      </c>
      <c r="H1476" s="40">
        <f t="shared" si="690"/>
        <v>0</v>
      </c>
      <c r="I1476" s="40">
        <f t="shared" si="690"/>
        <v>0</v>
      </c>
      <c r="J1476" s="40">
        <f t="shared" si="690"/>
        <v>0</v>
      </c>
      <c r="K1476" s="40">
        <f t="shared" si="690"/>
        <v>0</v>
      </c>
      <c r="L1476" s="40">
        <f t="shared" si="690"/>
        <v>0</v>
      </c>
      <c r="M1476" s="40">
        <f t="shared" si="690"/>
        <v>0</v>
      </c>
      <c r="N1476" s="40">
        <f t="shared" si="690"/>
        <v>0</v>
      </c>
      <c r="O1476" s="40">
        <f t="shared" si="690"/>
        <v>3000</v>
      </c>
      <c r="P1476" s="40">
        <f t="shared" si="690"/>
        <v>0</v>
      </c>
      <c r="Q1476" s="40">
        <f t="shared" si="690"/>
        <v>0</v>
      </c>
      <c r="R1476" s="40">
        <f t="shared" si="690"/>
        <v>0</v>
      </c>
      <c r="S1476" s="40">
        <f t="shared" si="690"/>
        <v>1914.27</v>
      </c>
      <c r="T1476" s="40">
        <f t="shared" si="690"/>
        <v>0</v>
      </c>
      <c r="U1476" s="40">
        <f t="shared" si="690"/>
        <v>0</v>
      </c>
      <c r="V1476" s="40">
        <f t="shared" si="690"/>
        <v>0</v>
      </c>
      <c r="W1476" s="40">
        <f t="shared" si="690"/>
        <v>0</v>
      </c>
      <c r="X1476" s="40">
        <f t="shared" si="690"/>
        <v>0</v>
      </c>
      <c r="Y1476" s="40">
        <f t="shared" si="690"/>
        <v>0</v>
      </c>
      <c r="Z1476" s="40">
        <f t="shared" si="690"/>
        <v>4914.2700000000004</v>
      </c>
      <c r="AA1476" s="40">
        <f t="shared" si="690"/>
        <v>0</v>
      </c>
      <c r="AB1476" s="41">
        <f>Z1476/D1476</f>
        <v>1</v>
      </c>
      <c r="AC1476" s="43"/>
      <c r="AD1476" s="165"/>
      <c r="AE1476" s="165"/>
      <c r="AF1476" s="165"/>
      <c r="AG1476" s="165"/>
      <c r="AH1476" s="165"/>
      <c r="AI1476" s="140"/>
      <c r="AJ1476" s="140"/>
      <c r="AK1476" s="78"/>
      <c r="AL1476" s="78"/>
    </row>
    <row r="1477" spans="1:38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65"/>
      <c r="AE1477" s="165"/>
      <c r="AF1477" s="165"/>
      <c r="AG1477" s="165"/>
      <c r="AH1477" s="165"/>
      <c r="AI1477" s="140"/>
      <c r="AJ1477" s="140"/>
      <c r="AK1477" s="78"/>
      <c r="AL1477" s="78"/>
    </row>
    <row r="1478" spans="1:38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65"/>
      <c r="AE1478" s="165"/>
      <c r="AF1478" s="165"/>
      <c r="AG1478" s="165"/>
      <c r="AH1478" s="165"/>
      <c r="AI1478" s="140"/>
      <c r="AJ1478" s="140"/>
      <c r="AK1478" s="78"/>
      <c r="AL1478" s="78"/>
    </row>
    <row r="1479" spans="1:38" s="33" customFormat="1" ht="15" hidden="1" customHeight="1" x14ac:dyDescent="0.25">
      <c r="A1479" s="47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65"/>
      <c r="AE1479" s="165"/>
      <c r="AF1479" s="165"/>
      <c r="AG1479" s="165"/>
      <c r="AH1479" s="165"/>
      <c r="AI1479" s="140"/>
      <c r="AJ1479" s="140"/>
      <c r="AK1479" s="78"/>
      <c r="AL1479" s="78"/>
    </row>
    <row r="1480" spans="1:38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D1480" s="165"/>
      <c r="AE1480" s="165"/>
      <c r="AF1480" s="165"/>
      <c r="AG1480" s="165"/>
      <c r="AH1480" s="165"/>
      <c r="AI1480" s="140"/>
      <c r="AJ1480" s="140"/>
      <c r="AK1480" s="78"/>
      <c r="AL1480" s="78"/>
    </row>
    <row r="1481" spans="1:38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7.673861546209082E-13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1">SUM(M1481:Y1481)</f>
        <v>1946.8500000000026</v>
      </c>
      <c r="AA1481" s="31">
        <f>D1481-Z1481</f>
        <v>-1.8189894035458565E-12</v>
      </c>
      <c r="AB1481" s="37">
        <f>Z1481/D1481</f>
        <v>1.0000000000000009</v>
      </c>
      <c r="AC1481" s="32"/>
      <c r="AD1481" s="165"/>
      <c r="AE1481" s="165"/>
      <c r="AF1481" s="165"/>
      <c r="AG1481" s="165"/>
      <c r="AH1481" s="165"/>
      <c r="AI1481" s="140"/>
      <c r="AJ1481" s="140"/>
      <c r="AK1481" s="78"/>
      <c r="AL1481" s="78"/>
    </row>
    <row r="1482" spans="1:38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1"/>
        <v>0</v>
      </c>
      <c r="AA1482" s="31">
        <f>D1482-Z1482</f>
        <v>0</v>
      </c>
      <c r="AB1482" s="37"/>
      <c r="AC1482" s="32"/>
      <c r="AD1482" s="165"/>
      <c r="AE1482" s="165"/>
      <c r="AF1482" s="165"/>
      <c r="AG1482" s="165"/>
      <c r="AH1482" s="165"/>
      <c r="AI1482" s="140"/>
      <c r="AJ1482" s="140"/>
      <c r="AK1482" s="78"/>
      <c r="AL1482" s="78"/>
    </row>
    <row r="1483" spans="1:38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1"/>
        <v>0</v>
      </c>
      <c r="AA1483" s="31">
        <f>D1483-Z1483</f>
        <v>0</v>
      </c>
      <c r="AB1483" s="37"/>
      <c r="AC1483" s="32"/>
      <c r="AD1483" s="165"/>
      <c r="AE1483" s="165"/>
      <c r="AF1483" s="165"/>
      <c r="AG1483" s="165"/>
      <c r="AH1483" s="165"/>
      <c r="AI1483" s="140"/>
      <c r="AJ1483" s="140"/>
      <c r="AK1483" s="78"/>
      <c r="AL1483" s="78"/>
    </row>
    <row r="1484" spans="1:38" s="33" customFormat="1" ht="18" hidden="1" customHeight="1" x14ac:dyDescent="0.25">
      <c r="A1484" s="39" t="s">
        <v>38</v>
      </c>
      <c r="B1484" s="40">
        <f t="shared" ref="B1484:AA1484" si="692">SUM(B1480:B1483)</f>
        <v>1946.8500000000008</v>
      </c>
      <c r="C1484" s="40">
        <f t="shared" si="692"/>
        <v>7.673861546209082E-13</v>
      </c>
      <c r="D1484" s="40">
        <f t="shared" si="692"/>
        <v>1946.8500000000008</v>
      </c>
      <c r="E1484" s="40">
        <f t="shared" si="692"/>
        <v>1946.8500000000026</v>
      </c>
      <c r="F1484" s="40">
        <f t="shared" si="692"/>
        <v>0</v>
      </c>
      <c r="G1484" s="40">
        <f t="shared" si="692"/>
        <v>0</v>
      </c>
      <c r="H1484" s="40">
        <f t="shared" si="692"/>
        <v>0</v>
      </c>
      <c r="I1484" s="40">
        <f t="shared" si="692"/>
        <v>0</v>
      </c>
      <c r="J1484" s="40">
        <f t="shared" si="692"/>
        <v>0</v>
      </c>
      <c r="K1484" s="40">
        <f t="shared" si="692"/>
        <v>0</v>
      </c>
      <c r="L1484" s="40">
        <f t="shared" si="692"/>
        <v>0</v>
      </c>
      <c r="M1484" s="40">
        <f t="shared" si="692"/>
        <v>0</v>
      </c>
      <c r="N1484" s="40">
        <f t="shared" si="692"/>
        <v>0</v>
      </c>
      <c r="O1484" s="40">
        <f t="shared" si="692"/>
        <v>1946.8500000000026</v>
      </c>
      <c r="P1484" s="40">
        <f t="shared" si="692"/>
        <v>0</v>
      </c>
      <c r="Q1484" s="40">
        <f t="shared" si="692"/>
        <v>0</v>
      </c>
      <c r="R1484" s="40">
        <f t="shared" si="692"/>
        <v>0</v>
      </c>
      <c r="S1484" s="40">
        <f t="shared" si="692"/>
        <v>0</v>
      </c>
      <c r="T1484" s="40">
        <f t="shared" si="692"/>
        <v>0</v>
      </c>
      <c r="U1484" s="40">
        <f t="shared" si="692"/>
        <v>0</v>
      </c>
      <c r="V1484" s="40">
        <f t="shared" si="692"/>
        <v>0</v>
      </c>
      <c r="W1484" s="40">
        <f t="shared" si="692"/>
        <v>0</v>
      </c>
      <c r="X1484" s="40">
        <f t="shared" si="692"/>
        <v>0</v>
      </c>
      <c r="Y1484" s="40">
        <f t="shared" si="692"/>
        <v>0</v>
      </c>
      <c r="Z1484" s="40">
        <f t="shared" si="692"/>
        <v>1946.8500000000026</v>
      </c>
      <c r="AA1484" s="40">
        <f t="shared" si="692"/>
        <v>-1.8189894035458565E-12</v>
      </c>
      <c r="AB1484" s="41">
        <f>Z1484/D1484</f>
        <v>1.0000000000000009</v>
      </c>
      <c r="AC1484" s="32"/>
      <c r="AD1484" s="165"/>
      <c r="AE1484" s="165"/>
      <c r="AF1484" s="165"/>
      <c r="AG1484" s="165"/>
      <c r="AH1484" s="165"/>
      <c r="AI1484" s="140"/>
      <c r="AJ1484" s="140"/>
      <c r="AK1484" s="78"/>
      <c r="AL1484" s="78"/>
    </row>
    <row r="1485" spans="1:38" s="33" customFormat="1" ht="18" hidden="1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3">SUM(M1485:Y1485)</f>
        <v>0</v>
      </c>
      <c r="AA1485" s="31">
        <f>D1485-Z1485</f>
        <v>0</v>
      </c>
      <c r="AB1485" s="37"/>
      <c r="AC1485" s="32"/>
      <c r="AD1485" s="165"/>
      <c r="AE1485" s="165"/>
      <c r="AF1485" s="165"/>
      <c r="AG1485" s="165"/>
      <c r="AH1485" s="165"/>
      <c r="AI1485" s="140"/>
      <c r="AJ1485" s="140"/>
      <c r="AK1485" s="78"/>
      <c r="AL1485" s="78"/>
    </row>
    <row r="1486" spans="1:38" s="33" customFormat="1" ht="18" hidden="1" customHeight="1" x14ac:dyDescent="0.25">
      <c r="A1486" s="39" t="s">
        <v>40</v>
      </c>
      <c r="B1486" s="40">
        <f t="shared" ref="B1486:AA1486" si="694">B1485+B1484</f>
        <v>1946.8500000000008</v>
      </c>
      <c r="C1486" s="40">
        <f t="shared" si="694"/>
        <v>7.673861546209082E-13</v>
      </c>
      <c r="D1486" s="40">
        <f t="shared" si="694"/>
        <v>1946.8500000000008</v>
      </c>
      <c r="E1486" s="40">
        <f t="shared" si="694"/>
        <v>1946.8500000000026</v>
      </c>
      <c r="F1486" s="40">
        <f t="shared" si="694"/>
        <v>0</v>
      </c>
      <c r="G1486" s="40">
        <f t="shared" si="694"/>
        <v>0</v>
      </c>
      <c r="H1486" s="40">
        <f t="shared" si="694"/>
        <v>0</v>
      </c>
      <c r="I1486" s="40">
        <f t="shared" si="694"/>
        <v>0</v>
      </c>
      <c r="J1486" s="40">
        <f t="shared" si="694"/>
        <v>0</v>
      </c>
      <c r="K1486" s="40">
        <f t="shared" si="694"/>
        <v>0</v>
      </c>
      <c r="L1486" s="40">
        <f t="shared" si="694"/>
        <v>0</v>
      </c>
      <c r="M1486" s="40">
        <f t="shared" si="694"/>
        <v>0</v>
      </c>
      <c r="N1486" s="40">
        <f t="shared" si="694"/>
        <v>0</v>
      </c>
      <c r="O1486" s="40">
        <f t="shared" si="694"/>
        <v>1946.8500000000026</v>
      </c>
      <c r="P1486" s="40">
        <f t="shared" si="694"/>
        <v>0</v>
      </c>
      <c r="Q1486" s="40">
        <f t="shared" si="694"/>
        <v>0</v>
      </c>
      <c r="R1486" s="40">
        <f t="shared" si="694"/>
        <v>0</v>
      </c>
      <c r="S1486" s="40">
        <f t="shared" si="694"/>
        <v>0</v>
      </c>
      <c r="T1486" s="40">
        <f t="shared" si="694"/>
        <v>0</v>
      </c>
      <c r="U1486" s="40">
        <f t="shared" si="694"/>
        <v>0</v>
      </c>
      <c r="V1486" s="40">
        <f t="shared" si="694"/>
        <v>0</v>
      </c>
      <c r="W1486" s="40">
        <f t="shared" si="694"/>
        <v>0</v>
      </c>
      <c r="X1486" s="40">
        <f t="shared" si="694"/>
        <v>0</v>
      </c>
      <c r="Y1486" s="40">
        <f t="shared" si="694"/>
        <v>0</v>
      </c>
      <c r="Z1486" s="40">
        <f t="shared" si="694"/>
        <v>1946.8500000000026</v>
      </c>
      <c r="AA1486" s="40">
        <f t="shared" si="694"/>
        <v>-1.8189894035458565E-12</v>
      </c>
      <c r="AB1486" s="41">
        <f>Z1486/D1486</f>
        <v>1.0000000000000009</v>
      </c>
      <c r="AC1486" s="43"/>
      <c r="AD1486" s="165"/>
      <c r="AE1486" s="165"/>
      <c r="AF1486" s="165"/>
      <c r="AG1486" s="165"/>
      <c r="AH1486" s="165"/>
      <c r="AI1486" s="140"/>
      <c r="AJ1486" s="140"/>
      <c r="AK1486" s="78"/>
      <c r="AL1486" s="78"/>
    </row>
    <row r="1487" spans="1:38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65"/>
      <c r="AE1487" s="165"/>
      <c r="AF1487" s="165"/>
      <c r="AG1487" s="165"/>
      <c r="AH1487" s="165"/>
      <c r="AI1487" s="140"/>
      <c r="AJ1487" s="140"/>
      <c r="AK1487" s="78"/>
      <c r="AL1487" s="78"/>
    </row>
    <row r="1488" spans="1:38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65"/>
      <c r="AE1488" s="165"/>
      <c r="AF1488" s="165"/>
      <c r="AG1488" s="165"/>
      <c r="AH1488" s="165"/>
      <c r="AI1488" s="140"/>
      <c r="AJ1488" s="140"/>
      <c r="AK1488" s="78"/>
      <c r="AL1488" s="78"/>
    </row>
    <row r="1489" spans="1:38" s="33" customFormat="1" ht="15" hidden="1" customHeight="1" x14ac:dyDescent="0.25">
      <c r="A1489" s="47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65"/>
      <c r="AE1489" s="165"/>
      <c r="AF1489" s="165"/>
      <c r="AG1489" s="165"/>
      <c r="AH1489" s="165"/>
      <c r="AI1489" s="140"/>
      <c r="AJ1489" s="140"/>
      <c r="AK1489" s="78"/>
      <c r="AL1489" s="78"/>
    </row>
    <row r="1490" spans="1:38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D1490" s="165"/>
      <c r="AE1490" s="165"/>
      <c r="AF1490" s="165"/>
      <c r="AG1490" s="165"/>
      <c r="AH1490" s="165"/>
      <c r="AI1490" s="140"/>
      <c r="AJ1490" s="140"/>
      <c r="AK1490" s="78"/>
      <c r="AL1490" s="78"/>
    </row>
    <row r="1491" spans="1:38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46625.310000000005</v>
      </c>
      <c r="E1491" s="31">
        <f>[1]consoCURRENT!H34502</f>
        <v>0</v>
      </c>
      <c r="F1491" s="31">
        <f>[1]consoCURRENT!I34502</f>
        <v>32301.599999999999</v>
      </c>
      <c r="G1491" s="31">
        <f>[1]consoCURRENT!J34502</f>
        <v>9234.1299999999992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2044</v>
      </c>
      <c r="R1491" s="31">
        <f>[1]consoCURRENT!U34502</f>
        <v>-2044</v>
      </c>
      <c r="S1491" s="31">
        <f>[1]consoCURRENT!V34502</f>
        <v>32301.599999999999</v>
      </c>
      <c r="T1491" s="31">
        <f>[1]consoCURRENT!W34502</f>
        <v>9234.1299999999992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5">SUM(M1491:Y1491)</f>
        <v>41535.729999999996</v>
      </c>
      <c r="AA1491" s="31">
        <f>D1491-Z1491</f>
        <v>5089.580000000009</v>
      </c>
      <c r="AB1491" s="37">
        <f>Z1491/D1491</f>
        <v>0.89084083301537276</v>
      </c>
      <c r="AC1491" s="32"/>
      <c r="AD1491" s="165"/>
      <c r="AE1491" s="165"/>
      <c r="AF1491" s="165"/>
      <c r="AG1491" s="165"/>
      <c r="AH1491" s="165"/>
      <c r="AI1491" s="140"/>
      <c r="AJ1491" s="140"/>
      <c r="AK1491" s="78"/>
      <c r="AL1491" s="78"/>
    </row>
    <row r="1492" spans="1:38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5"/>
        <v>0</v>
      </c>
      <c r="AA1492" s="31">
        <f>D1492-Z1492</f>
        <v>0</v>
      </c>
      <c r="AB1492" s="37"/>
      <c r="AC1492" s="32"/>
      <c r="AD1492" s="165"/>
      <c r="AE1492" s="165"/>
      <c r="AF1492" s="165"/>
      <c r="AG1492" s="165"/>
      <c r="AH1492" s="165"/>
      <c r="AI1492" s="140"/>
      <c r="AJ1492" s="140"/>
      <c r="AK1492" s="78"/>
      <c r="AL1492" s="78"/>
    </row>
    <row r="1493" spans="1:38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5"/>
        <v>0</v>
      </c>
      <c r="AA1493" s="31">
        <f>D1493-Z1493</f>
        <v>0</v>
      </c>
      <c r="AB1493" s="37"/>
      <c r="AC1493" s="32"/>
      <c r="AD1493" s="165"/>
      <c r="AE1493" s="165"/>
      <c r="AF1493" s="165"/>
      <c r="AG1493" s="165"/>
      <c r="AH1493" s="165"/>
      <c r="AI1493" s="140"/>
      <c r="AJ1493" s="140"/>
      <c r="AK1493" s="78"/>
      <c r="AL1493" s="78"/>
    </row>
    <row r="1494" spans="1:38" s="33" customFormat="1" ht="18" hidden="1" customHeight="1" x14ac:dyDescent="0.25">
      <c r="A1494" s="39" t="s">
        <v>38</v>
      </c>
      <c r="B1494" s="40">
        <f t="shared" ref="B1494:AA1494" si="696">SUM(B1490:B1493)</f>
        <v>46625.31</v>
      </c>
      <c r="C1494" s="40">
        <f t="shared" si="696"/>
        <v>0</v>
      </c>
      <c r="D1494" s="40">
        <f t="shared" si="696"/>
        <v>46625.310000000005</v>
      </c>
      <c r="E1494" s="40">
        <f t="shared" si="696"/>
        <v>0</v>
      </c>
      <c r="F1494" s="40">
        <f t="shared" si="696"/>
        <v>32301.599999999999</v>
      </c>
      <c r="G1494" s="40">
        <f t="shared" si="696"/>
        <v>9234.1299999999992</v>
      </c>
      <c r="H1494" s="40">
        <f t="shared" si="696"/>
        <v>0</v>
      </c>
      <c r="I1494" s="40">
        <f t="shared" si="696"/>
        <v>0</v>
      </c>
      <c r="J1494" s="40">
        <f t="shared" si="696"/>
        <v>0</v>
      </c>
      <c r="K1494" s="40">
        <f t="shared" si="696"/>
        <v>0</v>
      </c>
      <c r="L1494" s="40">
        <f t="shared" si="696"/>
        <v>0</v>
      </c>
      <c r="M1494" s="40">
        <f t="shared" si="696"/>
        <v>0</v>
      </c>
      <c r="N1494" s="40">
        <f t="shared" si="696"/>
        <v>0</v>
      </c>
      <c r="O1494" s="40">
        <f t="shared" si="696"/>
        <v>0</v>
      </c>
      <c r="P1494" s="40">
        <f t="shared" si="696"/>
        <v>0</v>
      </c>
      <c r="Q1494" s="40">
        <f t="shared" si="696"/>
        <v>2044</v>
      </c>
      <c r="R1494" s="40">
        <f t="shared" si="696"/>
        <v>-2044</v>
      </c>
      <c r="S1494" s="40">
        <f t="shared" si="696"/>
        <v>32301.599999999999</v>
      </c>
      <c r="T1494" s="40">
        <f t="shared" si="696"/>
        <v>9234.1299999999992</v>
      </c>
      <c r="U1494" s="40">
        <f t="shared" si="696"/>
        <v>0</v>
      </c>
      <c r="V1494" s="40">
        <f t="shared" si="696"/>
        <v>0</v>
      </c>
      <c r="W1494" s="40">
        <f t="shared" si="696"/>
        <v>0</v>
      </c>
      <c r="X1494" s="40">
        <f t="shared" si="696"/>
        <v>0</v>
      </c>
      <c r="Y1494" s="40">
        <f t="shared" si="696"/>
        <v>0</v>
      </c>
      <c r="Z1494" s="40">
        <f t="shared" si="696"/>
        <v>41535.729999999996</v>
      </c>
      <c r="AA1494" s="40">
        <f t="shared" si="696"/>
        <v>5089.580000000009</v>
      </c>
      <c r="AB1494" s="41">
        <f>Z1494/D1494</f>
        <v>0.89084083301537276</v>
      </c>
      <c r="AC1494" s="32"/>
      <c r="AD1494" s="165"/>
      <c r="AE1494" s="165"/>
      <c r="AF1494" s="165"/>
      <c r="AG1494" s="165"/>
      <c r="AH1494" s="165"/>
      <c r="AI1494" s="140"/>
      <c r="AJ1494" s="140"/>
      <c r="AK1494" s="78"/>
      <c r="AL1494" s="78"/>
    </row>
    <row r="1495" spans="1:38" s="33" customFormat="1" ht="18" hidden="1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97">SUM(M1495:Y1495)</f>
        <v>0</v>
      </c>
      <c r="AA1495" s="31">
        <f>D1495-Z1495</f>
        <v>0</v>
      </c>
      <c r="AB1495" s="37"/>
      <c r="AC1495" s="32"/>
      <c r="AD1495" s="165"/>
      <c r="AE1495" s="165"/>
      <c r="AF1495" s="165"/>
      <c r="AG1495" s="165"/>
      <c r="AH1495" s="165"/>
      <c r="AI1495" s="140"/>
      <c r="AJ1495" s="140"/>
      <c r="AK1495" s="78"/>
      <c r="AL1495" s="78"/>
    </row>
    <row r="1496" spans="1:38" s="33" customFormat="1" ht="18" hidden="1" customHeight="1" x14ac:dyDescent="0.25">
      <c r="A1496" s="39" t="s">
        <v>40</v>
      </c>
      <c r="B1496" s="40">
        <f t="shared" ref="B1496:AA1496" si="698">B1495+B1494</f>
        <v>46625.31</v>
      </c>
      <c r="C1496" s="40">
        <f t="shared" si="698"/>
        <v>0</v>
      </c>
      <c r="D1496" s="40">
        <f t="shared" si="698"/>
        <v>46625.310000000005</v>
      </c>
      <c r="E1496" s="40">
        <f t="shared" si="698"/>
        <v>0</v>
      </c>
      <c r="F1496" s="40">
        <f t="shared" si="698"/>
        <v>32301.599999999999</v>
      </c>
      <c r="G1496" s="40">
        <f t="shared" si="698"/>
        <v>9234.1299999999992</v>
      </c>
      <c r="H1496" s="40">
        <f t="shared" si="698"/>
        <v>0</v>
      </c>
      <c r="I1496" s="40">
        <f t="shared" si="698"/>
        <v>0</v>
      </c>
      <c r="J1496" s="40">
        <f t="shared" si="698"/>
        <v>0</v>
      </c>
      <c r="K1496" s="40">
        <f t="shared" si="698"/>
        <v>0</v>
      </c>
      <c r="L1496" s="40">
        <f t="shared" si="698"/>
        <v>0</v>
      </c>
      <c r="M1496" s="40">
        <f t="shared" si="698"/>
        <v>0</v>
      </c>
      <c r="N1496" s="40">
        <f t="shared" si="698"/>
        <v>0</v>
      </c>
      <c r="O1496" s="40">
        <f t="shared" si="698"/>
        <v>0</v>
      </c>
      <c r="P1496" s="40">
        <f t="shared" si="698"/>
        <v>0</v>
      </c>
      <c r="Q1496" s="40">
        <f t="shared" si="698"/>
        <v>2044</v>
      </c>
      <c r="R1496" s="40">
        <f t="shared" si="698"/>
        <v>-2044</v>
      </c>
      <c r="S1496" s="40">
        <f t="shared" si="698"/>
        <v>32301.599999999999</v>
      </c>
      <c r="T1496" s="40">
        <f t="shared" si="698"/>
        <v>9234.1299999999992</v>
      </c>
      <c r="U1496" s="40">
        <f t="shared" si="698"/>
        <v>0</v>
      </c>
      <c r="V1496" s="40">
        <f t="shared" si="698"/>
        <v>0</v>
      </c>
      <c r="W1496" s="40">
        <f t="shared" si="698"/>
        <v>0</v>
      </c>
      <c r="X1496" s="40">
        <f t="shared" si="698"/>
        <v>0</v>
      </c>
      <c r="Y1496" s="40">
        <f t="shared" si="698"/>
        <v>0</v>
      </c>
      <c r="Z1496" s="40">
        <f t="shared" si="698"/>
        <v>41535.729999999996</v>
      </c>
      <c r="AA1496" s="40">
        <f t="shared" si="698"/>
        <v>5089.580000000009</v>
      </c>
      <c r="AB1496" s="41">
        <f>Z1496/D1496</f>
        <v>0.89084083301537276</v>
      </c>
      <c r="AC1496" s="43"/>
      <c r="AD1496" s="165"/>
      <c r="AE1496" s="165"/>
      <c r="AF1496" s="165"/>
      <c r="AG1496" s="165"/>
      <c r="AH1496" s="165"/>
      <c r="AI1496" s="140"/>
      <c r="AJ1496" s="140"/>
      <c r="AK1496" s="78"/>
      <c r="AL1496" s="78"/>
    </row>
    <row r="1497" spans="1:38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65"/>
      <c r="AE1497" s="165"/>
      <c r="AF1497" s="165"/>
      <c r="AG1497" s="165"/>
      <c r="AH1497" s="165"/>
      <c r="AI1497" s="140"/>
      <c r="AJ1497" s="140"/>
      <c r="AK1497" s="78"/>
      <c r="AL1497" s="78"/>
    </row>
    <row r="1498" spans="1:38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65"/>
      <c r="AE1498" s="165"/>
      <c r="AF1498" s="165"/>
      <c r="AG1498" s="165"/>
      <c r="AH1498" s="165"/>
      <c r="AI1498" s="140"/>
      <c r="AJ1498" s="140"/>
      <c r="AK1498" s="78"/>
      <c r="AL1498" s="78"/>
    </row>
    <row r="1499" spans="1:38" s="33" customFormat="1" ht="15" hidden="1" customHeight="1" x14ac:dyDescent="0.25">
      <c r="A1499" s="47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65"/>
      <c r="AE1499" s="165"/>
      <c r="AF1499" s="165"/>
      <c r="AG1499" s="165"/>
      <c r="AH1499" s="165"/>
      <c r="AI1499" s="140"/>
      <c r="AJ1499" s="140"/>
      <c r="AK1499" s="78"/>
      <c r="AL1499" s="78"/>
    </row>
    <row r="1500" spans="1:38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D1500" s="165"/>
      <c r="AE1500" s="165"/>
      <c r="AF1500" s="165"/>
      <c r="AG1500" s="165"/>
      <c r="AH1500" s="165"/>
      <c r="AI1500" s="140"/>
      <c r="AJ1500" s="140"/>
      <c r="AK1500" s="78"/>
      <c r="AL1500" s="78"/>
    </row>
    <row r="1501" spans="1:38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6000</v>
      </c>
      <c r="G1501" s="31">
        <f>[1]consoCURRENT!J34715</f>
        <v>72761.070000000007</v>
      </c>
      <c r="H1501" s="31">
        <f>[1]consoCURRENT!K34715</f>
        <v>-3101.07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6000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72761.070000000007</v>
      </c>
      <c r="V1501" s="31">
        <f>[1]consoCURRENT!Y34715</f>
        <v>0</v>
      </c>
      <c r="W1501" s="31">
        <f>[1]consoCURRENT!Z34715</f>
        <v>0</v>
      </c>
      <c r="X1501" s="31">
        <f>[1]consoCURRENT!AA34715</f>
        <v>-3101.07</v>
      </c>
      <c r="Y1501" s="31">
        <f>[1]consoCURRENT!AB34715</f>
        <v>0</v>
      </c>
      <c r="Z1501" s="31">
        <f t="shared" ref="Z1501:Z1503" si="699">SUM(M1501:Y1501)</f>
        <v>75660</v>
      </c>
      <c r="AA1501" s="31">
        <f>D1501-Z1501</f>
        <v>3101.070000000007</v>
      </c>
      <c r="AB1501" s="37">
        <f>Z1501/D1501</f>
        <v>0.96062686807073583</v>
      </c>
      <c r="AC1501" s="32"/>
      <c r="AD1501" s="165"/>
      <c r="AE1501" s="165"/>
      <c r="AF1501" s="165"/>
      <c r="AG1501" s="165"/>
      <c r="AH1501" s="165"/>
      <c r="AI1501" s="140"/>
      <c r="AJ1501" s="140"/>
      <c r="AK1501" s="78"/>
      <c r="AL1501" s="78"/>
    </row>
    <row r="1502" spans="1:38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99"/>
        <v>0</v>
      </c>
      <c r="AA1502" s="31">
        <f>D1502-Z1502</f>
        <v>0</v>
      </c>
      <c r="AB1502" s="37"/>
      <c r="AC1502" s="32"/>
      <c r="AD1502" s="165"/>
      <c r="AE1502" s="165"/>
      <c r="AF1502" s="165"/>
      <c r="AG1502" s="165"/>
      <c r="AH1502" s="165"/>
      <c r="AI1502" s="140"/>
      <c r="AJ1502" s="140"/>
      <c r="AK1502" s="78"/>
      <c r="AL1502" s="78"/>
    </row>
    <row r="1503" spans="1:38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99"/>
        <v>0</v>
      </c>
      <c r="AA1503" s="31">
        <f>D1503-Z1503</f>
        <v>0</v>
      </c>
      <c r="AB1503" s="37"/>
      <c r="AC1503" s="32"/>
      <c r="AD1503" s="165"/>
      <c r="AE1503" s="165"/>
      <c r="AF1503" s="165"/>
      <c r="AG1503" s="165"/>
      <c r="AH1503" s="165"/>
      <c r="AI1503" s="140"/>
      <c r="AJ1503" s="140"/>
      <c r="AK1503" s="78"/>
      <c r="AL1503" s="78"/>
    </row>
    <row r="1504" spans="1:38" s="33" customFormat="1" ht="18" hidden="1" customHeight="1" x14ac:dyDescent="0.25">
      <c r="A1504" s="39" t="s">
        <v>38</v>
      </c>
      <c r="B1504" s="40">
        <f t="shared" ref="B1504:AA1504" si="700">SUM(B1500:B1503)</f>
        <v>78761.070000000007</v>
      </c>
      <c r="C1504" s="40">
        <f t="shared" si="700"/>
        <v>0</v>
      </c>
      <c r="D1504" s="40">
        <f t="shared" si="700"/>
        <v>78761.070000000007</v>
      </c>
      <c r="E1504" s="40">
        <f t="shared" si="700"/>
        <v>0</v>
      </c>
      <c r="F1504" s="40">
        <f t="shared" si="700"/>
        <v>6000</v>
      </c>
      <c r="G1504" s="40">
        <f t="shared" si="700"/>
        <v>72761.070000000007</v>
      </c>
      <c r="H1504" s="40">
        <f t="shared" si="700"/>
        <v>-3101.07</v>
      </c>
      <c r="I1504" s="40">
        <f t="shared" si="700"/>
        <v>0</v>
      </c>
      <c r="J1504" s="40">
        <f t="shared" si="700"/>
        <v>0</v>
      </c>
      <c r="K1504" s="40">
        <f t="shared" si="700"/>
        <v>0</v>
      </c>
      <c r="L1504" s="40">
        <f t="shared" si="700"/>
        <v>0</v>
      </c>
      <c r="M1504" s="40">
        <f t="shared" si="700"/>
        <v>0</v>
      </c>
      <c r="N1504" s="40">
        <f t="shared" si="700"/>
        <v>0</v>
      </c>
      <c r="O1504" s="40">
        <f t="shared" si="700"/>
        <v>0</v>
      </c>
      <c r="P1504" s="40">
        <f t="shared" si="700"/>
        <v>0</v>
      </c>
      <c r="Q1504" s="40">
        <f t="shared" si="700"/>
        <v>6000</v>
      </c>
      <c r="R1504" s="40">
        <f t="shared" si="700"/>
        <v>0</v>
      </c>
      <c r="S1504" s="40">
        <f t="shared" si="700"/>
        <v>0</v>
      </c>
      <c r="T1504" s="40">
        <f t="shared" si="700"/>
        <v>0</v>
      </c>
      <c r="U1504" s="40">
        <f t="shared" si="700"/>
        <v>72761.070000000007</v>
      </c>
      <c r="V1504" s="40">
        <f t="shared" si="700"/>
        <v>0</v>
      </c>
      <c r="W1504" s="40">
        <f t="shared" si="700"/>
        <v>0</v>
      </c>
      <c r="X1504" s="40">
        <f t="shared" si="700"/>
        <v>-3101.07</v>
      </c>
      <c r="Y1504" s="40">
        <f t="shared" si="700"/>
        <v>0</v>
      </c>
      <c r="Z1504" s="40">
        <f t="shared" si="700"/>
        <v>75660</v>
      </c>
      <c r="AA1504" s="40">
        <f t="shared" si="700"/>
        <v>3101.070000000007</v>
      </c>
      <c r="AB1504" s="41">
        <f>Z1504/D1504</f>
        <v>0.96062686807073583</v>
      </c>
      <c r="AC1504" s="32"/>
      <c r="AD1504" s="165"/>
      <c r="AE1504" s="165"/>
      <c r="AF1504" s="165"/>
      <c r="AG1504" s="165"/>
      <c r="AH1504" s="165"/>
      <c r="AI1504" s="140"/>
      <c r="AJ1504" s="140"/>
      <c r="AK1504" s="78"/>
      <c r="AL1504" s="78"/>
    </row>
    <row r="1505" spans="1:38" s="33" customFormat="1" ht="18" hidden="1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1">SUM(M1505:Y1505)</f>
        <v>0</v>
      </c>
      <c r="AA1505" s="31">
        <f>D1505-Z1505</f>
        <v>0</v>
      </c>
      <c r="AB1505" s="37"/>
      <c r="AC1505" s="32"/>
      <c r="AD1505" s="165"/>
      <c r="AE1505" s="165"/>
      <c r="AF1505" s="165"/>
      <c r="AG1505" s="165"/>
      <c r="AH1505" s="165"/>
      <c r="AI1505" s="140"/>
      <c r="AJ1505" s="140"/>
      <c r="AK1505" s="78"/>
      <c r="AL1505" s="78"/>
    </row>
    <row r="1506" spans="1:38" s="33" customFormat="1" ht="18" hidden="1" customHeight="1" x14ac:dyDescent="0.25">
      <c r="A1506" s="39" t="s">
        <v>40</v>
      </c>
      <c r="B1506" s="40">
        <f t="shared" ref="B1506:AA1506" si="702">B1505+B1504</f>
        <v>78761.070000000007</v>
      </c>
      <c r="C1506" s="40">
        <f t="shared" si="702"/>
        <v>0</v>
      </c>
      <c r="D1506" s="40">
        <f t="shared" si="702"/>
        <v>78761.070000000007</v>
      </c>
      <c r="E1506" s="40">
        <f t="shared" si="702"/>
        <v>0</v>
      </c>
      <c r="F1506" s="40">
        <f t="shared" si="702"/>
        <v>6000</v>
      </c>
      <c r="G1506" s="40">
        <f t="shared" si="702"/>
        <v>72761.070000000007</v>
      </c>
      <c r="H1506" s="40">
        <f t="shared" si="702"/>
        <v>-3101.07</v>
      </c>
      <c r="I1506" s="40">
        <f t="shared" si="702"/>
        <v>0</v>
      </c>
      <c r="J1506" s="40">
        <f t="shared" si="702"/>
        <v>0</v>
      </c>
      <c r="K1506" s="40">
        <f t="shared" si="702"/>
        <v>0</v>
      </c>
      <c r="L1506" s="40">
        <f t="shared" si="702"/>
        <v>0</v>
      </c>
      <c r="M1506" s="40">
        <f t="shared" si="702"/>
        <v>0</v>
      </c>
      <c r="N1506" s="40">
        <f t="shared" si="702"/>
        <v>0</v>
      </c>
      <c r="O1506" s="40">
        <f t="shared" si="702"/>
        <v>0</v>
      </c>
      <c r="P1506" s="40">
        <f t="shared" si="702"/>
        <v>0</v>
      </c>
      <c r="Q1506" s="40">
        <f t="shared" si="702"/>
        <v>6000</v>
      </c>
      <c r="R1506" s="40">
        <f t="shared" si="702"/>
        <v>0</v>
      </c>
      <c r="S1506" s="40">
        <f t="shared" si="702"/>
        <v>0</v>
      </c>
      <c r="T1506" s="40">
        <f t="shared" si="702"/>
        <v>0</v>
      </c>
      <c r="U1506" s="40">
        <f t="shared" si="702"/>
        <v>72761.070000000007</v>
      </c>
      <c r="V1506" s="40">
        <f t="shared" si="702"/>
        <v>0</v>
      </c>
      <c r="W1506" s="40">
        <f t="shared" si="702"/>
        <v>0</v>
      </c>
      <c r="X1506" s="40">
        <f t="shared" si="702"/>
        <v>-3101.07</v>
      </c>
      <c r="Y1506" s="40">
        <f t="shared" si="702"/>
        <v>0</v>
      </c>
      <c r="Z1506" s="40">
        <f t="shared" si="702"/>
        <v>75660</v>
      </c>
      <c r="AA1506" s="40">
        <f t="shared" si="702"/>
        <v>3101.070000000007</v>
      </c>
      <c r="AB1506" s="41">
        <f>Z1506/D1506</f>
        <v>0.96062686807073583</v>
      </c>
      <c r="AC1506" s="43"/>
      <c r="AD1506" s="165"/>
      <c r="AE1506" s="165"/>
      <c r="AF1506" s="165"/>
      <c r="AG1506" s="165"/>
      <c r="AH1506" s="165"/>
      <c r="AI1506" s="140"/>
      <c r="AJ1506" s="140"/>
      <c r="AK1506" s="78"/>
      <c r="AL1506" s="78"/>
    </row>
    <row r="1507" spans="1:38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65"/>
      <c r="AE1507" s="165"/>
      <c r="AF1507" s="165"/>
      <c r="AG1507" s="165"/>
      <c r="AH1507" s="165"/>
      <c r="AI1507" s="140"/>
      <c r="AJ1507" s="140"/>
      <c r="AK1507" s="78"/>
      <c r="AL1507" s="78"/>
    </row>
    <row r="1508" spans="1:38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65"/>
      <c r="AE1508" s="165"/>
      <c r="AF1508" s="165"/>
      <c r="AG1508" s="165"/>
      <c r="AH1508" s="165"/>
      <c r="AI1508" s="140"/>
      <c r="AJ1508" s="140"/>
      <c r="AK1508" s="78"/>
      <c r="AL1508" s="78"/>
    </row>
    <row r="1509" spans="1:38" s="33" customFormat="1" ht="15" hidden="1" customHeight="1" x14ac:dyDescent="0.25">
      <c r="A1509" s="47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65"/>
      <c r="AE1509" s="165"/>
      <c r="AF1509" s="165"/>
      <c r="AG1509" s="165"/>
      <c r="AH1509" s="165"/>
      <c r="AI1509" s="140"/>
      <c r="AJ1509" s="140"/>
      <c r="AK1509" s="78"/>
      <c r="AL1509" s="78"/>
    </row>
    <row r="1510" spans="1:38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D1510" s="165"/>
      <c r="AE1510" s="165"/>
      <c r="AF1510" s="165"/>
      <c r="AG1510" s="165"/>
      <c r="AH1510" s="165"/>
      <c r="AI1510" s="140"/>
      <c r="AJ1510" s="140"/>
      <c r="AK1510" s="78"/>
      <c r="AL1510" s="78"/>
    </row>
    <row r="1511" spans="1:38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258.25</v>
      </c>
      <c r="G1511" s="31">
        <f>[1]consoCURRENT!J34928</f>
        <v>14981.75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258.25</v>
      </c>
      <c r="R1511" s="31">
        <f>[1]consoCURRENT!U34928</f>
        <v>0</v>
      </c>
      <c r="S1511" s="31">
        <f>[1]consoCURRENT!V34928</f>
        <v>0</v>
      </c>
      <c r="T1511" s="31">
        <f>[1]consoCURRENT!W34928</f>
        <v>14981.75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3">SUM(M1511:Y1511)</f>
        <v>15240</v>
      </c>
      <c r="AA1511" s="31">
        <f>D1511-Z1511</f>
        <v>18.25</v>
      </c>
      <c r="AB1511" s="37">
        <f>Z1511/D1511</f>
        <v>0.99880392574508869</v>
      </c>
      <c r="AC1511" s="32"/>
      <c r="AD1511" s="165"/>
      <c r="AE1511" s="165"/>
      <c r="AF1511" s="165"/>
      <c r="AG1511" s="165"/>
      <c r="AH1511" s="165"/>
      <c r="AI1511" s="140"/>
      <c r="AJ1511" s="140"/>
      <c r="AK1511" s="78"/>
      <c r="AL1511" s="78"/>
    </row>
    <row r="1512" spans="1:38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3"/>
        <v>0</v>
      </c>
      <c r="AA1512" s="31">
        <f>D1512-Z1512</f>
        <v>0</v>
      </c>
      <c r="AB1512" s="37"/>
      <c r="AC1512" s="32"/>
      <c r="AD1512" s="165"/>
      <c r="AE1512" s="165"/>
      <c r="AF1512" s="165"/>
      <c r="AG1512" s="165"/>
      <c r="AH1512" s="165"/>
      <c r="AI1512" s="140"/>
      <c r="AJ1512" s="140"/>
      <c r="AK1512" s="78"/>
      <c r="AL1512" s="78"/>
    </row>
    <row r="1513" spans="1:38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3"/>
        <v>0</v>
      </c>
      <c r="AA1513" s="31">
        <f>D1513-Z1513</f>
        <v>0</v>
      </c>
      <c r="AB1513" s="37"/>
      <c r="AC1513" s="32"/>
      <c r="AD1513" s="165"/>
      <c r="AE1513" s="165"/>
      <c r="AF1513" s="165"/>
      <c r="AG1513" s="165"/>
      <c r="AH1513" s="165"/>
      <c r="AI1513" s="140"/>
      <c r="AJ1513" s="140"/>
      <c r="AK1513" s="78"/>
      <c r="AL1513" s="78"/>
    </row>
    <row r="1514" spans="1:38" s="33" customFormat="1" ht="18" hidden="1" customHeight="1" x14ac:dyDescent="0.25">
      <c r="A1514" s="39" t="s">
        <v>38</v>
      </c>
      <c r="B1514" s="40">
        <f t="shared" ref="B1514:AA1514" si="704">SUM(B1510:B1513)</f>
        <v>15258.25</v>
      </c>
      <c r="C1514" s="40">
        <f t="shared" si="704"/>
        <v>0</v>
      </c>
      <c r="D1514" s="40">
        <f t="shared" si="704"/>
        <v>15258.25</v>
      </c>
      <c r="E1514" s="40">
        <f t="shared" si="704"/>
        <v>0</v>
      </c>
      <c r="F1514" s="40">
        <f t="shared" si="704"/>
        <v>258.25</v>
      </c>
      <c r="G1514" s="40">
        <f t="shared" si="704"/>
        <v>14981.75</v>
      </c>
      <c r="H1514" s="40">
        <f t="shared" si="704"/>
        <v>0</v>
      </c>
      <c r="I1514" s="40">
        <f t="shared" si="704"/>
        <v>0</v>
      </c>
      <c r="J1514" s="40">
        <f t="shared" si="704"/>
        <v>0</v>
      </c>
      <c r="K1514" s="40">
        <f t="shared" si="704"/>
        <v>0</v>
      </c>
      <c r="L1514" s="40">
        <f t="shared" si="704"/>
        <v>0</v>
      </c>
      <c r="M1514" s="40">
        <f t="shared" si="704"/>
        <v>0</v>
      </c>
      <c r="N1514" s="40">
        <f t="shared" si="704"/>
        <v>0</v>
      </c>
      <c r="O1514" s="40">
        <f t="shared" si="704"/>
        <v>0</v>
      </c>
      <c r="P1514" s="40">
        <f t="shared" si="704"/>
        <v>0</v>
      </c>
      <c r="Q1514" s="40">
        <f t="shared" si="704"/>
        <v>258.25</v>
      </c>
      <c r="R1514" s="40">
        <f t="shared" si="704"/>
        <v>0</v>
      </c>
      <c r="S1514" s="40">
        <f t="shared" si="704"/>
        <v>0</v>
      </c>
      <c r="T1514" s="40">
        <f t="shared" si="704"/>
        <v>14981.75</v>
      </c>
      <c r="U1514" s="40">
        <f t="shared" si="704"/>
        <v>0</v>
      </c>
      <c r="V1514" s="40">
        <f t="shared" si="704"/>
        <v>0</v>
      </c>
      <c r="W1514" s="40">
        <f t="shared" si="704"/>
        <v>0</v>
      </c>
      <c r="X1514" s="40">
        <f t="shared" si="704"/>
        <v>0</v>
      </c>
      <c r="Y1514" s="40">
        <f t="shared" si="704"/>
        <v>0</v>
      </c>
      <c r="Z1514" s="40">
        <f t="shared" si="704"/>
        <v>15240</v>
      </c>
      <c r="AA1514" s="40">
        <f t="shared" si="704"/>
        <v>18.25</v>
      </c>
      <c r="AB1514" s="41">
        <f>Z1514/D1514</f>
        <v>0.99880392574508869</v>
      </c>
      <c r="AC1514" s="32"/>
      <c r="AD1514" s="165"/>
      <c r="AE1514" s="165"/>
      <c r="AF1514" s="165"/>
      <c r="AG1514" s="165"/>
      <c r="AH1514" s="165"/>
      <c r="AI1514" s="140"/>
      <c r="AJ1514" s="140"/>
      <c r="AK1514" s="78"/>
      <c r="AL1514" s="78"/>
    </row>
    <row r="1515" spans="1:38" s="33" customFormat="1" ht="18" hidden="1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5">SUM(M1515:Y1515)</f>
        <v>0</v>
      </c>
      <c r="AA1515" s="31">
        <f>D1515-Z1515</f>
        <v>0</v>
      </c>
      <c r="AB1515" s="37"/>
      <c r="AC1515" s="32"/>
      <c r="AD1515" s="165"/>
      <c r="AE1515" s="165"/>
      <c r="AF1515" s="165"/>
      <c r="AG1515" s="165"/>
      <c r="AH1515" s="165"/>
      <c r="AI1515" s="140"/>
      <c r="AJ1515" s="140"/>
      <c r="AK1515" s="78"/>
      <c r="AL1515" s="78"/>
    </row>
    <row r="1516" spans="1:38" s="33" customFormat="1" ht="18" hidden="1" customHeight="1" x14ac:dyDescent="0.25">
      <c r="A1516" s="39" t="s">
        <v>40</v>
      </c>
      <c r="B1516" s="40">
        <f t="shared" ref="B1516:AA1516" si="706">B1515+B1514</f>
        <v>15258.25</v>
      </c>
      <c r="C1516" s="40">
        <f t="shared" si="706"/>
        <v>0</v>
      </c>
      <c r="D1516" s="40">
        <f t="shared" si="706"/>
        <v>15258.25</v>
      </c>
      <c r="E1516" s="40">
        <f t="shared" si="706"/>
        <v>0</v>
      </c>
      <c r="F1516" s="40">
        <f t="shared" si="706"/>
        <v>258.25</v>
      </c>
      <c r="G1516" s="40">
        <f t="shared" si="706"/>
        <v>14981.75</v>
      </c>
      <c r="H1516" s="40">
        <f t="shared" si="706"/>
        <v>0</v>
      </c>
      <c r="I1516" s="40">
        <f t="shared" si="706"/>
        <v>0</v>
      </c>
      <c r="J1516" s="40">
        <f t="shared" si="706"/>
        <v>0</v>
      </c>
      <c r="K1516" s="40">
        <f t="shared" si="706"/>
        <v>0</v>
      </c>
      <c r="L1516" s="40">
        <f t="shared" si="706"/>
        <v>0</v>
      </c>
      <c r="M1516" s="40">
        <f t="shared" si="706"/>
        <v>0</v>
      </c>
      <c r="N1516" s="40">
        <f t="shared" si="706"/>
        <v>0</v>
      </c>
      <c r="O1516" s="40">
        <f t="shared" si="706"/>
        <v>0</v>
      </c>
      <c r="P1516" s="40">
        <f t="shared" si="706"/>
        <v>0</v>
      </c>
      <c r="Q1516" s="40">
        <f t="shared" si="706"/>
        <v>258.25</v>
      </c>
      <c r="R1516" s="40">
        <f t="shared" si="706"/>
        <v>0</v>
      </c>
      <c r="S1516" s="40">
        <f t="shared" si="706"/>
        <v>0</v>
      </c>
      <c r="T1516" s="40">
        <f t="shared" si="706"/>
        <v>14981.75</v>
      </c>
      <c r="U1516" s="40">
        <f t="shared" si="706"/>
        <v>0</v>
      </c>
      <c r="V1516" s="40">
        <f t="shared" si="706"/>
        <v>0</v>
      </c>
      <c r="W1516" s="40">
        <f t="shared" si="706"/>
        <v>0</v>
      </c>
      <c r="X1516" s="40">
        <f t="shared" si="706"/>
        <v>0</v>
      </c>
      <c r="Y1516" s="40">
        <f t="shared" si="706"/>
        <v>0</v>
      </c>
      <c r="Z1516" s="40">
        <f t="shared" si="706"/>
        <v>15240</v>
      </c>
      <c r="AA1516" s="40">
        <f t="shared" si="706"/>
        <v>18.25</v>
      </c>
      <c r="AB1516" s="41">
        <f>Z1516/D1516</f>
        <v>0.99880392574508869</v>
      </c>
      <c r="AC1516" s="43"/>
      <c r="AD1516" s="165"/>
      <c r="AE1516" s="165"/>
      <c r="AF1516" s="165"/>
      <c r="AG1516" s="165"/>
      <c r="AH1516" s="165"/>
      <c r="AI1516" s="140"/>
      <c r="AJ1516" s="140"/>
      <c r="AK1516" s="78"/>
      <c r="AL1516" s="78"/>
    </row>
    <row r="1517" spans="1:38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65"/>
      <c r="AE1517" s="165"/>
      <c r="AF1517" s="165"/>
      <c r="AG1517" s="165"/>
      <c r="AH1517" s="165"/>
      <c r="AI1517" s="140"/>
      <c r="AJ1517" s="140"/>
      <c r="AK1517" s="78"/>
      <c r="AL1517" s="78"/>
    </row>
    <row r="1518" spans="1:38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65"/>
      <c r="AE1518" s="165"/>
      <c r="AF1518" s="165"/>
      <c r="AG1518" s="165"/>
      <c r="AH1518" s="165"/>
      <c r="AI1518" s="140"/>
      <c r="AJ1518" s="140"/>
      <c r="AK1518" s="78"/>
      <c r="AL1518" s="78"/>
    </row>
    <row r="1519" spans="1:38" s="33" customFormat="1" ht="15" hidden="1" customHeight="1" x14ac:dyDescent="0.25">
      <c r="A1519" s="47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65"/>
      <c r="AE1519" s="165"/>
      <c r="AF1519" s="165"/>
      <c r="AG1519" s="165"/>
      <c r="AH1519" s="165"/>
      <c r="AI1519" s="140"/>
      <c r="AJ1519" s="140"/>
      <c r="AK1519" s="78"/>
      <c r="AL1519" s="78"/>
    </row>
    <row r="1520" spans="1:38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D1520" s="165"/>
      <c r="AE1520" s="165"/>
      <c r="AF1520" s="165"/>
      <c r="AG1520" s="165"/>
      <c r="AH1520" s="165"/>
      <c r="AI1520" s="140"/>
      <c r="AJ1520" s="140"/>
      <c r="AK1520" s="78"/>
      <c r="AL1520" s="78"/>
    </row>
    <row r="1521" spans="1:38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07">SUM(M1521:Y1521)</f>
        <v>0</v>
      </c>
      <c r="AA1521" s="31">
        <f>D1521-Z1521</f>
        <v>0</v>
      </c>
      <c r="AB1521" s="37" t="e">
        <f>Z1521/D1521</f>
        <v>#DIV/0!</v>
      </c>
      <c r="AC1521" s="32"/>
      <c r="AD1521" s="165"/>
      <c r="AE1521" s="165"/>
      <c r="AF1521" s="165"/>
      <c r="AG1521" s="165"/>
      <c r="AH1521" s="165"/>
      <c r="AI1521" s="140"/>
      <c r="AJ1521" s="140"/>
      <c r="AK1521" s="78"/>
      <c r="AL1521" s="78"/>
    </row>
    <row r="1522" spans="1:38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07"/>
        <v>0</v>
      </c>
      <c r="AA1522" s="31">
        <f>D1522-Z1522</f>
        <v>0</v>
      </c>
      <c r="AB1522" s="37"/>
      <c r="AC1522" s="32"/>
      <c r="AD1522" s="165"/>
      <c r="AE1522" s="165"/>
      <c r="AF1522" s="165"/>
      <c r="AG1522" s="165"/>
      <c r="AH1522" s="165"/>
      <c r="AI1522" s="140"/>
      <c r="AJ1522" s="140"/>
      <c r="AK1522" s="78"/>
      <c r="AL1522" s="78"/>
    </row>
    <row r="1523" spans="1:38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07"/>
        <v>0</v>
      </c>
      <c r="AA1523" s="31">
        <f>D1523-Z1523</f>
        <v>0</v>
      </c>
      <c r="AB1523" s="37"/>
      <c r="AC1523" s="32"/>
      <c r="AD1523" s="165"/>
      <c r="AE1523" s="165"/>
      <c r="AF1523" s="165"/>
      <c r="AG1523" s="165"/>
      <c r="AH1523" s="165"/>
      <c r="AI1523" s="140"/>
      <c r="AJ1523" s="140"/>
      <c r="AK1523" s="78"/>
      <c r="AL1523" s="78"/>
    </row>
    <row r="1524" spans="1:38" s="33" customFormat="1" ht="18" hidden="1" customHeight="1" x14ac:dyDescent="0.25">
      <c r="A1524" s="39" t="s">
        <v>38</v>
      </c>
      <c r="B1524" s="40">
        <f t="shared" ref="B1524:AA1524" si="708">SUM(B1520:B1523)</f>
        <v>0</v>
      </c>
      <c r="C1524" s="40">
        <f t="shared" si="708"/>
        <v>0</v>
      </c>
      <c r="D1524" s="40">
        <f t="shared" si="708"/>
        <v>0</v>
      </c>
      <c r="E1524" s="40">
        <f t="shared" si="708"/>
        <v>0</v>
      </c>
      <c r="F1524" s="40">
        <f t="shared" si="708"/>
        <v>0</v>
      </c>
      <c r="G1524" s="40">
        <f t="shared" si="708"/>
        <v>0</v>
      </c>
      <c r="H1524" s="40">
        <f t="shared" si="708"/>
        <v>0</v>
      </c>
      <c r="I1524" s="40">
        <f t="shared" si="708"/>
        <v>0</v>
      </c>
      <c r="J1524" s="40">
        <f t="shared" si="708"/>
        <v>0</v>
      </c>
      <c r="K1524" s="40">
        <f t="shared" si="708"/>
        <v>0</v>
      </c>
      <c r="L1524" s="40">
        <f t="shared" si="708"/>
        <v>0</v>
      </c>
      <c r="M1524" s="40">
        <f t="shared" si="708"/>
        <v>0</v>
      </c>
      <c r="N1524" s="40">
        <f t="shared" si="708"/>
        <v>0</v>
      </c>
      <c r="O1524" s="40">
        <f t="shared" si="708"/>
        <v>0</v>
      </c>
      <c r="P1524" s="40">
        <f t="shared" si="708"/>
        <v>0</v>
      </c>
      <c r="Q1524" s="40">
        <f t="shared" si="708"/>
        <v>0</v>
      </c>
      <c r="R1524" s="40">
        <f t="shared" si="708"/>
        <v>0</v>
      </c>
      <c r="S1524" s="40">
        <f t="shared" si="708"/>
        <v>0</v>
      </c>
      <c r="T1524" s="40">
        <f t="shared" si="708"/>
        <v>0</v>
      </c>
      <c r="U1524" s="40">
        <f t="shared" si="708"/>
        <v>0</v>
      </c>
      <c r="V1524" s="40">
        <f t="shared" si="708"/>
        <v>0</v>
      </c>
      <c r="W1524" s="40">
        <f t="shared" si="708"/>
        <v>0</v>
      </c>
      <c r="X1524" s="40">
        <f t="shared" si="708"/>
        <v>0</v>
      </c>
      <c r="Y1524" s="40">
        <f t="shared" si="708"/>
        <v>0</v>
      </c>
      <c r="Z1524" s="40">
        <f t="shared" si="708"/>
        <v>0</v>
      </c>
      <c r="AA1524" s="40">
        <f t="shared" si="708"/>
        <v>0</v>
      </c>
      <c r="AB1524" s="41" t="e">
        <f>Z1524/D1524</f>
        <v>#DIV/0!</v>
      </c>
      <c r="AC1524" s="32"/>
      <c r="AD1524" s="165"/>
      <c r="AE1524" s="165"/>
      <c r="AF1524" s="165"/>
      <c r="AG1524" s="165"/>
      <c r="AH1524" s="165"/>
      <c r="AI1524" s="140"/>
      <c r="AJ1524" s="140"/>
      <c r="AK1524" s="78"/>
      <c r="AL1524" s="78"/>
    </row>
    <row r="1525" spans="1:38" s="33" customFormat="1" ht="18" hidden="1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09">SUM(M1525:Y1525)</f>
        <v>0</v>
      </c>
      <c r="AA1525" s="31">
        <f>D1525-Z1525</f>
        <v>0</v>
      </c>
      <c r="AB1525" s="37"/>
      <c r="AC1525" s="32"/>
      <c r="AD1525" s="165"/>
      <c r="AE1525" s="165"/>
      <c r="AF1525" s="165"/>
      <c r="AG1525" s="165"/>
      <c r="AH1525" s="165"/>
      <c r="AI1525" s="140"/>
      <c r="AJ1525" s="140"/>
      <c r="AK1525" s="78"/>
      <c r="AL1525" s="78"/>
    </row>
    <row r="1526" spans="1:38" s="33" customFormat="1" ht="18" hidden="1" customHeight="1" x14ac:dyDescent="0.25">
      <c r="A1526" s="39" t="s">
        <v>40</v>
      </c>
      <c r="B1526" s="40">
        <f t="shared" ref="B1526:AA1526" si="710">B1525+B1524</f>
        <v>0</v>
      </c>
      <c r="C1526" s="40">
        <f t="shared" si="710"/>
        <v>0</v>
      </c>
      <c r="D1526" s="40">
        <f t="shared" si="710"/>
        <v>0</v>
      </c>
      <c r="E1526" s="40">
        <f t="shared" si="710"/>
        <v>0</v>
      </c>
      <c r="F1526" s="40">
        <f t="shared" si="710"/>
        <v>0</v>
      </c>
      <c r="G1526" s="40">
        <f t="shared" si="710"/>
        <v>0</v>
      </c>
      <c r="H1526" s="40">
        <f t="shared" si="710"/>
        <v>0</v>
      </c>
      <c r="I1526" s="40">
        <f t="shared" si="710"/>
        <v>0</v>
      </c>
      <c r="J1526" s="40">
        <f t="shared" si="710"/>
        <v>0</v>
      </c>
      <c r="K1526" s="40">
        <f t="shared" si="710"/>
        <v>0</v>
      </c>
      <c r="L1526" s="40">
        <f t="shared" si="710"/>
        <v>0</v>
      </c>
      <c r="M1526" s="40">
        <f t="shared" si="710"/>
        <v>0</v>
      </c>
      <c r="N1526" s="40">
        <f t="shared" si="710"/>
        <v>0</v>
      </c>
      <c r="O1526" s="40">
        <f t="shared" si="710"/>
        <v>0</v>
      </c>
      <c r="P1526" s="40">
        <f t="shared" si="710"/>
        <v>0</v>
      </c>
      <c r="Q1526" s="40">
        <f t="shared" si="710"/>
        <v>0</v>
      </c>
      <c r="R1526" s="40">
        <f t="shared" si="710"/>
        <v>0</v>
      </c>
      <c r="S1526" s="40">
        <f t="shared" si="710"/>
        <v>0</v>
      </c>
      <c r="T1526" s="40">
        <f t="shared" si="710"/>
        <v>0</v>
      </c>
      <c r="U1526" s="40">
        <f t="shared" si="710"/>
        <v>0</v>
      </c>
      <c r="V1526" s="40">
        <f t="shared" si="710"/>
        <v>0</v>
      </c>
      <c r="W1526" s="40">
        <f t="shared" si="710"/>
        <v>0</v>
      </c>
      <c r="X1526" s="40">
        <f t="shared" si="710"/>
        <v>0</v>
      </c>
      <c r="Y1526" s="40">
        <f t="shared" si="710"/>
        <v>0</v>
      </c>
      <c r="Z1526" s="40">
        <f t="shared" si="710"/>
        <v>0</v>
      </c>
      <c r="AA1526" s="40">
        <f t="shared" si="710"/>
        <v>0</v>
      </c>
      <c r="AB1526" s="41" t="e">
        <f>Z1526/D1526</f>
        <v>#DIV/0!</v>
      </c>
      <c r="AC1526" s="43"/>
      <c r="AD1526" s="165"/>
      <c r="AE1526" s="165"/>
      <c r="AF1526" s="165"/>
      <c r="AG1526" s="165"/>
      <c r="AH1526" s="165"/>
      <c r="AI1526" s="140"/>
      <c r="AJ1526" s="140"/>
      <c r="AK1526" s="78"/>
      <c r="AL1526" s="78"/>
    </row>
    <row r="1527" spans="1:38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65"/>
      <c r="AE1527" s="165"/>
      <c r="AF1527" s="165"/>
      <c r="AG1527" s="165"/>
      <c r="AH1527" s="165"/>
      <c r="AI1527" s="140"/>
      <c r="AJ1527" s="140"/>
      <c r="AK1527" s="78"/>
      <c r="AL1527" s="78"/>
    </row>
    <row r="1528" spans="1:38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65"/>
      <c r="AE1528" s="165"/>
      <c r="AF1528" s="165"/>
      <c r="AG1528" s="165"/>
      <c r="AH1528" s="165"/>
      <c r="AI1528" s="140"/>
      <c r="AJ1528" s="140"/>
      <c r="AK1528" s="78"/>
      <c r="AL1528" s="78"/>
    </row>
    <row r="1529" spans="1:38" s="33" customFormat="1" ht="15" hidden="1" customHeight="1" x14ac:dyDescent="0.25">
      <c r="A1529" s="47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65"/>
      <c r="AE1529" s="165"/>
      <c r="AF1529" s="165"/>
      <c r="AG1529" s="165"/>
      <c r="AH1529" s="165"/>
      <c r="AI1529" s="140"/>
      <c r="AJ1529" s="140"/>
      <c r="AK1529" s="78"/>
      <c r="AL1529" s="78"/>
    </row>
    <row r="1530" spans="1:38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D1530" s="165"/>
      <c r="AE1530" s="165"/>
      <c r="AF1530" s="165"/>
      <c r="AG1530" s="165"/>
      <c r="AH1530" s="165"/>
      <c r="AI1530" s="140"/>
      <c r="AJ1530" s="140"/>
      <c r="AK1530" s="78"/>
      <c r="AL1530" s="78"/>
    </row>
    <row r="1531" spans="1:38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1.8189894035458565E-12</v>
      </c>
      <c r="D1531" s="31">
        <f>[1]consoCURRENT!G35354</f>
        <v>35888.57</v>
      </c>
      <c r="E1531" s="31">
        <f>[1]consoCURRENT!H35354</f>
        <v>20619.54</v>
      </c>
      <c r="F1531" s="31">
        <f>[1]consoCURRENT!I35354</f>
        <v>15269.03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19620.54</v>
      </c>
      <c r="Q1531" s="31">
        <f>[1]consoCURRENT!T35354</f>
        <v>15269.03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1">SUM(M1531:Y1531)</f>
        <v>35888.57</v>
      </c>
      <c r="AA1531" s="31">
        <f>D1531-Z1531</f>
        <v>0</v>
      </c>
      <c r="AB1531" s="37">
        <f>Z1531/D1531</f>
        <v>1</v>
      </c>
      <c r="AC1531" s="32"/>
      <c r="AD1531" s="165"/>
      <c r="AE1531" s="165"/>
      <c r="AF1531" s="165"/>
      <c r="AG1531" s="165"/>
      <c r="AH1531" s="165"/>
      <c r="AI1531" s="140"/>
      <c r="AJ1531" s="140"/>
      <c r="AK1531" s="78"/>
      <c r="AL1531" s="78"/>
    </row>
    <row r="1532" spans="1:38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1"/>
        <v>0</v>
      </c>
      <c r="AA1532" s="31">
        <f>D1532-Z1532</f>
        <v>0</v>
      </c>
      <c r="AB1532" s="37"/>
      <c r="AC1532" s="32"/>
      <c r="AD1532" s="165"/>
      <c r="AE1532" s="165"/>
      <c r="AF1532" s="165"/>
      <c r="AG1532" s="165"/>
      <c r="AH1532" s="165"/>
      <c r="AI1532" s="140"/>
      <c r="AJ1532" s="140"/>
      <c r="AK1532" s="78"/>
      <c r="AL1532" s="78"/>
    </row>
    <row r="1533" spans="1:38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1"/>
        <v>0</v>
      </c>
      <c r="AA1533" s="31">
        <f>D1533-Z1533</f>
        <v>0</v>
      </c>
      <c r="AB1533" s="37"/>
      <c r="AC1533" s="32"/>
      <c r="AD1533" s="165"/>
      <c r="AE1533" s="165"/>
      <c r="AF1533" s="165"/>
      <c r="AG1533" s="165"/>
      <c r="AH1533" s="165"/>
      <c r="AI1533" s="140"/>
      <c r="AJ1533" s="140"/>
      <c r="AK1533" s="78"/>
      <c r="AL1533" s="78"/>
    </row>
    <row r="1534" spans="1:38" s="33" customFormat="1" ht="18" hidden="1" customHeight="1" x14ac:dyDescent="0.25">
      <c r="A1534" s="39" t="s">
        <v>38</v>
      </c>
      <c r="B1534" s="40">
        <f t="shared" ref="B1534:AA1534" si="712">SUM(B1530:B1533)</f>
        <v>35888.57</v>
      </c>
      <c r="C1534" s="40">
        <f t="shared" si="712"/>
        <v>1.8189894035458565E-12</v>
      </c>
      <c r="D1534" s="40">
        <f t="shared" si="712"/>
        <v>35888.57</v>
      </c>
      <c r="E1534" s="40">
        <f t="shared" si="712"/>
        <v>20619.54</v>
      </c>
      <c r="F1534" s="40">
        <f t="shared" si="712"/>
        <v>15269.03</v>
      </c>
      <c r="G1534" s="40">
        <f t="shared" si="712"/>
        <v>0</v>
      </c>
      <c r="H1534" s="40">
        <f t="shared" si="712"/>
        <v>0</v>
      </c>
      <c r="I1534" s="40">
        <f t="shared" si="712"/>
        <v>0</v>
      </c>
      <c r="J1534" s="40">
        <f t="shared" si="712"/>
        <v>0</v>
      </c>
      <c r="K1534" s="40">
        <f t="shared" si="712"/>
        <v>0</v>
      </c>
      <c r="L1534" s="40">
        <f t="shared" si="712"/>
        <v>0</v>
      </c>
      <c r="M1534" s="40">
        <f t="shared" si="712"/>
        <v>0</v>
      </c>
      <c r="N1534" s="40">
        <f t="shared" si="712"/>
        <v>0</v>
      </c>
      <c r="O1534" s="40">
        <f t="shared" si="712"/>
        <v>999</v>
      </c>
      <c r="P1534" s="40">
        <f t="shared" si="712"/>
        <v>19620.54</v>
      </c>
      <c r="Q1534" s="40">
        <f t="shared" si="712"/>
        <v>15269.03</v>
      </c>
      <c r="R1534" s="40">
        <f t="shared" si="712"/>
        <v>0</v>
      </c>
      <c r="S1534" s="40">
        <f t="shared" si="712"/>
        <v>0</v>
      </c>
      <c r="T1534" s="40">
        <f t="shared" si="712"/>
        <v>0</v>
      </c>
      <c r="U1534" s="40">
        <f t="shared" si="712"/>
        <v>0</v>
      </c>
      <c r="V1534" s="40">
        <f t="shared" si="712"/>
        <v>0</v>
      </c>
      <c r="W1534" s="40">
        <f t="shared" si="712"/>
        <v>0</v>
      </c>
      <c r="X1534" s="40">
        <f t="shared" si="712"/>
        <v>0</v>
      </c>
      <c r="Y1534" s="40">
        <f t="shared" si="712"/>
        <v>0</v>
      </c>
      <c r="Z1534" s="40">
        <f t="shared" si="712"/>
        <v>35888.57</v>
      </c>
      <c r="AA1534" s="40">
        <f t="shared" si="712"/>
        <v>0</v>
      </c>
      <c r="AB1534" s="41">
        <f>Z1534/D1534</f>
        <v>1</v>
      </c>
      <c r="AC1534" s="32"/>
      <c r="AD1534" s="165"/>
      <c r="AE1534" s="165"/>
      <c r="AF1534" s="165"/>
      <c r="AG1534" s="165"/>
      <c r="AH1534" s="165"/>
      <c r="AI1534" s="140"/>
      <c r="AJ1534" s="140"/>
      <c r="AK1534" s="78"/>
      <c r="AL1534" s="78"/>
    </row>
    <row r="1535" spans="1:38" s="33" customFormat="1" ht="18" hidden="1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3">SUM(M1535:Y1535)</f>
        <v>0</v>
      </c>
      <c r="AA1535" s="31">
        <f>D1535-Z1535</f>
        <v>0</v>
      </c>
      <c r="AB1535" s="37"/>
      <c r="AC1535" s="32"/>
      <c r="AD1535" s="165"/>
      <c r="AE1535" s="165"/>
      <c r="AF1535" s="165"/>
      <c r="AG1535" s="165"/>
      <c r="AH1535" s="165"/>
      <c r="AI1535" s="140"/>
      <c r="AJ1535" s="140"/>
      <c r="AK1535" s="78"/>
      <c r="AL1535" s="78"/>
    </row>
    <row r="1536" spans="1:38" s="33" customFormat="1" ht="18" hidden="1" customHeight="1" x14ac:dyDescent="0.25">
      <c r="A1536" s="39" t="s">
        <v>40</v>
      </c>
      <c r="B1536" s="40">
        <f t="shared" ref="B1536:AA1536" si="714">B1535+B1534</f>
        <v>35888.57</v>
      </c>
      <c r="C1536" s="40">
        <f t="shared" si="714"/>
        <v>1.8189894035458565E-12</v>
      </c>
      <c r="D1536" s="40">
        <f t="shared" si="714"/>
        <v>35888.57</v>
      </c>
      <c r="E1536" s="40">
        <f t="shared" si="714"/>
        <v>20619.54</v>
      </c>
      <c r="F1536" s="40">
        <f t="shared" si="714"/>
        <v>15269.03</v>
      </c>
      <c r="G1536" s="40">
        <f t="shared" si="714"/>
        <v>0</v>
      </c>
      <c r="H1536" s="40">
        <f t="shared" si="714"/>
        <v>0</v>
      </c>
      <c r="I1536" s="40">
        <f t="shared" si="714"/>
        <v>0</v>
      </c>
      <c r="J1536" s="40">
        <f t="shared" si="714"/>
        <v>0</v>
      </c>
      <c r="K1536" s="40">
        <f t="shared" si="714"/>
        <v>0</v>
      </c>
      <c r="L1536" s="40">
        <f t="shared" si="714"/>
        <v>0</v>
      </c>
      <c r="M1536" s="40">
        <f t="shared" si="714"/>
        <v>0</v>
      </c>
      <c r="N1536" s="40">
        <f t="shared" si="714"/>
        <v>0</v>
      </c>
      <c r="O1536" s="40">
        <f t="shared" si="714"/>
        <v>999</v>
      </c>
      <c r="P1536" s="40">
        <f t="shared" si="714"/>
        <v>19620.54</v>
      </c>
      <c r="Q1536" s="40">
        <f t="shared" si="714"/>
        <v>15269.03</v>
      </c>
      <c r="R1536" s="40">
        <f t="shared" si="714"/>
        <v>0</v>
      </c>
      <c r="S1536" s="40">
        <f t="shared" si="714"/>
        <v>0</v>
      </c>
      <c r="T1536" s="40">
        <f t="shared" si="714"/>
        <v>0</v>
      </c>
      <c r="U1536" s="40">
        <f t="shared" si="714"/>
        <v>0</v>
      </c>
      <c r="V1536" s="40">
        <f t="shared" si="714"/>
        <v>0</v>
      </c>
      <c r="W1536" s="40">
        <f t="shared" si="714"/>
        <v>0</v>
      </c>
      <c r="X1536" s="40">
        <f t="shared" si="714"/>
        <v>0</v>
      </c>
      <c r="Y1536" s="40">
        <f t="shared" si="714"/>
        <v>0</v>
      </c>
      <c r="Z1536" s="40">
        <f t="shared" si="714"/>
        <v>35888.57</v>
      </c>
      <c r="AA1536" s="40">
        <f t="shared" si="714"/>
        <v>0</v>
      </c>
      <c r="AB1536" s="41">
        <f>Z1536/D1536</f>
        <v>1</v>
      </c>
      <c r="AC1536" s="43"/>
      <c r="AD1536" s="165"/>
      <c r="AE1536" s="165"/>
      <c r="AF1536" s="165"/>
      <c r="AG1536" s="165"/>
      <c r="AH1536" s="165"/>
      <c r="AI1536" s="140"/>
      <c r="AJ1536" s="140"/>
      <c r="AK1536" s="78"/>
      <c r="AL1536" s="78"/>
    </row>
    <row r="1537" spans="1:38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65"/>
      <c r="AE1537" s="165"/>
      <c r="AF1537" s="165"/>
      <c r="AG1537" s="165"/>
      <c r="AH1537" s="165"/>
      <c r="AI1537" s="140"/>
      <c r="AJ1537" s="140"/>
      <c r="AK1537" s="78"/>
      <c r="AL1537" s="78"/>
    </row>
    <row r="1538" spans="1:38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65"/>
      <c r="AE1538" s="165"/>
      <c r="AF1538" s="165"/>
      <c r="AG1538" s="165"/>
      <c r="AH1538" s="165"/>
      <c r="AI1538" s="140"/>
      <c r="AJ1538" s="140"/>
      <c r="AK1538" s="78"/>
      <c r="AL1538" s="78"/>
    </row>
    <row r="1539" spans="1:38" s="33" customFormat="1" ht="15" hidden="1" customHeight="1" x14ac:dyDescent="0.25">
      <c r="A1539" s="47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65"/>
      <c r="AE1539" s="165"/>
      <c r="AF1539" s="165"/>
      <c r="AG1539" s="165"/>
      <c r="AH1539" s="165"/>
      <c r="AI1539" s="140"/>
      <c r="AJ1539" s="140"/>
      <c r="AK1539" s="78"/>
      <c r="AL1539" s="78"/>
    </row>
    <row r="1540" spans="1:38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D1540" s="165"/>
      <c r="AE1540" s="165"/>
      <c r="AF1540" s="165"/>
      <c r="AG1540" s="165"/>
      <c r="AH1540" s="165"/>
      <c r="AI1540" s="140"/>
      <c r="AJ1540" s="140"/>
      <c r="AK1540" s="78"/>
      <c r="AL1540" s="78"/>
    </row>
    <row r="1541" spans="1:38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5">SUM(M1541:Y1541)</f>
        <v>0</v>
      </c>
      <c r="AA1541" s="31">
        <f>D1541-Z1541</f>
        <v>0</v>
      </c>
      <c r="AB1541" s="37" t="e">
        <f>Z1541/D1541</f>
        <v>#DIV/0!</v>
      </c>
      <c r="AC1541" s="32"/>
      <c r="AD1541" s="165"/>
      <c r="AE1541" s="165"/>
      <c r="AF1541" s="165"/>
      <c r="AG1541" s="165"/>
      <c r="AH1541" s="165"/>
      <c r="AI1541" s="140"/>
      <c r="AJ1541" s="140"/>
      <c r="AK1541" s="78"/>
      <c r="AL1541" s="78"/>
    </row>
    <row r="1542" spans="1:38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5"/>
        <v>0</v>
      </c>
      <c r="AA1542" s="31">
        <f>D1542-Z1542</f>
        <v>0</v>
      </c>
      <c r="AB1542" s="37"/>
      <c r="AC1542" s="32"/>
      <c r="AD1542" s="165"/>
      <c r="AE1542" s="165"/>
      <c r="AF1542" s="165"/>
      <c r="AG1542" s="165"/>
      <c r="AH1542" s="165"/>
      <c r="AI1542" s="140"/>
      <c r="AJ1542" s="140"/>
      <c r="AK1542" s="78"/>
      <c r="AL1542" s="78"/>
    </row>
    <row r="1543" spans="1:38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5"/>
        <v>0</v>
      </c>
      <c r="AA1543" s="31">
        <f>D1543-Z1543</f>
        <v>0</v>
      </c>
      <c r="AB1543" s="37"/>
      <c r="AC1543" s="32"/>
      <c r="AD1543" s="165"/>
      <c r="AE1543" s="165"/>
      <c r="AF1543" s="165"/>
      <c r="AG1543" s="165"/>
      <c r="AH1543" s="165"/>
      <c r="AI1543" s="140"/>
      <c r="AJ1543" s="140"/>
      <c r="AK1543" s="78"/>
      <c r="AL1543" s="78"/>
    </row>
    <row r="1544" spans="1:38" s="33" customFormat="1" ht="18" hidden="1" customHeight="1" x14ac:dyDescent="0.25">
      <c r="A1544" s="39" t="s">
        <v>38</v>
      </c>
      <c r="B1544" s="40">
        <f t="shared" ref="B1544:AA1544" si="716">SUM(B1540:B1543)</f>
        <v>0</v>
      </c>
      <c r="C1544" s="40">
        <f t="shared" si="716"/>
        <v>0</v>
      </c>
      <c r="D1544" s="40">
        <f t="shared" si="716"/>
        <v>0</v>
      </c>
      <c r="E1544" s="40">
        <f t="shared" si="716"/>
        <v>0</v>
      </c>
      <c r="F1544" s="40">
        <f t="shared" si="716"/>
        <v>0</v>
      </c>
      <c r="G1544" s="40">
        <f t="shared" si="716"/>
        <v>0</v>
      </c>
      <c r="H1544" s="40">
        <f t="shared" si="716"/>
        <v>0</v>
      </c>
      <c r="I1544" s="40">
        <f t="shared" si="716"/>
        <v>0</v>
      </c>
      <c r="J1544" s="40">
        <f t="shared" si="716"/>
        <v>0</v>
      </c>
      <c r="K1544" s="40">
        <f t="shared" si="716"/>
        <v>0</v>
      </c>
      <c r="L1544" s="40">
        <f t="shared" si="716"/>
        <v>0</v>
      </c>
      <c r="M1544" s="40">
        <f t="shared" si="716"/>
        <v>0</v>
      </c>
      <c r="N1544" s="40">
        <f t="shared" si="716"/>
        <v>0</v>
      </c>
      <c r="O1544" s="40">
        <f t="shared" si="716"/>
        <v>0</v>
      </c>
      <c r="P1544" s="40">
        <f t="shared" si="716"/>
        <v>0</v>
      </c>
      <c r="Q1544" s="40">
        <f t="shared" si="716"/>
        <v>0</v>
      </c>
      <c r="R1544" s="40">
        <f t="shared" si="716"/>
        <v>0</v>
      </c>
      <c r="S1544" s="40">
        <f t="shared" si="716"/>
        <v>0</v>
      </c>
      <c r="T1544" s="40">
        <f t="shared" si="716"/>
        <v>0</v>
      </c>
      <c r="U1544" s="40">
        <f t="shared" si="716"/>
        <v>0</v>
      </c>
      <c r="V1544" s="40">
        <f t="shared" si="716"/>
        <v>0</v>
      </c>
      <c r="W1544" s="40">
        <f t="shared" si="716"/>
        <v>0</v>
      </c>
      <c r="X1544" s="40">
        <f t="shared" si="716"/>
        <v>0</v>
      </c>
      <c r="Y1544" s="40">
        <f t="shared" si="716"/>
        <v>0</v>
      </c>
      <c r="Z1544" s="40">
        <f t="shared" si="716"/>
        <v>0</v>
      </c>
      <c r="AA1544" s="40">
        <f t="shared" si="716"/>
        <v>0</v>
      </c>
      <c r="AB1544" s="41" t="e">
        <f>Z1544/D1544</f>
        <v>#DIV/0!</v>
      </c>
      <c r="AC1544" s="32"/>
      <c r="AD1544" s="165"/>
      <c r="AE1544" s="165"/>
      <c r="AF1544" s="165"/>
      <c r="AG1544" s="165"/>
      <c r="AH1544" s="165"/>
      <c r="AI1544" s="140"/>
      <c r="AJ1544" s="140"/>
      <c r="AK1544" s="78"/>
      <c r="AL1544" s="78"/>
    </row>
    <row r="1545" spans="1:38" s="33" customFormat="1" ht="18" hidden="1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17">SUM(M1545:Y1545)</f>
        <v>0</v>
      </c>
      <c r="AA1545" s="31">
        <f>D1545-Z1545</f>
        <v>0</v>
      </c>
      <c r="AB1545" s="37"/>
      <c r="AC1545" s="32"/>
      <c r="AD1545" s="165"/>
      <c r="AE1545" s="165"/>
      <c r="AF1545" s="165"/>
      <c r="AG1545" s="165"/>
      <c r="AH1545" s="165"/>
      <c r="AI1545" s="140"/>
      <c r="AJ1545" s="140"/>
      <c r="AK1545" s="78"/>
      <c r="AL1545" s="78"/>
    </row>
    <row r="1546" spans="1:38" s="33" customFormat="1" ht="18" hidden="1" customHeight="1" x14ac:dyDescent="0.25">
      <c r="A1546" s="39" t="s">
        <v>40</v>
      </c>
      <c r="B1546" s="40">
        <f t="shared" ref="B1546:AA1546" si="718">B1545+B1544</f>
        <v>0</v>
      </c>
      <c r="C1546" s="40">
        <f t="shared" si="718"/>
        <v>0</v>
      </c>
      <c r="D1546" s="40">
        <f t="shared" si="718"/>
        <v>0</v>
      </c>
      <c r="E1546" s="40">
        <f t="shared" si="718"/>
        <v>0</v>
      </c>
      <c r="F1546" s="40">
        <f t="shared" si="718"/>
        <v>0</v>
      </c>
      <c r="G1546" s="40">
        <f t="shared" si="718"/>
        <v>0</v>
      </c>
      <c r="H1546" s="40">
        <f t="shared" si="718"/>
        <v>0</v>
      </c>
      <c r="I1546" s="40">
        <f t="shared" si="718"/>
        <v>0</v>
      </c>
      <c r="J1546" s="40">
        <f t="shared" si="718"/>
        <v>0</v>
      </c>
      <c r="K1546" s="40">
        <f t="shared" si="718"/>
        <v>0</v>
      </c>
      <c r="L1546" s="40">
        <f t="shared" si="718"/>
        <v>0</v>
      </c>
      <c r="M1546" s="40">
        <f t="shared" si="718"/>
        <v>0</v>
      </c>
      <c r="N1546" s="40">
        <f t="shared" si="718"/>
        <v>0</v>
      </c>
      <c r="O1546" s="40">
        <f t="shared" si="718"/>
        <v>0</v>
      </c>
      <c r="P1546" s="40">
        <f t="shared" si="718"/>
        <v>0</v>
      </c>
      <c r="Q1546" s="40">
        <f t="shared" si="718"/>
        <v>0</v>
      </c>
      <c r="R1546" s="40">
        <f t="shared" si="718"/>
        <v>0</v>
      </c>
      <c r="S1546" s="40">
        <f t="shared" si="718"/>
        <v>0</v>
      </c>
      <c r="T1546" s="40">
        <f t="shared" si="718"/>
        <v>0</v>
      </c>
      <c r="U1546" s="40">
        <f t="shared" si="718"/>
        <v>0</v>
      </c>
      <c r="V1546" s="40">
        <f t="shared" si="718"/>
        <v>0</v>
      </c>
      <c r="W1546" s="40">
        <f t="shared" si="718"/>
        <v>0</v>
      </c>
      <c r="X1546" s="40">
        <f t="shared" si="718"/>
        <v>0</v>
      </c>
      <c r="Y1546" s="40">
        <f t="shared" si="718"/>
        <v>0</v>
      </c>
      <c r="Z1546" s="40">
        <f t="shared" si="718"/>
        <v>0</v>
      </c>
      <c r="AA1546" s="40">
        <f t="shared" si="718"/>
        <v>0</v>
      </c>
      <c r="AB1546" s="41" t="e">
        <f>Z1546/D1546</f>
        <v>#DIV/0!</v>
      </c>
      <c r="AC1546" s="43"/>
      <c r="AD1546" s="165"/>
      <c r="AE1546" s="165"/>
      <c r="AF1546" s="165"/>
      <c r="AG1546" s="165"/>
      <c r="AH1546" s="165"/>
      <c r="AI1546" s="140"/>
      <c r="AJ1546" s="140"/>
      <c r="AK1546" s="78"/>
      <c r="AL1546" s="78"/>
    </row>
    <row r="1547" spans="1:38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65"/>
      <c r="AE1547" s="165"/>
      <c r="AF1547" s="165"/>
      <c r="AG1547" s="165"/>
      <c r="AH1547" s="165"/>
      <c r="AI1547" s="140"/>
      <c r="AJ1547" s="140"/>
      <c r="AK1547" s="78"/>
      <c r="AL1547" s="78"/>
    </row>
    <row r="1548" spans="1:38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65"/>
      <c r="AE1548" s="165"/>
      <c r="AF1548" s="165"/>
      <c r="AG1548" s="165"/>
      <c r="AH1548" s="165"/>
      <c r="AI1548" s="140"/>
      <c r="AJ1548" s="140"/>
      <c r="AK1548" s="78"/>
      <c r="AL1548" s="78"/>
    </row>
    <row r="1549" spans="1:38" s="33" customFormat="1" ht="15" customHeight="1" x14ac:dyDescent="0.25">
      <c r="A1549" s="47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65"/>
      <c r="AE1549" s="165"/>
      <c r="AF1549" s="165"/>
      <c r="AG1549" s="165"/>
      <c r="AH1549" s="165"/>
      <c r="AI1549" s="140"/>
      <c r="AJ1549" s="140"/>
      <c r="AK1549" s="78"/>
      <c r="AL1549" s="78"/>
    </row>
    <row r="1550" spans="1:38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19">C1560</f>
        <v>0</v>
      </c>
      <c r="D1550" s="31">
        <f t="shared" si="719"/>
        <v>0</v>
      </c>
      <c r="E1550" s="31">
        <f t="shared" si="719"/>
        <v>0</v>
      </c>
      <c r="F1550" s="31">
        <f t="shared" si="719"/>
        <v>0</v>
      </c>
      <c r="G1550" s="31">
        <f t="shared" si="719"/>
        <v>0</v>
      </c>
      <c r="H1550" s="31">
        <f t="shared" si="719"/>
        <v>0</v>
      </c>
      <c r="I1550" s="31">
        <f t="shared" si="719"/>
        <v>0</v>
      </c>
      <c r="J1550" s="31">
        <f t="shared" si="719"/>
        <v>0</v>
      </c>
      <c r="K1550" s="31">
        <f t="shared" si="719"/>
        <v>0</v>
      </c>
      <c r="L1550" s="31">
        <f t="shared" si="719"/>
        <v>0</v>
      </c>
      <c r="M1550" s="31">
        <f t="shared" si="719"/>
        <v>0</v>
      </c>
      <c r="N1550" s="31">
        <f t="shared" si="719"/>
        <v>0</v>
      </c>
      <c r="O1550" s="31">
        <f t="shared" si="719"/>
        <v>0</v>
      </c>
      <c r="P1550" s="31">
        <f t="shared" si="719"/>
        <v>0</v>
      </c>
      <c r="Q1550" s="31">
        <f t="shared" si="719"/>
        <v>0</v>
      </c>
      <c r="R1550" s="31">
        <f t="shared" si="719"/>
        <v>0</v>
      </c>
      <c r="S1550" s="31">
        <f t="shared" si="719"/>
        <v>0</v>
      </c>
      <c r="T1550" s="31">
        <f t="shared" si="719"/>
        <v>0</v>
      </c>
      <c r="U1550" s="31">
        <f t="shared" si="719"/>
        <v>0</v>
      </c>
      <c r="V1550" s="31">
        <f t="shared" si="719"/>
        <v>0</v>
      </c>
      <c r="W1550" s="31">
        <f t="shared" si="719"/>
        <v>0</v>
      </c>
      <c r="X1550" s="31">
        <f t="shared" si="719"/>
        <v>0</v>
      </c>
      <c r="Y1550" s="31">
        <f t="shared" si="719"/>
        <v>0</v>
      </c>
      <c r="Z1550" s="31">
        <f>SUM(M1550:Y1550)</f>
        <v>0</v>
      </c>
      <c r="AA1550" s="31">
        <f>D1550-Z1550</f>
        <v>0</v>
      </c>
      <c r="AB1550" s="48" t="e">
        <f>Z1550/D1550</f>
        <v>#DIV/0!</v>
      </c>
      <c r="AC1550" s="32"/>
      <c r="AD1550" s="165"/>
      <c r="AE1550" s="165"/>
      <c r="AF1550" s="165"/>
      <c r="AG1550" s="165"/>
      <c r="AH1550" s="165"/>
      <c r="AI1550" s="140"/>
      <c r="AJ1550" s="140"/>
      <c r="AK1550" s="78"/>
      <c r="AL1550" s="78"/>
    </row>
    <row r="1551" spans="1:38" s="33" customFormat="1" ht="18" customHeight="1" x14ac:dyDescent="0.2">
      <c r="A1551" s="36" t="s">
        <v>35</v>
      </c>
      <c r="B1551" s="31">
        <f t="shared" ref="B1551:Y1553" si="720">B1561</f>
        <v>711911269.64999998</v>
      </c>
      <c r="C1551" s="31">
        <f t="shared" si="720"/>
        <v>-13789896.00000006</v>
      </c>
      <c r="D1551" s="31">
        <f t="shared" si="720"/>
        <v>698121373.64999998</v>
      </c>
      <c r="E1551" s="31">
        <f t="shared" si="720"/>
        <v>316954189.88</v>
      </c>
      <c r="F1551" s="31">
        <f t="shared" si="720"/>
        <v>290190727.25999999</v>
      </c>
      <c r="G1551" s="31">
        <f t="shared" si="720"/>
        <v>56979993.620000012</v>
      </c>
      <c r="H1551" s="31">
        <f t="shared" si="720"/>
        <v>1792929.6</v>
      </c>
      <c r="I1551" s="31">
        <f t="shared" si="720"/>
        <v>290777891.00999999</v>
      </c>
      <c r="J1551" s="31">
        <f t="shared" si="720"/>
        <v>142507246.99000001</v>
      </c>
      <c r="K1551" s="31">
        <f t="shared" si="720"/>
        <v>53344910.170000002</v>
      </c>
      <c r="L1551" s="31">
        <f t="shared" si="720"/>
        <v>0</v>
      </c>
      <c r="M1551" s="31">
        <f t="shared" si="720"/>
        <v>486630048.17000002</v>
      </c>
      <c r="N1551" s="31">
        <f t="shared" si="720"/>
        <v>20793745.199999999</v>
      </c>
      <c r="O1551" s="31">
        <f t="shared" si="720"/>
        <v>3164891.98</v>
      </c>
      <c r="P1551" s="31">
        <f t="shared" si="720"/>
        <v>2217661.69</v>
      </c>
      <c r="Q1551" s="31">
        <f t="shared" si="720"/>
        <v>794770.23</v>
      </c>
      <c r="R1551" s="31">
        <f t="shared" si="720"/>
        <v>148678958.97</v>
      </c>
      <c r="S1551" s="31">
        <f t="shared" si="720"/>
        <v>-1790248.9300000002</v>
      </c>
      <c r="T1551" s="31">
        <f t="shared" si="720"/>
        <v>841639.26</v>
      </c>
      <c r="U1551" s="31">
        <f t="shared" si="720"/>
        <v>1539599.37</v>
      </c>
      <c r="V1551" s="31">
        <f t="shared" si="720"/>
        <v>1253844.82</v>
      </c>
      <c r="W1551" s="31">
        <f t="shared" si="720"/>
        <v>1433908.6</v>
      </c>
      <c r="X1551" s="31">
        <f t="shared" si="720"/>
        <v>359021</v>
      </c>
      <c r="Y1551" s="31">
        <f t="shared" si="720"/>
        <v>0</v>
      </c>
      <c r="Z1551" s="31">
        <f t="shared" ref="Z1551:Z1553" si="721">SUM(M1551:Y1551)</f>
        <v>665917840.36000013</v>
      </c>
      <c r="AA1551" s="31">
        <f>D1551-Z1551</f>
        <v>32203533.289999843</v>
      </c>
      <c r="AB1551" s="37">
        <f>Z1551/D1551</f>
        <v>0.95387115406361278</v>
      </c>
      <c r="AC1551" s="32"/>
      <c r="AD1551" s="165"/>
      <c r="AE1551" s="165"/>
      <c r="AF1551" s="165"/>
      <c r="AG1551" s="165"/>
      <c r="AH1551" s="165"/>
      <c r="AI1551" s="140"/>
      <c r="AJ1551" s="140"/>
      <c r="AK1551" s="78"/>
      <c r="AL1551" s="78"/>
    </row>
    <row r="1552" spans="1:38" s="33" customFormat="1" ht="18" customHeight="1" x14ac:dyDescent="0.2">
      <c r="A1552" s="36" t="s">
        <v>36</v>
      </c>
      <c r="B1552" s="31">
        <f t="shared" si="720"/>
        <v>0</v>
      </c>
      <c r="C1552" s="31">
        <f t="shared" si="720"/>
        <v>0</v>
      </c>
      <c r="D1552" s="31">
        <f t="shared" si="720"/>
        <v>0</v>
      </c>
      <c r="E1552" s="31">
        <f t="shared" si="720"/>
        <v>0</v>
      </c>
      <c r="F1552" s="31">
        <f t="shared" si="720"/>
        <v>0</v>
      </c>
      <c r="G1552" s="31">
        <f t="shared" si="720"/>
        <v>0</v>
      </c>
      <c r="H1552" s="31">
        <f t="shared" si="720"/>
        <v>0</v>
      </c>
      <c r="I1552" s="31">
        <f t="shared" si="720"/>
        <v>0</v>
      </c>
      <c r="J1552" s="31">
        <f t="shared" si="720"/>
        <v>0</v>
      </c>
      <c r="K1552" s="31">
        <f t="shared" si="720"/>
        <v>0</v>
      </c>
      <c r="L1552" s="31">
        <f t="shared" si="720"/>
        <v>0</v>
      </c>
      <c r="M1552" s="31">
        <f t="shared" si="720"/>
        <v>0</v>
      </c>
      <c r="N1552" s="31">
        <f t="shared" si="720"/>
        <v>0</v>
      </c>
      <c r="O1552" s="31">
        <f t="shared" si="720"/>
        <v>0</v>
      </c>
      <c r="P1552" s="31">
        <f t="shared" si="720"/>
        <v>0</v>
      </c>
      <c r="Q1552" s="31">
        <f t="shared" si="720"/>
        <v>0</v>
      </c>
      <c r="R1552" s="31">
        <f t="shared" si="720"/>
        <v>0</v>
      </c>
      <c r="S1552" s="31">
        <f t="shared" si="720"/>
        <v>0</v>
      </c>
      <c r="T1552" s="31">
        <f t="shared" si="720"/>
        <v>0</v>
      </c>
      <c r="U1552" s="31">
        <f t="shared" si="720"/>
        <v>0</v>
      </c>
      <c r="V1552" s="31">
        <f t="shared" si="720"/>
        <v>0</v>
      </c>
      <c r="W1552" s="31">
        <f t="shared" si="720"/>
        <v>0</v>
      </c>
      <c r="X1552" s="31">
        <f t="shared" si="720"/>
        <v>0</v>
      </c>
      <c r="Y1552" s="31">
        <f t="shared" si="720"/>
        <v>0</v>
      </c>
      <c r="Z1552" s="31">
        <f t="shared" si="721"/>
        <v>0</v>
      </c>
      <c r="AA1552" s="31">
        <f>D1552-Z1552</f>
        <v>0</v>
      </c>
      <c r="AB1552" s="37"/>
      <c r="AC1552" s="32"/>
      <c r="AD1552" s="165"/>
      <c r="AE1552" s="165"/>
      <c r="AF1552" s="165"/>
      <c r="AG1552" s="165"/>
      <c r="AH1552" s="165"/>
      <c r="AI1552" s="140"/>
      <c r="AJ1552" s="140"/>
      <c r="AK1552" s="78"/>
      <c r="AL1552" s="78"/>
    </row>
    <row r="1553" spans="1:38" s="33" customFormat="1" ht="18" customHeight="1" x14ac:dyDescent="0.2">
      <c r="A1553" s="36" t="s">
        <v>37</v>
      </c>
      <c r="B1553" s="31">
        <f t="shared" si="720"/>
        <v>0</v>
      </c>
      <c r="C1553" s="31">
        <f t="shared" si="720"/>
        <v>0</v>
      </c>
      <c r="D1553" s="31">
        <f t="shared" si="720"/>
        <v>0</v>
      </c>
      <c r="E1553" s="31">
        <f t="shared" si="720"/>
        <v>0</v>
      </c>
      <c r="F1553" s="31">
        <f t="shared" si="720"/>
        <v>0</v>
      </c>
      <c r="G1553" s="31">
        <f t="shared" si="720"/>
        <v>0</v>
      </c>
      <c r="H1553" s="31">
        <f t="shared" si="720"/>
        <v>0</v>
      </c>
      <c r="I1553" s="31">
        <f t="shared" si="720"/>
        <v>0</v>
      </c>
      <c r="J1553" s="31">
        <f t="shared" si="720"/>
        <v>0</v>
      </c>
      <c r="K1553" s="31">
        <f t="shared" si="720"/>
        <v>0</v>
      </c>
      <c r="L1553" s="31">
        <f t="shared" si="720"/>
        <v>0</v>
      </c>
      <c r="M1553" s="31">
        <f t="shared" si="720"/>
        <v>0</v>
      </c>
      <c r="N1553" s="31">
        <f t="shared" si="720"/>
        <v>0</v>
      </c>
      <c r="O1553" s="31">
        <f t="shared" si="720"/>
        <v>0</v>
      </c>
      <c r="P1553" s="31">
        <f t="shared" si="720"/>
        <v>0</v>
      </c>
      <c r="Q1553" s="31">
        <f t="shared" si="720"/>
        <v>0</v>
      </c>
      <c r="R1553" s="31">
        <f t="shared" si="720"/>
        <v>0</v>
      </c>
      <c r="S1553" s="31">
        <f t="shared" si="720"/>
        <v>0</v>
      </c>
      <c r="T1553" s="31">
        <f t="shared" si="720"/>
        <v>0</v>
      </c>
      <c r="U1553" s="31">
        <f t="shared" si="720"/>
        <v>0</v>
      </c>
      <c r="V1553" s="31">
        <f t="shared" si="720"/>
        <v>0</v>
      </c>
      <c r="W1553" s="31">
        <f t="shared" si="720"/>
        <v>0</v>
      </c>
      <c r="X1553" s="31">
        <f t="shared" si="720"/>
        <v>0</v>
      </c>
      <c r="Y1553" s="31">
        <f t="shared" si="720"/>
        <v>0</v>
      </c>
      <c r="Z1553" s="31">
        <f t="shared" si="721"/>
        <v>0</v>
      </c>
      <c r="AA1553" s="31">
        <f>D1553-Z1553</f>
        <v>0</v>
      </c>
      <c r="AB1553" s="37"/>
      <c r="AC1553" s="32"/>
      <c r="AD1553" s="165"/>
      <c r="AE1553" s="165"/>
      <c r="AF1553" s="165"/>
      <c r="AG1553" s="165"/>
      <c r="AH1553" s="165"/>
      <c r="AI1553" s="140"/>
      <c r="AJ1553" s="140"/>
      <c r="AK1553" s="78"/>
      <c r="AL1553" s="78"/>
    </row>
    <row r="1554" spans="1:38" s="33" customFormat="1" ht="18" hidden="1" customHeight="1" x14ac:dyDescent="0.25">
      <c r="A1554" s="39" t="s">
        <v>38</v>
      </c>
      <c r="B1554" s="40">
        <f t="shared" ref="B1554:AA1554" si="722">SUM(B1550:B1553)</f>
        <v>711911269.64999998</v>
      </c>
      <c r="C1554" s="40">
        <f t="shared" si="722"/>
        <v>-13789896.00000006</v>
      </c>
      <c r="D1554" s="40">
        <f t="shared" si="722"/>
        <v>698121373.64999998</v>
      </c>
      <c r="E1554" s="40">
        <f t="shared" si="722"/>
        <v>316954189.88</v>
      </c>
      <c r="F1554" s="40">
        <f t="shared" si="722"/>
        <v>290190727.25999999</v>
      </c>
      <c r="G1554" s="40">
        <f t="shared" si="722"/>
        <v>56979993.620000012</v>
      </c>
      <c r="H1554" s="40">
        <f t="shared" si="722"/>
        <v>1792929.6</v>
      </c>
      <c r="I1554" s="40">
        <f t="shared" si="722"/>
        <v>290777891.00999999</v>
      </c>
      <c r="J1554" s="40">
        <f t="shared" si="722"/>
        <v>142507246.99000001</v>
      </c>
      <c r="K1554" s="40">
        <f t="shared" si="722"/>
        <v>53344910.170000002</v>
      </c>
      <c r="L1554" s="40">
        <f t="shared" si="722"/>
        <v>0</v>
      </c>
      <c r="M1554" s="40">
        <f t="shared" si="722"/>
        <v>486630048.17000002</v>
      </c>
      <c r="N1554" s="40">
        <f t="shared" si="722"/>
        <v>20793745.199999999</v>
      </c>
      <c r="O1554" s="40">
        <f t="shared" si="722"/>
        <v>3164891.98</v>
      </c>
      <c r="P1554" s="40">
        <f t="shared" si="722"/>
        <v>2217661.69</v>
      </c>
      <c r="Q1554" s="40">
        <f t="shared" si="722"/>
        <v>794770.23</v>
      </c>
      <c r="R1554" s="40">
        <f t="shared" si="722"/>
        <v>148678958.97</v>
      </c>
      <c r="S1554" s="40">
        <f t="shared" si="722"/>
        <v>-1790248.9300000002</v>
      </c>
      <c r="T1554" s="40">
        <f t="shared" si="722"/>
        <v>841639.26</v>
      </c>
      <c r="U1554" s="40">
        <f t="shared" si="722"/>
        <v>1539599.37</v>
      </c>
      <c r="V1554" s="40">
        <f t="shared" si="722"/>
        <v>1253844.82</v>
      </c>
      <c r="W1554" s="40">
        <f t="shared" si="722"/>
        <v>1433908.6</v>
      </c>
      <c r="X1554" s="40">
        <f t="shared" si="722"/>
        <v>359021</v>
      </c>
      <c r="Y1554" s="40">
        <f t="shared" si="722"/>
        <v>0</v>
      </c>
      <c r="Z1554" s="40">
        <f t="shared" si="722"/>
        <v>665917840.36000013</v>
      </c>
      <c r="AA1554" s="40">
        <f t="shared" si="722"/>
        <v>32203533.289999843</v>
      </c>
      <c r="AB1554" s="41">
        <f>Z1554/D1554</f>
        <v>0.95387115406361278</v>
      </c>
      <c r="AC1554" s="32"/>
      <c r="AD1554" s="165"/>
      <c r="AE1554" s="165"/>
      <c r="AF1554" s="165"/>
      <c r="AG1554" s="165"/>
      <c r="AH1554" s="165"/>
      <c r="AI1554" s="140"/>
      <c r="AJ1554" s="140"/>
      <c r="AK1554" s="78"/>
      <c r="AL1554" s="78"/>
    </row>
    <row r="1555" spans="1:38" s="33" customFormat="1" ht="18" hidden="1" customHeight="1" x14ac:dyDescent="0.25">
      <c r="A1555" s="42" t="s">
        <v>39</v>
      </c>
      <c r="B1555" s="31">
        <f t="shared" ref="B1555:Y1555" si="723">B1565</f>
        <v>0</v>
      </c>
      <c r="C1555" s="31">
        <f t="shared" si="723"/>
        <v>0</v>
      </c>
      <c r="D1555" s="31">
        <f t="shared" si="723"/>
        <v>0</v>
      </c>
      <c r="E1555" s="31">
        <f t="shared" si="723"/>
        <v>0</v>
      </c>
      <c r="F1555" s="31">
        <f t="shared" si="723"/>
        <v>0</v>
      </c>
      <c r="G1555" s="31">
        <f t="shared" si="723"/>
        <v>0</v>
      </c>
      <c r="H1555" s="31">
        <f t="shared" si="723"/>
        <v>0</v>
      </c>
      <c r="I1555" s="31">
        <f t="shared" si="723"/>
        <v>0</v>
      </c>
      <c r="J1555" s="31">
        <f t="shared" si="723"/>
        <v>0</v>
      </c>
      <c r="K1555" s="31">
        <f t="shared" si="723"/>
        <v>0</v>
      </c>
      <c r="L1555" s="31">
        <f t="shared" si="723"/>
        <v>0</v>
      </c>
      <c r="M1555" s="31">
        <f t="shared" si="723"/>
        <v>0</v>
      </c>
      <c r="N1555" s="31">
        <f t="shared" si="723"/>
        <v>0</v>
      </c>
      <c r="O1555" s="31">
        <f t="shared" si="723"/>
        <v>0</v>
      </c>
      <c r="P1555" s="31">
        <f t="shared" si="723"/>
        <v>0</v>
      </c>
      <c r="Q1555" s="31">
        <f t="shared" si="723"/>
        <v>0</v>
      </c>
      <c r="R1555" s="31">
        <f t="shared" si="723"/>
        <v>0</v>
      </c>
      <c r="S1555" s="31">
        <f t="shared" si="723"/>
        <v>0</v>
      </c>
      <c r="T1555" s="31">
        <f t="shared" si="723"/>
        <v>0</v>
      </c>
      <c r="U1555" s="31">
        <f t="shared" si="723"/>
        <v>0</v>
      </c>
      <c r="V1555" s="31">
        <f t="shared" si="723"/>
        <v>0</v>
      </c>
      <c r="W1555" s="31">
        <f t="shared" si="723"/>
        <v>0</v>
      </c>
      <c r="X1555" s="31">
        <f t="shared" si="723"/>
        <v>0</v>
      </c>
      <c r="Y1555" s="31">
        <f t="shared" si="723"/>
        <v>0</v>
      </c>
      <c r="Z1555" s="31">
        <f t="shared" ref="Z1555" si="724">SUM(M1555:Y1555)</f>
        <v>0</v>
      </c>
      <c r="AA1555" s="31">
        <f>D1555-Z1555</f>
        <v>0</v>
      </c>
      <c r="AB1555" s="37"/>
      <c r="AC1555" s="32"/>
      <c r="AD1555" s="165"/>
      <c r="AE1555" s="165"/>
      <c r="AF1555" s="165"/>
      <c r="AG1555" s="165"/>
      <c r="AH1555" s="165"/>
      <c r="AI1555" s="140"/>
      <c r="AJ1555" s="140"/>
      <c r="AK1555" s="78"/>
      <c r="AL1555" s="78"/>
    </row>
    <row r="1556" spans="1:38" s="33" customFormat="1" ht="18" customHeight="1" x14ac:dyDescent="0.25">
      <c r="A1556" s="39" t="s">
        <v>40</v>
      </c>
      <c r="B1556" s="40">
        <f t="shared" ref="B1556:AA1556" si="725">B1555+B1554</f>
        <v>711911269.64999998</v>
      </c>
      <c r="C1556" s="40">
        <f t="shared" si="725"/>
        <v>-13789896.00000006</v>
      </c>
      <c r="D1556" s="40">
        <f t="shared" si="725"/>
        <v>698121373.64999998</v>
      </c>
      <c r="E1556" s="40">
        <f t="shared" si="725"/>
        <v>316954189.88</v>
      </c>
      <c r="F1556" s="40">
        <f t="shared" si="725"/>
        <v>290190727.25999999</v>
      </c>
      <c r="G1556" s="40">
        <f t="shared" si="725"/>
        <v>56979993.620000012</v>
      </c>
      <c r="H1556" s="40">
        <f t="shared" si="725"/>
        <v>1792929.6</v>
      </c>
      <c r="I1556" s="40">
        <f t="shared" si="725"/>
        <v>290777891.00999999</v>
      </c>
      <c r="J1556" s="40">
        <f t="shared" si="725"/>
        <v>142507246.99000001</v>
      </c>
      <c r="K1556" s="40">
        <f t="shared" si="725"/>
        <v>53344910.170000002</v>
      </c>
      <c r="L1556" s="40">
        <f t="shared" si="725"/>
        <v>0</v>
      </c>
      <c r="M1556" s="40">
        <f t="shared" si="725"/>
        <v>486630048.17000002</v>
      </c>
      <c r="N1556" s="40">
        <f t="shared" si="725"/>
        <v>20793745.199999999</v>
      </c>
      <c r="O1556" s="40">
        <f t="shared" si="725"/>
        <v>3164891.98</v>
      </c>
      <c r="P1556" s="40">
        <f t="shared" si="725"/>
        <v>2217661.69</v>
      </c>
      <c r="Q1556" s="40">
        <f t="shared" si="725"/>
        <v>794770.23</v>
      </c>
      <c r="R1556" s="40">
        <f t="shared" si="725"/>
        <v>148678958.97</v>
      </c>
      <c r="S1556" s="40">
        <f t="shared" si="725"/>
        <v>-1790248.9300000002</v>
      </c>
      <c r="T1556" s="40">
        <f t="shared" si="725"/>
        <v>841639.26</v>
      </c>
      <c r="U1556" s="40">
        <f t="shared" si="725"/>
        <v>1539599.37</v>
      </c>
      <c r="V1556" s="40">
        <f t="shared" si="725"/>
        <v>1253844.82</v>
      </c>
      <c r="W1556" s="40">
        <f t="shared" si="725"/>
        <v>1433908.6</v>
      </c>
      <c r="X1556" s="40">
        <f t="shared" si="725"/>
        <v>359021</v>
      </c>
      <c r="Y1556" s="40">
        <f t="shared" si="725"/>
        <v>0</v>
      </c>
      <c r="Z1556" s="40">
        <f t="shared" si="725"/>
        <v>665917840.36000013</v>
      </c>
      <c r="AA1556" s="40">
        <f t="shared" si="725"/>
        <v>32203533.289999843</v>
      </c>
      <c r="AB1556" s="41">
        <f>Z1556/D1556</f>
        <v>0.95387115406361278</v>
      </c>
      <c r="AC1556" s="43"/>
      <c r="AD1556" s="165"/>
      <c r="AE1556" s="165"/>
      <c r="AF1556" s="165"/>
      <c r="AG1556" s="165"/>
      <c r="AH1556" s="165"/>
      <c r="AI1556" s="140"/>
      <c r="AJ1556" s="140"/>
      <c r="AK1556" s="78"/>
      <c r="AL1556" s="78"/>
    </row>
    <row r="1557" spans="1:38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65"/>
      <c r="AE1557" s="165"/>
      <c r="AF1557" s="165"/>
      <c r="AG1557" s="165"/>
      <c r="AH1557" s="165"/>
      <c r="AI1557" s="140"/>
      <c r="AJ1557" s="140"/>
      <c r="AK1557" s="78"/>
      <c r="AL1557" s="78"/>
    </row>
    <row r="1558" spans="1:38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65"/>
      <c r="AE1558" s="165"/>
      <c r="AF1558" s="165"/>
      <c r="AG1558" s="165"/>
      <c r="AH1558" s="165"/>
      <c r="AI1558" s="140"/>
      <c r="AJ1558" s="140"/>
      <c r="AK1558" s="78"/>
      <c r="AL1558" s="78"/>
    </row>
    <row r="1559" spans="1:38" s="33" customFormat="1" ht="15" customHeight="1" x14ac:dyDescent="0.25">
      <c r="A1559" s="47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65"/>
      <c r="AE1559" s="165"/>
      <c r="AF1559" s="165"/>
      <c r="AG1559" s="165"/>
      <c r="AH1559" s="165"/>
      <c r="AI1559" s="140"/>
      <c r="AJ1559" s="140"/>
      <c r="AK1559" s="78"/>
      <c r="AL1559" s="78"/>
    </row>
    <row r="1560" spans="1:38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6">C1570+C1580+C1590+C1600+C1610</f>
        <v>0</v>
      </c>
      <c r="D1560" s="31">
        <f t="shared" si="726"/>
        <v>0</v>
      </c>
      <c r="E1560" s="31">
        <f t="shared" si="726"/>
        <v>0</v>
      </c>
      <c r="F1560" s="31">
        <f t="shared" si="726"/>
        <v>0</v>
      </c>
      <c r="G1560" s="31">
        <f t="shared" si="726"/>
        <v>0</v>
      </c>
      <c r="H1560" s="31">
        <f t="shared" si="726"/>
        <v>0</v>
      </c>
      <c r="I1560" s="31">
        <f t="shared" si="726"/>
        <v>0</v>
      </c>
      <c r="J1560" s="31">
        <f t="shared" si="726"/>
        <v>0</v>
      </c>
      <c r="K1560" s="31">
        <f t="shared" si="726"/>
        <v>0</v>
      </c>
      <c r="L1560" s="31">
        <f t="shared" si="726"/>
        <v>0</v>
      </c>
      <c r="M1560" s="31">
        <f t="shared" si="726"/>
        <v>0</v>
      </c>
      <c r="N1560" s="31">
        <f t="shared" si="726"/>
        <v>0</v>
      </c>
      <c r="O1560" s="31">
        <f t="shared" si="726"/>
        <v>0</v>
      </c>
      <c r="P1560" s="31">
        <f t="shared" si="726"/>
        <v>0</v>
      </c>
      <c r="Q1560" s="31">
        <f t="shared" si="726"/>
        <v>0</v>
      </c>
      <c r="R1560" s="31">
        <f t="shared" si="726"/>
        <v>0</v>
      </c>
      <c r="S1560" s="31">
        <f t="shared" si="726"/>
        <v>0</v>
      </c>
      <c r="T1560" s="31">
        <f t="shared" si="726"/>
        <v>0</v>
      </c>
      <c r="U1560" s="31">
        <f t="shared" si="726"/>
        <v>0</v>
      </c>
      <c r="V1560" s="31">
        <f t="shared" si="726"/>
        <v>0</v>
      </c>
      <c r="W1560" s="31">
        <f t="shared" si="726"/>
        <v>0</v>
      </c>
      <c r="X1560" s="31">
        <f t="shared" si="726"/>
        <v>0</v>
      </c>
      <c r="Y1560" s="31">
        <f t="shared" si="726"/>
        <v>0</v>
      </c>
      <c r="Z1560" s="31">
        <f>SUM(M1560:Y1560)</f>
        <v>0</v>
      </c>
      <c r="AA1560" s="31">
        <f>D1560-Z1560</f>
        <v>0</v>
      </c>
      <c r="AB1560" s="48" t="e">
        <f>Z1560/D1560</f>
        <v>#DIV/0!</v>
      </c>
      <c r="AC1560" s="32"/>
      <c r="AD1560" s="165"/>
      <c r="AE1560" s="165"/>
      <c r="AF1560" s="165"/>
      <c r="AG1560" s="165"/>
      <c r="AH1560" s="165"/>
      <c r="AI1560" s="140"/>
      <c r="AJ1560" s="140"/>
      <c r="AK1560" s="78"/>
      <c r="AL1560" s="78"/>
    </row>
    <row r="1561" spans="1:38" s="33" customFormat="1" ht="18" customHeight="1" x14ac:dyDescent="0.2">
      <c r="A1561" s="36" t="s">
        <v>35</v>
      </c>
      <c r="B1561" s="31">
        <f t="shared" ref="B1561:Q1565" si="727">B1571+B1581+B1591+B1601+B1611</f>
        <v>711911269.64999998</v>
      </c>
      <c r="C1561" s="31">
        <f t="shared" si="727"/>
        <v>-13789896.00000006</v>
      </c>
      <c r="D1561" s="31">
        <f t="shared" si="727"/>
        <v>698121373.64999998</v>
      </c>
      <c r="E1561" s="31">
        <f t="shared" si="727"/>
        <v>316954189.88</v>
      </c>
      <c r="F1561" s="31">
        <f t="shared" si="727"/>
        <v>290190727.25999999</v>
      </c>
      <c r="G1561" s="31">
        <f t="shared" si="727"/>
        <v>56979993.620000012</v>
      </c>
      <c r="H1561" s="31">
        <f t="shared" si="727"/>
        <v>1792929.6</v>
      </c>
      <c r="I1561" s="31">
        <f t="shared" si="727"/>
        <v>290777891.00999999</v>
      </c>
      <c r="J1561" s="31">
        <f t="shared" si="727"/>
        <v>142507246.99000001</v>
      </c>
      <c r="K1561" s="31">
        <f t="shared" si="727"/>
        <v>53344910.170000002</v>
      </c>
      <c r="L1561" s="31">
        <f t="shared" si="727"/>
        <v>0</v>
      </c>
      <c r="M1561" s="31">
        <f t="shared" si="727"/>
        <v>486630048.17000002</v>
      </c>
      <c r="N1561" s="31">
        <f t="shared" si="727"/>
        <v>20793745.199999999</v>
      </c>
      <c r="O1561" s="31">
        <f t="shared" si="727"/>
        <v>3164891.98</v>
      </c>
      <c r="P1561" s="31">
        <f t="shared" si="727"/>
        <v>2217661.69</v>
      </c>
      <c r="Q1561" s="31">
        <f t="shared" si="727"/>
        <v>794770.23</v>
      </c>
      <c r="R1561" s="31">
        <f t="shared" si="726"/>
        <v>148678958.97</v>
      </c>
      <c r="S1561" s="31">
        <f t="shared" si="726"/>
        <v>-1790248.9300000002</v>
      </c>
      <c r="T1561" s="31">
        <f t="shared" si="726"/>
        <v>841639.26</v>
      </c>
      <c r="U1561" s="31">
        <f t="shared" si="726"/>
        <v>1539599.37</v>
      </c>
      <c r="V1561" s="31">
        <f t="shared" si="726"/>
        <v>1253844.82</v>
      </c>
      <c r="W1561" s="31">
        <f t="shared" si="726"/>
        <v>1433908.6</v>
      </c>
      <c r="X1561" s="31">
        <f t="shared" si="726"/>
        <v>359021</v>
      </c>
      <c r="Y1561" s="31">
        <f t="shared" si="726"/>
        <v>0</v>
      </c>
      <c r="Z1561" s="31">
        <f t="shared" ref="Z1561:Z1563" si="728">SUM(M1561:Y1561)</f>
        <v>665917840.36000013</v>
      </c>
      <c r="AA1561" s="31">
        <f>D1561-Z1561</f>
        <v>32203533.289999843</v>
      </c>
      <c r="AB1561" s="37">
        <f>Z1561/D1561</f>
        <v>0.95387115406361278</v>
      </c>
      <c r="AC1561" s="32"/>
      <c r="AD1561" s="165"/>
      <c r="AE1561" s="165"/>
      <c r="AF1561" s="165"/>
      <c r="AG1561" s="165"/>
      <c r="AH1561" s="165"/>
      <c r="AI1561" s="140"/>
      <c r="AJ1561" s="140"/>
      <c r="AK1561" s="78"/>
      <c r="AL1561" s="78"/>
    </row>
    <row r="1562" spans="1:38" s="33" customFormat="1" ht="18" customHeight="1" x14ac:dyDescent="0.2">
      <c r="A1562" s="36" t="s">
        <v>36</v>
      </c>
      <c r="B1562" s="31">
        <f t="shared" si="727"/>
        <v>0</v>
      </c>
      <c r="C1562" s="31">
        <f t="shared" si="726"/>
        <v>0</v>
      </c>
      <c r="D1562" s="31">
        <f t="shared" si="726"/>
        <v>0</v>
      </c>
      <c r="E1562" s="31">
        <f t="shared" si="726"/>
        <v>0</v>
      </c>
      <c r="F1562" s="31">
        <f t="shared" si="726"/>
        <v>0</v>
      </c>
      <c r="G1562" s="31">
        <f t="shared" si="726"/>
        <v>0</v>
      </c>
      <c r="H1562" s="31">
        <f t="shared" si="726"/>
        <v>0</v>
      </c>
      <c r="I1562" s="31">
        <f t="shared" si="726"/>
        <v>0</v>
      </c>
      <c r="J1562" s="31">
        <f t="shared" si="726"/>
        <v>0</v>
      </c>
      <c r="K1562" s="31">
        <f t="shared" si="726"/>
        <v>0</v>
      </c>
      <c r="L1562" s="31">
        <f t="shared" si="726"/>
        <v>0</v>
      </c>
      <c r="M1562" s="31">
        <f t="shared" si="726"/>
        <v>0</v>
      </c>
      <c r="N1562" s="31">
        <f t="shared" si="726"/>
        <v>0</v>
      </c>
      <c r="O1562" s="31">
        <f t="shared" si="726"/>
        <v>0</v>
      </c>
      <c r="P1562" s="31">
        <f t="shared" si="726"/>
        <v>0</v>
      </c>
      <c r="Q1562" s="31">
        <f t="shared" si="726"/>
        <v>0</v>
      </c>
      <c r="R1562" s="31">
        <f t="shared" si="726"/>
        <v>0</v>
      </c>
      <c r="S1562" s="31">
        <f t="shared" si="726"/>
        <v>0</v>
      </c>
      <c r="T1562" s="31">
        <f t="shared" si="726"/>
        <v>0</v>
      </c>
      <c r="U1562" s="31">
        <f t="shared" si="726"/>
        <v>0</v>
      </c>
      <c r="V1562" s="31">
        <f t="shared" si="726"/>
        <v>0</v>
      </c>
      <c r="W1562" s="31">
        <f t="shared" si="726"/>
        <v>0</v>
      </c>
      <c r="X1562" s="31">
        <f t="shared" si="726"/>
        <v>0</v>
      </c>
      <c r="Y1562" s="31">
        <f t="shared" si="726"/>
        <v>0</v>
      </c>
      <c r="Z1562" s="31">
        <f t="shared" si="728"/>
        <v>0</v>
      </c>
      <c r="AA1562" s="31">
        <f>D1562-Z1562</f>
        <v>0</v>
      </c>
      <c r="AB1562" s="37"/>
      <c r="AC1562" s="32"/>
      <c r="AD1562" s="165"/>
      <c r="AE1562" s="165"/>
      <c r="AF1562" s="165"/>
      <c r="AG1562" s="165"/>
      <c r="AH1562" s="165"/>
      <c r="AI1562" s="140"/>
      <c r="AJ1562" s="140"/>
      <c r="AK1562" s="78"/>
      <c r="AL1562" s="78"/>
    </row>
    <row r="1563" spans="1:38" s="33" customFormat="1" ht="18" customHeight="1" x14ac:dyDescent="0.2">
      <c r="A1563" s="36" t="s">
        <v>37</v>
      </c>
      <c r="B1563" s="31">
        <f t="shared" si="727"/>
        <v>0</v>
      </c>
      <c r="C1563" s="31">
        <f t="shared" si="726"/>
        <v>0</v>
      </c>
      <c r="D1563" s="31">
        <f t="shared" si="726"/>
        <v>0</v>
      </c>
      <c r="E1563" s="31">
        <f t="shared" si="726"/>
        <v>0</v>
      </c>
      <c r="F1563" s="31">
        <f t="shared" si="726"/>
        <v>0</v>
      </c>
      <c r="G1563" s="31">
        <f t="shared" si="726"/>
        <v>0</v>
      </c>
      <c r="H1563" s="31">
        <f t="shared" si="726"/>
        <v>0</v>
      </c>
      <c r="I1563" s="31">
        <f t="shared" si="726"/>
        <v>0</v>
      </c>
      <c r="J1563" s="31">
        <f t="shared" si="726"/>
        <v>0</v>
      </c>
      <c r="K1563" s="31">
        <f t="shared" si="726"/>
        <v>0</v>
      </c>
      <c r="L1563" s="31">
        <f t="shared" si="726"/>
        <v>0</v>
      </c>
      <c r="M1563" s="31">
        <f t="shared" si="726"/>
        <v>0</v>
      </c>
      <c r="N1563" s="31">
        <f t="shared" si="726"/>
        <v>0</v>
      </c>
      <c r="O1563" s="31">
        <f t="shared" si="726"/>
        <v>0</v>
      </c>
      <c r="P1563" s="31">
        <f t="shared" si="726"/>
        <v>0</v>
      </c>
      <c r="Q1563" s="31">
        <f t="shared" si="726"/>
        <v>0</v>
      </c>
      <c r="R1563" s="31">
        <f t="shared" si="726"/>
        <v>0</v>
      </c>
      <c r="S1563" s="31">
        <f t="shared" si="726"/>
        <v>0</v>
      </c>
      <c r="T1563" s="31">
        <f t="shared" si="726"/>
        <v>0</v>
      </c>
      <c r="U1563" s="31">
        <f t="shared" si="726"/>
        <v>0</v>
      </c>
      <c r="V1563" s="31">
        <f t="shared" si="726"/>
        <v>0</v>
      </c>
      <c r="W1563" s="31">
        <f t="shared" si="726"/>
        <v>0</v>
      </c>
      <c r="X1563" s="31">
        <f t="shared" si="726"/>
        <v>0</v>
      </c>
      <c r="Y1563" s="31">
        <f t="shared" si="726"/>
        <v>0</v>
      </c>
      <c r="Z1563" s="31">
        <f t="shared" si="728"/>
        <v>0</v>
      </c>
      <c r="AA1563" s="31">
        <f>D1563-Z1563</f>
        <v>0</v>
      </c>
      <c r="AB1563" s="37"/>
      <c r="AC1563" s="32"/>
      <c r="AD1563" s="165"/>
      <c r="AE1563" s="165"/>
      <c r="AF1563" s="165"/>
      <c r="AG1563" s="165"/>
      <c r="AH1563" s="165"/>
      <c r="AI1563" s="140"/>
      <c r="AJ1563" s="140"/>
      <c r="AK1563" s="78"/>
      <c r="AL1563" s="78"/>
    </row>
    <row r="1564" spans="1:38" s="33" customFormat="1" ht="18" hidden="1" customHeight="1" x14ac:dyDescent="0.25">
      <c r="A1564" s="39" t="s">
        <v>38</v>
      </c>
      <c r="B1564" s="40">
        <f t="shared" ref="B1564:AA1564" si="729">SUM(B1560:B1563)</f>
        <v>711911269.64999998</v>
      </c>
      <c r="C1564" s="40">
        <f t="shared" si="729"/>
        <v>-13789896.00000006</v>
      </c>
      <c r="D1564" s="40">
        <f t="shared" si="729"/>
        <v>698121373.64999998</v>
      </c>
      <c r="E1564" s="40">
        <f t="shared" si="729"/>
        <v>316954189.88</v>
      </c>
      <c r="F1564" s="40">
        <f t="shared" si="729"/>
        <v>290190727.25999999</v>
      </c>
      <c r="G1564" s="40">
        <f t="shared" si="729"/>
        <v>56979993.620000012</v>
      </c>
      <c r="H1564" s="40">
        <f t="shared" si="729"/>
        <v>1792929.6</v>
      </c>
      <c r="I1564" s="40">
        <f t="shared" si="729"/>
        <v>290777891.00999999</v>
      </c>
      <c r="J1564" s="40">
        <f t="shared" si="729"/>
        <v>142507246.99000001</v>
      </c>
      <c r="K1564" s="40">
        <f t="shared" si="729"/>
        <v>53344910.170000002</v>
      </c>
      <c r="L1564" s="40">
        <f t="shared" si="729"/>
        <v>0</v>
      </c>
      <c r="M1564" s="40">
        <f t="shared" si="729"/>
        <v>486630048.17000002</v>
      </c>
      <c r="N1564" s="40">
        <f t="shared" si="729"/>
        <v>20793745.199999999</v>
      </c>
      <c r="O1564" s="40">
        <f t="shared" si="729"/>
        <v>3164891.98</v>
      </c>
      <c r="P1564" s="40">
        <f t="shared" si="729"/>
        <v>2217661.69</v>
      </c>
      <c r="Q1564" s="40">
        <f t="shared" si="729"/>
        <v>794770.23</v>
      </c>
      <c r="R1564" s="40">
        <f t="shared" si="729"/>
        <v>148678958.97</v>
      </c>
      <c r="S1564" s="40">
        <f t="shared" si="729"/>
        <v>-1790248.9300000002</v>
      </c>
      <c r="T1564" s="40">
        <f t="shared" si="729"/>
        <v>841639.26</v>
      </c>
      <c r="U1564" s="40">
        <f t="shared" si="729"/>
        <v>1539599.37</v>
      </c>
      <c r="V1564" s="40">
        <f t="shared" si="729"/>
        <v>1253844.82</v>
      </c>
      <c r="W1564" s="40">
        <f t="shared" si="729"/>
        <v>1433908.6</v>
      </c>
      <c r="X1564" s="40">
        <f t="shared" si="729"/>
        <v>359021</v>
      </c>
      <c r="Y1564" s="40">
        <f t="shared" si="729"/>
        <v>0</v>
      </c>
      <c r="Z1564" s="40">
        <f t="shared" si="729"/>
        <v>665917840.36000013</v>
      </c>
      <c r="AA1564" s="40">
        <f t="shared" si="729"/>
        <v>32203533.289999843</v>
      </c>
      <c r="AB1564" s="41">
        <f>Z1564/D1564</f>
        <v>0.95387115406361278</v>
      </c>
      <c r="AC1564" s="32"/>
      <c r="AD1564" s="165"/>
      <c r="AE1564" s="165"/>
      <c r="AF1564" s="165"/>
      <c r="AG1564" s="165"/>
      <c r="AH1564" s="165"/>
      <c r="AI1564" s="140"/>
      <c r="AJ1564" s="140"/>
      <c r="AK1564" s="78"/>
      <c r="AL1564" s="78"/>
    </row>
    <row r="1565" spans="1:38" s="33" customFormat="1" ht="18" hidden="1" customHeight="1" x14ac:dyDescent="0.25">
      <c r="A1565" s="42" t="s">
        <v>39</v>
      </c>
      <c r="B1565" s="31">
        <f t="shared" si="727"/>
        <v>0</v>
      </c>
      <c r="C1565" s="31">
        <f t="shared" si="726"/>
        <v>0</v>
      </c>
      <c r="D1565" s="31">
        <f t="shared" si="726"/>
        <v>0</v>
      </c>
      <c r="E1565" s="31">
        <f t="shared" si="726"/>
        <v>0</v>
      </c>
      <c r="F1565" s="31">
        <f t="shared" si="726"/>
        <v>0</v>
      </c>
      <c r="G1565" s="31">
        <f t="shared" si="726"/>
        <v>0</v>
      </c>
      <c r="H1565" s="31">
        <f t="shared" si="726"/>
        <v>0</v>
      </c>
      <c r="I1565" s="31">
        <f t="shared" si="726"/>
        <v>0</v>
      </c>
      <c r="J1565" s="31">
        <f t="shared" si="726"/>
        <v>0</v>
      </c>
      <c r="K1565" s="31">
        <f t="shared" si="726"/>
        <v>0</v>
      </c>
      <c r="L1565" s="31">
        <f t="shared" si="726"/>
        <v>0</v>
      </c>
      <c r="M1565" s="31">
        <f t="shared" si="726"/>
        <v>0</v>
      </c>
      <c r="N1565" s="31">
        <f t="shared" si="726"/>
        <v>0</v>
      </c>
      <c r="O1565" s="31">
        <f t="shared" si="726"/>
        <v>0</v>
      </c>
      <c r="P1565" s="31">
        <f t="shared" si="726"/>
        <v>0</v>
      </c>
      <c r="Q1565" s="31">
        <f t="shared" si="726"/>
        <v>0</v>
      </c>
      <c r="R1565" s="31">
        <f t="shared" si="726"/>
        <v>0</v>
      </c>
      <c r="S1565" s="31">
        <f t="shared" si="726"/>
        <v>0</v>
      </c>
      <c r="T1565" s="31">
        <f t="shared" si="726"/>
        <v>0</v>
      </c>
      <c r="U1565" s="31">
        <f t="shared" si="726"/>
        <v>0</v>
      </c>
      <c r="V1565" s="31">
        <f t="shared" si="726"/>
        <v>0</v>
      </c>
      <c r="W1565" s="31">
        <f t="shared" si="726"/>
        <v>0</v>
      </c>
      <c r="X1565" s="31">
        <f t="shared" si="726"/>
        <v>0</v>
      </c>
      <c r="Y1565" s="31">
        <f t="shared" si="726"/>
        <v>0</v>
      </c>
      <c r="Z1565" s="31">
        <f t="shared" ref="Z1565" si="730">SUM(M1565:Y1565)</f>
        <v>0</v>
      </c>
      <c r="AA1565" s="31">
        <f>D1565-Z1565</f>
        <v>0</v>
      </c>
      <c r="AB1565" s="37"/>
      <c r="AC1565" s="32"/>
      <c r="AD1565" s="165"/>
      <c r="AE1565" s="165"/>
      <c r="AF1565" s="165"/>
      <c r="AG1565" s="165"/>
      <c r="AH1565" s="165"/>
      <c r="AI1565" s="140"/>
      <c r="AJ1565" s="140"/>
      <c r="AK1565" s="78"/>
      <c r="AL1565" s="78"/>
    </row>
    <row r="1566" spans="1:38" s="33" customFormat="1" ht="18" customHeight="1" x14ac:dyDescent="0.25">
      <c r="A1566" s="39" t="s">
        <v>40</v>
      </c>
      <c r="B1566" s="40">
        <f t="shared" ref="B1566:AA1566" si="731">B1565+B1564</f>
        <v>711911269.64999998</v>
      </c>
      <c r="C1566" s="40">
        <f t="shared" si="731"/>
        <v>-13789896.00000006</v>
      </c>
      <c r="D1566" s="40">
        <f t="shared" si="731"/>
        <v>698121373.64999998</v>
      </c>
      <c r="E1566" s="40">
        <f t="shared" si="731"/>
        <v>316954189.88</v>
      </c>
      <c r="F1566" s="40">
        <f t="shared" si="731"/>
        <v>290190727.25999999</v>
      </c>
      <c r="G1566" s="40">
        <f t="shared" si="731"/>
        <v>56979993.620000012</v>
      </c>
      <c r="H1566" s="40">
        <f t="shared" si="731"/>
        <v>1792929.6</v>
      </c>
      <c r="I1566" s="40">
        <f t="shared" si="731"/>
        <v>290777891.00999999</v>
      </c>
      <c r="J1566" s="40">
        <f t="shared" si="731"/>
        <v>142507246.99000001</v>
      </c>
      <c r="K1566" s="40">
        <f t="shared" si="731"/>
        <v>53344910.170000002</v>
      </c>
      <c r="L1566" s="40">
        <f t="shared" si="731"/>
        <v>0</v>
      </c>
      <c r="M1566" s="40">
        <f t="shared" si="731"/>
        <v>486630048.17000002</v>
      </c>
      <c r="N1566" s="40">
        <f t="shared" si="731"/>
        <v>20793745.199999999</v>
      </c>
      <c r="O1566" s="40">
        <f t="shared" si="731"/>
        <v>3164891.98</v>
      </c>
      <c r="P1566" s="40">
        <f t="shared" si="731"/>
        <v>2217661.69</v>
      </c>
      <c r="Q1566" s="40">
        <f t="shared" si="731"/>
        <v>794770.23</v>
      </c>
      <c r="R1566" s="40">
        <f t="shared" si="731"/>
        <v>148678958.97</v>
      </c>
      <c r="S1566" s="40">
        <f t="shared" si="731"/>
        <v>-1790248.9300000002</v>
      </c>
      <c r="T1566" s="40">
        <f t="shared" si="731"/>
        <v>841639.26</v>
      </c>
      <c r="U1566" s="40">
        <f t="shared" si="731"/>
        <v>1539599.37</v>
      </c>
      <c r="V1566" s="40">
        <f t="shared" si="731"/>
        <v>1253844.82</v>
      </c>
      <c r="W1566" s="40">
        <f t="shared" si="731"/>
        <v>1433908.6</v>
      </c>
      <c r="X1566" s="40">
        <f t="shared" si="731"/>
        <v>359021</v>
      </c>
      <c r="Y1566" s="40">
        <f t="shared" si="731"/>
        <v>0</v>
      </c>
      <c r="Z1566" s="40">
        <f t="shared" si="731"/>
        <v>665917840.36000013</v>
      </c>
      <c r="AA1566" s="40">
        <f t="shared" si="731"/>
        <v>32203533.289999843</v>
      </c>
      <c r="AB1566" s="41">
        <f>Z1566/D1566</f>
        <v>0.95387115406361278</v>
      </c>
      <c r="AC1566" s="43"/>
      <c r="AD1566" s="165"/>
      <c r="AE1566" s="165"/>
      <c r="AF1566" s="165"/>
      <c r="AG1566" s="165"/>
      <c r="AH1566" s="165"/>
      <c r="AI1566" s="140"/>
      <c r="AJ1566" s="140"/>
      <c r="AK1566" s="78"/>
      <c r="AL1566" s="78"/>
    </row>
    <row r="1567" spans="1:38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65"/>
      <c r="AE1567" s="165"/>
      <c r="AF1567" s="165"/>
      <c r="AG1567" s="165"/>
      <c r="AH1567" s="165"/>
      <c r="AI1567" s="140"/>
      <c r="AJ1567" s="140"/>
      <c r="AK1567" s="78"/>
      <c r="AL1567" s="78"/>
    </row>
    <row r="1568" spans="1:38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65"/>
      <c r="AE1568" s="165"/>
      <c r="AF1568" s="165"/>
      <c r="AG1568" s="165"/>
      <c r="AH1568" s="165"/>
      <c r="AI1568" s="140"/>
      <c r="AJ1568" s="140"/>
      <c r="AK1568" s="78"/>
      <c r="AL1568" s="78"/>
    </row>
    <row r="1569" spans="1:38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65"/>
      <c r="AE1569" s="165"/>
      <c r="AF1569" s="165"/>
      <c r="AG1569" s="165"/>
      <c r="AH1569" s="165"/>
      <c r="AI1569" s="140"/>
      <c r="AJ1569" s="140"/>
      <c r="AK1569" s="78"/>
      <c r="AL1569" s="78"/>
    </row>
    <row r="1570" spans="1:38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48" t="e">
        <f>Z1570/D1570</f>
        <v>#DIV/0!</v>
      </c>
      <c r="AC1570" s="32"/>
      <c r="AD1570" s="165"/>
      <c r="AE1570" s="165"/>
      <c r="AF1570" s="165"/>
      <c r="AG1570" s="165"/>
      <c r="AH1570" s="165"/>
      <c r="AI1570" s="140"/>
      <c r="AJ1570" s="140"/>
      <c r="AK1570" s="78"/>
      <c r="AL1570" s="78"/>
    </row>
    <row r="1571" spans="1:38" s="33" customFormat="1" ht="18" customHeight="1" x14ac:dyDescent="0.2">
      <c r="A1571" s="36" t="s">
        <v>35</v>
      </c>
      <c r="B1571" s="31">
        <f>[1]consoCURRENT!E36206</f>
        <v>107101950.15000002</v>
      </c>
      <c r="C1571" s="31">
        <f>[1]consoCURRENT!F36206</f>
        <v>-13789896</v>
      </c>
      <c r="D1571" s="31">
        <f>[1]consoCURRENT!G36206</f>
        <v>93312054.150000021</v>
      </c>
      <c r="E1571" s="31">
        <f>[1]consoCURRENT!H36206</f>
        <v>16320228.85</v>
      </c>
      <c r="F1571" s="31">
        <f>[1]consoCURRENT!I36206</f>
        <v>26786501.32</v>
      </c>
      <c r="G1571" s="31">
        <f>[1]consoCURRENT!J36206</f>
        <v>32940313.560000002</v>
      </c>
      <c r="H1571" s="31">
        <f>[1]consoCURRENT!K36206</f>
        <v>1452921.75</v>
      </c>
      <c r="I1571" s="31">
        <f>[1]consoCURRENT!L36206</f>
        <v>13661957.439999999</v>
      </c>
      <c r="J1571" s="31">
        <f>[1]consoCURRENT!M36206</f>
        <v>25141857.960000001</v>
      </c>
      <c r="K1571" s="31">
        <f>[1]consoCURRENT!N36206</f>
        <v>31518335</v>
      </c>
      <c r="L1571" s="31">
        <f>[1]consoCURRENT!O36206</f>
        <v>0</v>
      </c>
      <c r="M1571" s="31">
        <f>[1]consoCURRENT!P36206</f>
        <v>70322150.400000006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1245559.25</v>
      </c>
      <c r="Q1571" s="31">
        <f>[1]consoCURRENT!T36206</f>
        <v>291987.81</v>
      </c>
      <c r="R1571" s="31">
        <f>[1]consoCURRENT!U36206</f>
        <v>973297.62999999989</v>
      </c>
      <c r="S1571" s="31">
        <f>[1]consoCURRENT!V36206</f>
        <v>379357.92</v>
      </c>
      <c r="T1571" s="31">
        <f>[1]consoCURRENT!W36206</f>
        <v>423440.51</v>
      </c>
      <c r="U1571" s="31">
        <f>[1]consoCURRENT!X36206</f>
        <v>911698.85</v>
      </c>
      <c r="V1571" s="31">
        <f>[1]consoCURRENT!Y36206</f>
        <v>86839.200000000012</v>
      </c>
      <c r="W1571" s="31">
        <f>[1]consoCURRENT!Z36206</f>
        <v>1132721.75</v>
      </c>
      <c r="X1571" s="31">
        <f>[1]consoCURRENT!AA36206</f>
        <v>320200</v>
      </c>
      <c r="Y1571" s="31">
        <f>[1]consoCURRENT!AB36206</f>
        <v>0</v>
      </c>
      <c r="Z1571" s="31">
        <f t="shared" ref="Z1571:Z1573" si="732">SUM(M1571:Y1571)</f>
        <v>77499965.480000004</v>
      </c>
      <c r="AA1571" s="31">
        <f>D1571-Z1571</f>
        <v>15812088.670000017</v>
      </c>
      <c r="AB1571" s="37">
        <f>Z1571/D1571</f>
        <v>0.83054613025041835</v>
      </c>
      <c r="AC1571" s="32"/>
      <c r="AD1571" s="165"/>
      <c r="AE1571" s="165"/>
      <c r="AF1571" s="165"/>
      <c r="AG1571" s="165"/>
      <c r="AH1571" s="165"/>
      <c r="AI1571" s="140"/>
      <c r="AJ1571" s="140"/>
      <c r="AK1571" s="78"/>
      <c r="AL1571" s="78"/>
    </row>
    <row r="1572" spans="1:38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2"/>
        <v>0</v>
      </c>
      <c r="AA1572" s="31">
        <f>D1572-Z1572</f>
        <v>0</v>
      </c>
      <c r="AB1572" s="37"/>
      <c r="AC1572" s="32"/>
      <c r="AD1572" s="165"/>
      <c r="AE1572" s="165"/>
      <c r="AF1572" s="165"/>
      <c r="AG1572" s="165"/>
      <c r="AH1572" s="165"/>
      <c r="AI1572" s="140"/>
      <c r="AJ1572" s="140"/>
      <c r="AK1572" s="78"/>
      <c r="AL1572" s="78"/>
    </row>
    <row r="1573" spans="1:38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2"/>
        <v>0</v>
      </c>
      <c r="AA1573" s="31">
        <f>D1573-Z1573</f>
        <v>0</v>
      </c>
      <c r="AB1573" s="48" t="e">
        <f t="shared" ref="AB1573" si="733">Z1573/D1573</f>
        <v>#DIV/0!</v>
      </c>
      <c r="AC1573" s="32"/>
      <c r="AD1573" s="165"/>
      <c r="AE1573" s="165"/>
      <c r="AF1573" s="165"/>
      <c r="AG1573" s="165"/>
      <c r="AH1573" s="165"/>
      <c r="AI1573" s="140"/>
      <c r="AJ1573" s="140"/>
      <c r="AK1573" s="78"/>
      <c r="AL1573" s="78"/>
    </row>
    <row r="1574" spans="1:38" s="33" customFormat="1" ht="18" hidden="1" customHeight="1" x14ac:dyDescent="0.25">
      <c r="A1574" s="39" t="s">
        <v>38</v>
      </c>
      <c r="B1574" s="40">
        <f t="shared" ref="B1574:AA1574" si="734">SUM(B1570:B1573)</f>
        <v>107101950.15000002</v>
      </c>
      <c r="C1574" s="40">
        <f t="shared" si="734"/>
        <v>-13789896</v>
      </c>
      <c r="D1574" s="40">
        <f t="shared" si="734"/>
        <v>93312054.150000021</v>
      </c>
      <c r="E1574" s="40">
        <f t="shared" si="734"/>
        <v>16320228.85</v>
      </c>
      <c r="F1574" s="40">
        <f t="shared" si="734"/>
        <v>26786501.32</v>
      </c>
      <c r="G1574" s="40">
        <f t="shared" si="734"/>
        <v>32940313.560000002</v>
      </c>
      <c r="H1574" s="40">
        <f t="shared" si="734"/>
        <v>1452921.75</v>
      </c>
      <c r="I1574" s="40">
        <f t="shared" si="734"/>
        <v>13661957.439999999</v>
      </c>
      <c r="J1574" s="40">
        <f t="shared" si="734"/>
        <v>25141857.960000001</v>
      </c>
      <c r="K1574" s="40">
        <f t="shared" si="734"/>
        <v>31518335</v>
      </c>
      <c r="L1574" s="40">
        <f t="shared" si="734"/>
        <v>0</v>
      </c>
      <c r="M1574" s="40">
        <f t="shared" si="734"/>
        <v>70322150.400000006</v>
      </c>
      <c r="N1574" s="40">
        <f t="shared" si="734"/>
        <v>618366</v>
      </c>
      <c r="O1574" s="40">
        <f t="shared" si="734"/>
        <v>794346.16</v>
      </c>
      <c r="P1574" s="40">
        <f t="shared" si="734"/>
        <v>1245559.25</v>
      </c>
      <c r="Q1574" s="40">
        <f t="shared" si="734"/>
        <v>291987.81</v>
      </c>
      <c r="R1574" s="40">
        <f t="shared" si="734"/>
        <v>973297.62999999989</v>
      </c>
      <c r="S1574" s="40">
        <f t="shared" si="734"/>
        <v>379357.92</v>
      </c>
      <c r="T1574" s="40">
        <f t="shared" si="734"/>
        <v>423440.51</v>
      </c>
      <c r="U1574" s="40">
        <f t="shared" si="734"/>
        <v>911698.85</v>
      </c>
      <c r="V1574" s="40">
        <f t="shared" si="734"/>
        <v>86839.200000000012</v>
      </c>
      <c r="W1574" s="40">
        <f t="shared" si="734"/>
        <v>1132721.75</v>
      </c>
      <c r="X1574" s="40">
        <f t="shared" si="734"/>
        <v>320200</v>
      </c>
      <c r="Y1574" s="40">
        <f t="shared" si="734"/>
        <v>0</v>
      </c>
      <c r="Z1574" s="40">
        <f t="shared" si="734"/>
        <v>77499965.480000004</v>
      </c>
      <c r="AA1574" s="40">
        <f t="shared" si="734"/>
        <v>15812088.670000017</v>
      </c>
      <c r="AB1574" s="41">
        <f>Z1574/D1574</f>
        <v>0.83054613025041835</v>
      </c>
      <c r="AC1574" s="32"/>
      <c r="AD1574" s="165"/>
      <c r="AE1574" s="165"/>
      <c r="AF1574" s="165"/>
      <c r="AG1574" s="165"/>
      <c r="AH1574" s="165"/>
      <c r="AI1574" s="140"/>
      <c r="AJ1574" s="140"/>
      <c r="AK1574" s="78"/>
      <c r="AL1574" s="78"/>
    </row>
    <row r="1575" spans="1:38" s="33" customFormat="1" ht="18" hidden="1" customHeight="1" x14ac:dyDescent="0.25">
      <c r="A1575" s="42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5">SUM(M1575:Y1575)</f>
        <v>0</v>
      </c>
      <c r="AA1575" s="31">
        <f>D1575-Z1575</f>
        <v>0</v>
      </c>
      <c r="AB1575" s="37"/>
      <c r="AC1575" s="32"/>
      <c r="AD1575" s="165"/>
      <c r="AE1575" s="165"/>
      <c r="AF1575" s="165"/>
      <c r="AG1575" s="165"/>
      <c r="AH1575" s="165"/>
      <c r="AI1575" s="140"/>
      <c r="AJ1575" s="140"/>
      <c r="AK1575" s="78"/>
      <c r="AL1575" s="78"/>
    </row>
    <row r="1576" spans="1:38" s="33" customFormat="1" ht="18" customHeight="1" x14ac:dyDescent="0.25">
      <c r="A1576" s="39" t="s">
        <v>40</v>
      </c>
      <c r="B1576" s="40">
        <f t="shared" ref="B1576:AA1576" si="736">B1575+B1574</f>
        <v>107101950.15000002</v>
      </c>
      <c r="C1576" s="40">
        <f t="shared" si="736"/>
        <v>-13789896</v>
      </c>
      <c r="D1576" s="40">
        <f t="shared" si="736"/>
        <v>93312054.150000021</v>
      </c>
      <c r="E1576" s="40">
        <f t="shared" si="736"/>
        <v>16320228.85</v>
      </c>
      <c r="F1576" s="40">
        <f t="shared" si="736"/>
        <v>26786501.32</v>
      </c>
      <c r="G1576" s="40">
        <f t="shared" si="736"/>
        <v>32940313.560000002</v>
      </c>
      <c r="H1576" s="40">
        <f t="shared" si="736"/>
        <v>1452921.75</v>
      </c>
      <c r="I1576" s="40">
        <f t="shared" si="736"/>
        <v>13661957.439999999</v>
      </c>
      <c r="J1576" s="40">
        <f t="shared" si="736"/>
        <v>25141857.960000001</v>
      </c>
      <c r="K1576" s="40">
        <f t="shared" si="736"/>
        <v>31518335</v>
      </c>
      <c r="L1576" s="40">
        <f t="shared" si="736"/>
        <v>0</v>
      </c>
      <c r="M1576" s="40">
        <f t="shared" si="736"/>
        <v>70322150.400000006</v>
      </c>
      <c r="N1576" s="40">
        <f t="shared" si="736"/>
        <v>618366</v>
      </c>
      <c r="O1576" s="40">
        <f t="shared" si="736"/>
        <v>794346.16</v>
      </c>
      <c r="P1576" s="40">
        <f t="shared" si="736"/>
        <v>1245559.25</v>
      </c>
      <c r="Q1576" s="40">
        <f t="shared" si="736"/>
        <v>291987.81</v>
      </c>
      <c r="R1576" s="40">
        <f t="shared" si="736"/>
        <v>973297.62999999989</v>
      </c>
      <c r="S1576" s="40">
        <f t="shared" si="736"/>
        <v>379357.92</v>
      </c>
      <c r="T1576" s="40">
        <f t="shared" si="736"/>
        <v>423440.51</v>
      </c>
      <c r="U1576" s="40">
        <f t="shared" si="736"/>
        <v>911698.85</v>
      </c>
      <c r="V1576" s="40">
        <f t="shared" si="736"/>
        <v>86839.200000000012</v>
      </c>
      <c r="W1576" s="40">
        <f t="shared" si="736"/>
        <v>1132721.75</v>
      </c>
      <c r="X1576" s="40">
        <f t="shared" si="736"/>
        <v>320200</v>
      </c>
      <c r="Y1576" s="40">
        <f t="shared" si="736"/>
        <v>0</v>
      </c>
      <c r="Z1576" s="40">
        <f t="shared" si="736"/>
        <v>77499965.480000004</v>
      </c>
      <c r="AA1576" s="40">
        <f t="shared" si="736"/>
        <v>15812088.670000017</v>
      </c>
      <c r="AB1576" s="41">
        <f>Z1576/D1576</f>
        <v>0.83054613025041835</v>
      </c>
      <c r="AC1576" s="43"/>
      <c r="AD1576" s="165"/>
      <c r="AE1576" s="165"/>
      <c r="AF1576" s="165"/>
      <c r="AG1576" s="168">
        <f>+'[2]CMF + DR'!$K$1113</f>
        <v>77499965.480000004</v>
      </c>
      <c r="AH1576" s="165"/>
      <c r="AI1576" s="140"/>
      <c r="AJ1576" s="140"/>
      <c r="AK1576" s="78"/>
      <c r="AL1576" s="78"/>
    </row>
    <row r="1577" spans="1:38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65"/>
      <c r="AE1577" s="165"/>
      <c r="AF1577" s="165"/>
      <c r="AG1577" s="168">
        <f>+Z1576-AG1576</f>
        <v>0</v>
      </c>
      <c r="AH1577" s="165"/>
      <c r="AI1577" s="140"/>
      <c r="AJ1577" s="140"/>
      <c r="AK1577" s="78"/>
      <c r="AL1577" s="78"/>
    </row>
    <row r="1578" spans="1:38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65"/>
      <c r="AE1578" s="165"/>
      <c r="AF1578" s="165"/>
      <c r="AG1578" s="165"/>
      <c r="AH1578" s="165"/>
      <c r="AI1578" s="140"/>
      <c r="AJ1578" s="140"/>
      <c r="AK1578" s="78"/>
      <c r="AL1578" s="78"/>
    </row>
    <row r="1579" spans="1:38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65"/>
      <c r="AE1579" s="165"/>
      <c r="AF1579" s="165"/>
      <c r="AG1579" s="165"/>
      <c r="AH1579" s="165"/>
      <c r="AI1579" s="140"/>
      <c r="AJ1579" s="140"/>
      <c r="AK1579" s="78"/>
      <c r="AL1579" s="78"/>
    </row>
    <row r="1580" spans="1:38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  <c r="AD1580" s="165"/>
      <c r="AE1580" s="165"/>
      <c r="AF1580" s="165"/>
      <c r="AG1580" s="165"/>
      <c r="AH1580" s="165"/>
      <c r="AI1580" s="140"/>
      <c r="AJ1580" s="140"/>
      <c r="AK1580" s="78"/>
      <c r="AL1580" s="78"/>
    </row>
    <row r="1581" spans="1:38" s="33" customFormat="1" ht="18" customHeight="1" x14ac:dyDescent="0.2">
      <c r="A1581" s="36" t="s">
        <v>35</v>
      </c>
      <c r="B1581" s="31">
        <f>[1]consoCURRENT!E36419</f>
        <v>7216416.969999996</v>
      </c>
      <c r="C1581" s="31">
        <f>[1]consoCURRENT!F36419</f>
        <v>0</v>
      </c>
      <c r="D1581" s="31">
        <f>[1]consoCURRENT!G36419</f>
        <v>7216416.9699999969</v>
      </c>
      <c r="E1581" s="31">
        <f>[1]consoCURRENT!H36419</f>
        <v>2007741.77</v>
      </c>
      <c r="F1581" s="31">
        <f>[1]consoCURRENT!I36419</f>
        <v>2437764.4699999997</v>
      </c>
      <c r="G1581" s="31">
        <f>[1]consoCURRENT!J36419</f>
        <v>2293639.9700000002</v>
      </c>
      <c r="H1581" s="31">
        <f>[1]consoCURRENT!K36419</f>
        <v>337307.85</v>
      </c>
      <c r="I1581" s="31">
        <f>[1]consoCURRENT!L36419</f>
        <v>304283.01</v>
      </c>
      <c r="J1581" s="31">
        <f>[1]consoCURRENT!M36419</f>
        <v>946135.12</v>
      </c>
      <c r="K1581" s="31">
        <f>[1]consoCURRENT!N36419</f>
        <v>84146.43</v>
      </c>
      <c r="L1581" s="31">
        <f>[1]consoCURRENT!O36419</f>
        <v>0</v>
      </c>
      <c r="M1581" s="31">
        <f>[1]consoCURRENT!P36419</f>
        <v>1334564.56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806485.94000000006</v>
      </c>
      <c r="Q1581" s="31">
        <f>[1]consoCURRENT!T36419</f>
        <v>495082.42</v>
      </c>
      <c r="R1581" s="31">
        <f>[1]consoCURRENT!U36419</f>
        <v>3323140.78</v>
      </c>
      <c r="S1581" s="31">
        <f>[1]consoCURRENT!V36419</f>
        <v>-2326593.85</v>
      </c>
      <c r="T1581" s="31">
        <f>[1]consoCURRENT!W36419</f>
        <v>418198.75</v>
      </c>
      <c r="U1581" s="31">
        <f>[1]consoCURRENT!X36419</f>
        <v>627900.52</v>
      </c>
      <c r="V1581" s="31">
        <f>[1]consoCURRENT!Y36419</f>
        <v>1163394.27</v>
      </c>
      <c r="W1581" s="31">
        <f>[1]consoCURRENT!Z36419</f>
        <v>301186.84999999998</v>
      </c>
      <c r="X1581" s="31">
        <f>[1]consoCURRENT!AA36419</f>
        <v>36121</v>
      </c>
      <c r="Y1581" s="31">
        <f>[1]consoCURRENT!AB36419</f>
        <v>0</v>
      </c>
      <c r="Z1581" s="31">
        <f t="shared" ref="Z1581:Z1583" si="737">SUM(M1581:Y1581)</f>
        <v>7076454.0599999987</v>
      </c>
      <c r="AA1581" s="31">
        <f>D1581-Z1581</f>
        <v>139962.90999999829</v>
      </c>
      <c r="AB1581" s="37">
        <f>Z1581/D1581</f>
        <v>0.9806049303162705</v>
      </c>
      <c r="AC1581" s="32"/>
      <c r="AD1581" s="165"/>
      <c r="AE1581" s="165"/>
      <c r="AF1581" s="165"/>
      <c r="AG1581" s="165"/>
      <c r="AH1581" s="165"/>
      <c r="AI1581" s="140"/>
      <c r="AJ1581" s="140"/>
      <c r="AK1581" s="78"/>
      <c r="AL1581" s="78"/>
    </row>
    <row r="1582" spans="1:38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7"/>
        <v>0</v>
      </c>
      <c r="AA1582" s="31">
        <f>D1582-Z1582</f>
        <v>0</v>
      </c>
      <c r="AB1582" s="37"/>
      <c r="AC1582" s="32"/>
      <c r="AD1582" s="165"/>
      <c r="AE1582" s="165"/>
      <c r="AF1582" s="165"/>
      <c r="AG1582" s="165"/>
      <c r="AH1582" s="165"/>
      <c r="AI1582" s="140"/>
      <c r="AJ1582" s="140"/>
      <c r="AK1582" s="78"/>
      <c r="AL1582" s="78"/>
    </row>
    <row r="1583" spans="1:38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7"/>
        <v>0</v>
      </c>
      <c r="AA1583" s="31">
        <f>D1583-Z1583</f>
        <v>0</v>
      </c>
      <c r="AB1583" s="37"/>
      <c r="AC1583" s="32"/>
      <c r="AD1583" s="165"/>
      <c r="AE1583" s="165"/>
      <c r="AF1583" s="165"/>
      <c r="AG1583" s="165"/>
      <c r="AH1583" s="165"/>
      <c r="AI1583" s="140"/>
      <c r="AJ1583" s="140"/>
      <c r="AK1583" s="78"/>
      <c r="AL1583" s="78"/>
    </row>
    <row r="1584" spans="1:38" s="33" customFormat="1" ht="18" hidden="1" customHeight="1" x14ac:dyDescent="0.25">
      <c r="A1584" s="39" t="s">
        <v>38</v>
      </c>
      <c r="B1584" s="40">
        <f t="shared" ref="B1584:AA1584" si="738">SUM(B1580:B1583)</f>
        <v>7216416.969999996</v>
      </c>
      <c r="C1584" s="40">
        <f t="shared" si="738"/>
        <v>0</v>
      </c>
      <c r="D1584" s="40">
        <f t="shared" si="738"/>
        <v>7216416.9699999969</v>
      </c>
      <c r="E1584" s="40">
        <f t="shared" si="738"/>
        <v>2007741.77</v>
      </c>
      <c r="F1584" s="40">
        <f t="shared" si="738"/>
        <v>2437764.4699999997</v>
      </c>
      <c r="G1584" s="40">
        <f t="shared" si="738"/>
        <v>2293639.9700000002</v>
      </c>
      <c r="H1584" s="40">
        <f t="shared" si="738"/>
        <v>337307.85</v>
      </c>
      <c r="I1584" s="40">
        <f t="shared" si="738"/>
        <v>304283.01</v>
      </c>
      <c r="J1584" s="40">
        <f t="shared" si="738"/>
        <v>946135.12</v>
      </c>
      <c r="K1584" s="40">
        <f t="shared" si="738"/>
        <v>84146.43</v>
      </c>
      <c r="L1584" s="40">
        <f t="shared" si="738"/>
        <v>0</v>
      </c>
      <c r="M1584" s="40">
        <f t="shared" si="738"/>
        <v>1334564.56</v>
      </c>
      <c r="N1584" s="40">
        <f t="shared" si="738"/>
        <v>0</v>
      </c>
      <c r="O1584" s="40">
        <f t="shared" si="738"/>
        <v>896972.82000000007</v>
      </c>
      <c r="P1584" s="40">
        <f t="shared" si="738"/>
        <v>806485.94000000006</v>
      </c>
      <c r="Q1584" s="40">
        <f t="shared" si="738"/>
        <v>495082.42</v>
      </c>
      <c r="R1584" s="40">
        <f t="shared" si="738"/>
        <v>3323140.78</v>
      </c>
      <c r="S1584" s="40">
        <f t="shared" si="738"/>
        <v>-2326593.85</v>
      </c>
      <c r="T1584" s="40">
        <f t="shared" si="738"/>
        <v>418198.75</v>
      </c>
      <c r="U1584" s="40">
        <f t="shared" si="738"/>
        <v>627900.52</v>
      </c>
      <c r="V1584" s="40">
        <f t="shared" si="738"/>
        <v>1163394.27</v>
      </c>
      <c r="W1584" s="40">
        <f t="shared" si="738"/>
        <v>301186.84999999998</v>
      </c>
      <c r="X1584" s="40">
        <f t="shared" si="738"/>
        <v>36121</v>
      </c>
      <c r="Y1584" s="40">
        <f t="shared" si="738"/>
        <v>0</v>
      </c>
      <c r="Z1584" s="40">
        <f t="shared" si="738"/>
        <v>7076454.0599999987</v>
      </c>
      <c r="AA1584" s="40">
        <f t="shared" si="738"/>
        <v>139962.90999999829</v>
      </c>
      <c r="AB1584" s="41">
        <f>Z1584/D1584</f>
        <v>0.9806049303162705</v>
      </c>
      <c r="AC1584" s="32"/>
      <c r="AD1584" s="165"/>
      <c r="AE1584" s="165"/>
      <c r="AF1584" s="165"/>
      <c r="AG1584" s="165"/>
      <c r="AH1584" s="165"/>
      <c r="AI1584" s="140"/>
      <c r="AJ1584" s="140"/>
      <c r="AK1584" s="78"/>
      <c r="AL1584" s="78"/>
    </row>
    <row r="1585" spans="1:38" s="33" customFormat="1" ht="18" hidden="1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39">SUM(M1585:Y1585)</f>
        <v>0</v>
      </c>
      <c r="AA1585" s="31">
        <f>D1585-Z1585</f>
        <v>0</v>
      </c>
      <c r="AB1585" s="37"/>
      <c r="AC1585" s="32"/>
      <c r="AD1585" s="165"/>
      <c r="AE1585" s="165"/>
      <c r="AF1585" s="165"/>
      <c r="AG1585" s="165"/>
      <c r="AH1585" s="165"/>
      <c r="AI1585" s="140"/>
      <c r="AJ1585" s="140"/>
      <c r="AK1585" s="78"/>
      <c r="AL1585" s="78"/>
    </row>
    <row r="1586" spans="1:38" s="33" customFormat="1" ht="18" customHeight="1" x14ac:dyDescent="0.25">
      <c r="A1586" s="39" t="s">
        <v>40</v>
      </c>
      <c r="B1586" s="40">
        <f t="shared" ref="B1586:AA1586" si="740">B1585+B1584</f>
        <v>7216416.969999996</v>
      </c>
      <c r="C1586" s="40">
        <f t="shared" si="740"/>
        <v>0</v>
      </c>
      <c r="D1586" s="40">
        <f t="shared" si="740"/>
        <v>7216416.9699999969</v>
      </c>
      <c r="E1586" s="40">
        <f t="shared" si="740"/>
        <v>2007741.77</v>
      </c>
      <c r="F1586" s="40">
        <f t="shared" si="740"/>
        <v>2437764.4699999997</v>
      </c>
      <c r="G1586" s="40">
        <f t="shared" si="740"/>
        <v>2293639.9700000002</v>
      </c>
      <c r="H1586" s="40">
        <f t="shared" si="740"/>
        <v>337307.85</v>
      </c>
      <c r="I1586" s="40">
        <f t="shared" si="740"/>
        <v>304283.01</v>
      </c>
      <c r="J1586" s="40">
        <f t="shared" si="740"/>
        <v>946135.12</v>
      </c>
      <c r="K1586" s="40">
        <f t="shared" si="740"/>
        <v>84146.43</v>
      </c>
      <c r="L1586" s="40">
        <f t="shared" si="740"/>
        <v>0</v>
      </c>
      <c r="M1586" s="40">
        <f t="shared" si="740"/>
        <v>1334564.56</v>
      </c>
      <c r="N1586" s="40">
        <f t="shared" si="740"/>
        <v>0</v>
      </c>
      <c r="O1586" s="40">
        <f t="shared" si="740"/>
        <v>896972.82000000007</v>
      </c>
      <c r="P1586" s="40">
        <f t="shared" si="740"/>
        <v>806485.94000000006</v>
      </c>
      <c r="Q1586" s="40">
        <f t="shared" si="740"/>
        <v>495082.42</v>
      </c>
      <c r="R1586" s="40">
        <f t="shared" si="740"/>
        <v>3323140.78</v>
      </c>
      <c r="S1586" s="40">
        <f t="shared" si="740"/>
        <v>-2326593.85</v>
      </c>
      <c r="T1586" s="40">
        <f t="shared" si="740"/>
        <v>418198.75</v>
      </c>
      <c r="U1586" s="40">
        <f t="shared" si="740"/>
        <v>627900.52</v>
      </c>
      <c r="V1586" s="40">
        <f t="shared" si="740"/>
        <v>1163394.27</v>
      </c>
      <c r="W1586" s="40">
        <f t="shared" si="740"/>
        <v>301186.84999999998</v>
      </c>
      <c r="X1586" s="40">
        <f t="shared" si="740"/>
        <v>36121</v>
      </c>
      <c r="Y1586" s="40">
        <f t="shared" si="740"/>
        <v>0</v>
      </c>
      <c r="Z1586" s="40">
        <f t="shared" si="740"/>
        <v>7076454.0599999987</v>
      </c>
      <c r="AA1586" s="40">
        <f t="shared" si="740"/>
        <v>139962.90999999829</v>
      </c>
      <c r="AB1586" s="41">
        <f>Z1586/D1586</f>
        <v>0.9806049303162705</v>
      </c>
      <c r="AC1586" s="43"/>
      <c r="AD1586" s="165"/>
      <c r="AE1586" s="165"/>
      <c r="AF1586" s="165"/>
      <c r="AG1586" s="168">
        <f>+Z1586-'[2]CMF + DR'!$K$1157</f>
        <v>0</v>
      </c>
      <c r="AH1586" s="165"/>
      <c r="AI1586" s="140"/>
      <c r="AJ1586" s="140"/>
      <c r="AK1586" s="78"/>
      <c r="AL1586" s="78"/>
    </row>
    <row r="1587" spans="1:38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65"/>
      <c r="AE1587" s="165"/>
      <c r="AF1587" s="165"/>
      <c r="AG1587" s="165"/>
      <c r="AH1587" s="165"/>
      <c r="AI1587" s="140"/>
      <c r="AJ1587" s="140"/>
      <c r="AK1587" s="78"/>
      <c r="AL1587" s="78"/>
    </row>
    <row r="1588" spans="1:38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65"/>
      <c r="AE1588" s="165"/>
      <c r="AF1588" s="165"/>
      <c r="AG1588" s="165"/>
      <c r="AH1588" s="165"/>
      <c r="AI1588" s="140"/>
      <c r="AJ1588" s="140"/>
      <c r="AK1588" s="78"/>
      <c r="AL1588" s="78"/>
    </row>
    <row r="1589" spans="1:38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65"/>
      <c r="AE1589" s="165"/>
      <c r="AF1589" s="165"/>
      <c r="AG1589" s="165"/>
      <c r="AH1589" s="165"/>
      <c r="AI1589" s="140"/>
      <c r="AJ1589" s="140"/>
      <c r="AK1589" s="78"/>
      <c r="AL1589" s="78"/>
    </row>
    <row r="1590" spans="1:38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D1590" s="165"/>
      <c r="AE1590" s="165"/>
      <c r="AF1590" s="165"/>
      <c r="AG1590" s="165"/>
      <c r="AH1590" s="165"/>
      <c r="AI1590" s="140"/>
      <c r="AJ1590" s="140"/>
      <c r="AK1590" s="78"/>
      <c r="AL1590" s="78"/>
    </row>
    <row r="1591" spans="1:38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-5.9604644775390625E-8</v>
      </c>
      <c r="D1591" s="31">
        <f>[1]consoCURRENT!G36632</f>
        <v>501489173.02999997</v>
      </c>
      <c r="E1591" s="31">
        <f>[1]consoCURRENT!H36632</f>
        <v>229636811.21999997</v>
      </c>
      <c r="F1591" s="31">
        <f>[1]consoCURRENT!I36632</f>
        <v>236518486.09</v>
      </c>
      <c r="G1591" s="31">
        <f>[1]consoCURRENT!J36632</f>
        <v>19150333.240000006</v>
      </c>
      <c r="H1591" s="31">
        <f>[1]consoCURRENT!K36632</f>
        <v>0</v>
      </c>
      <c r="I1591" s="31">
        <f>[1]consoCURRENT!L36632</f>
        <v>209461432.02000001</v>
      </c>
      <c r="J1591" s="31">
        <f>[1]consoCURRENT!M36632</f>
        <v>92008325.63000001</v>
      </c>
      <c r="K1591" s="31">
        <f>[1]consoCURRENT!N36632</f>
        <v>19150333.240000006</v>
      </c>
      <c r="L1591" s="31">
        <f>[1]consoCURRENT!O36632</f>
        <v>0</v>
      </c>
      <c r="M1591" s="31">
        <f>[1]consoCURRENT!P36632</f>
        <v>320620090.88999999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7700</v>
      </c>
      <c r="R1591" s="31">
        <f>[1]consoCURRENT!U36632</f>
        <v>144345460.46000001</v>
      </c>
      <c r="S1591" s="31">
        <f>[1]consoCURRENT!V36632</f>
        <v>157000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1">SUM(M1591:Y1591)</f>
        <v>485305630.54999995</v>
      </c>
      <c r="AA1591" s="31">
        <f>D1591-Z1591</f>
        <v>16183542.480000019</v>
      </c>
      <c r="AB1591" s="37">
        <f>Z1591/D1591</f>
        <v>0.96772902915885706</v>
      </c>
      <c r="AC1591" s="32"/>
      <c r="AD1591" s="165"/>
      <c r="AE1591" s="165"/>
      <c r="AF1591" s="165"/>
      <c r="AG1591" s="165"/>
      <c r="AH1591" s="165"/>
      <c r="AI1591" s="140"/>
      <c r="AJ1591" s="140"/>
      <c r="AK1591" s="78"/>
      <c r="AL1591" s="78"/>
    </row>
    <row r="1592" spans="1:38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1"/>
        <v>0</v>
      </c>
      <c r="AA1592" s="31">
        <f>D1592-Z1592</f>
        <v>0</v>
      </c>
      <c r="AB1592" s="37"/>
      <c r="AC1592" s="32"/>
      <c r="AD1592" s="165"/>
      <c r="AE1592" s="165"/>
      <c r="AF1592" s="165"/>
      <c r="AG1592" s="165"/>
      <c r="AH1592" s="165"/>
      <c r="AI1592" s="140"/>
      <c r="AJ1592" s="140"/>
      <c r="AK1592" s="78"/>
      <c r="AL1592" s="78"/>
    </row>
    <row r="1593" spans="1:38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1"/>
        <v>0</v>
      </c>
      <c r="AA1593" s="31">
        <f>D1593-Z1593</f>
        <v>0</v>
      </c>
      <c r="AB1593" s="37"/>
      <c r="AC1593" s="32"/>
      <c r="AD1593" s="165"/>
      <c r="AE1593" s="165"/>
      <c r="AF1593" s="165"/>
      <c r="AG1593" s="165"/>
      <c r="AH1593" s="165"/>
      <c r="AI1593" s="140"/>
      <c r="AJ1593" s="140"/>
      <c r="AK1593" s="78"/>
      <c r="AL1593" s="78"/>
    </row>
    <row r="1594" spans="1:38" s="33" customFormat="1" ht="18" hidden="1" customHeight="1" x14ac:dyDescent="0.25">
      <c r="A1594" s="39" t="s">
        <v>38</v>
      </c>
      <c r="B1594" s="40">
        <f t="shared" ref="B1594:AA1594" si="742">SUM(B1590:B1593)</f>
        <v>501489173.02999997</v>
      </c>
      <c r="C1594" s="40">
        <f t="shared" si="742"/>
        <v>-5.9604644775390625E-8</v>
      </c>
      <c r="D1594" s="40">
        <f t="shared" si="742"/>
        <v>501489173.02999997</v>
      </c>
      <c r="E1594" s="40">
        <f t="shared" si="742"/>
        <v>229636811.21999997</v>
      </c>
      <c r="F1594" s="40">
        <f t="shared" si="742"/>
        <v>236518486.09</v>
      </c>
      <c r="G1594" s="40">
        <f t="shared" si="742"/>
        <v>19150333.240000006</v>
      </c>
      <c r="H1594" s="40">
        <f t="shared" si="742"/>
        <v>0</v>
      </c>
      <c r="I1594" s="40">
        <f t="shared" si="742"/>
        <v>209461432.02000001</v>
      </c>
      <c r="J1594" s="40">
        <f t="shared" si="742"/>
        <v>92008325.63000001</v>
      </c>
      <c r="K1594" s="40">
        <f t="shared" si="742"/>
        <v>19150333.240000006</v>
      </c>
      <c r="L1594" s="40">
        <f t="shared" si="742"/>
        <v>0</v>
      </c>
      <c r="M1594" s="40">
        <f t="shared" si="742"/>
        <v>320620090.88999999</v>
      </c>
      <c r="N1594" s="40">
        <f t="shared" si="742"/>
        <v>20175379.199999999</v>
      </c>
      <c r="O1594" s="40">
        <f t="shared" si="742"/>
        <v>0</v>
      </c>
      <c r="P1594" s="40">
        <f t="shared" si="742"/>
        <v>0</v>
      </c>
      <c r="Q1594" s="40">
        <f t="shared" si="742"/>
        <v>7700</v>
      </c>
      <c r="R1594" s="40">
        <f t="shared" si="742"/>
        <v>144345460.46000001</v>
      </c>
      <c r="S1594" s="40">
        <f t="shared" si="742"/>
        <v>157000</v>
      </c>
      <c r="T1594" s="40">
        <f t="shared" si="742"/>
        <v>0</v>
      </c>
      <c r="U1594" s="40">
        <f t="shared" si="742"/>
        <v>0</v>
      </c>
      <c r="V1594" s="40">
        <f t="shared" si="742"/>
        <v>0</v>
      </c>
      <c r="W1594" s="40">
        <f t="shared" si="742"/>
        <v>0</v>
      </c>
      <c r="X1594" s="40">
        <f t="shared" si="742"/>
        <v>0</v>
      </c>
      <c r="Y1594" s="40">
        <f t="shared" si="742"/>
        <v>0</v>
      </c>
      <c r="Z1594" s="40">
        <f t="shared" si="742"/>
        <v>485305630.54999995</v>
      </c>
      <c r="AA1594" s="40">
        <f t="shared" si="742"/>
        <v>16183542.480000019</v>
      </c>
      <c r="AB1594" s="41">
        <f>Z1594/D1594</f>
        <v>0.96772902915885706</v>
      </c>
      <c r="AC1594" s="32"/>
      <c r="AD1594" s="165"/>
      <c r="AE1594" s="165"/>
      <c r="AF1594" s="165"/>
      <c r="AG1594" s="165"/>
      <c r="AH1594" s="165"/>
      <c r="AI1594" s="140"/>
      <c r="AJ1594" s="140"/>
      <c r="AK1594" s="78"/>
      <c r="AL1594" s="78"/>
    </row>
    <row r="1595" spans="1:38" s="33" customFormat="1" ht="18" hidden="1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3">SUM(M1595:Y1595)</f>
        <v>0</v>
      </c>
      <c r="AA1595" s="31">
        <f>D1595-Z1595</f>
        <v>0</v>
      </c>
      <c r="AB1595" s="37"/>
      <c r="AC1595" s="32"/>
      <c r="AD1595" s="165"/>
      <c r="AE1595" s="165"/>
      <c r="AF1595" s="165"/>
      <c r="AG1595" s="165"/>
      <c r="AH1595" s="165"/>
      <c r="AI1595" s="140"/>
      <c r="AJ1595" s="140"/>
      <c r="AK1595" s="78"/>
      <c r="AL1595" s="78"/>
    </row>
    <row r="1596" spans="1:38" s="33" customFormat="1" ht="18" customHeight="1" x14ac:dyDescent="0.25">
      <c r="A1596" s="39" t="s">
        <v>40</v>
      </c>
      <c r="B1596" s="40">
        <f t="shared" ref="B1596:AA1596" si="744">B1595+B1594</f>
        <v>501489173.02999997</v>
      </c>
      <c r="C1596" s="40">
        <f t="shared" si="744"/>
        <v>-5.9604644775390625E-8</v>
      </c>
      <c r="D1596" s="40">
        <f t="shared" si="744"/>
        <v>501489173.02999997</v>
      </c>
      <c r="E1596" s="40">
        <f t="shared" si="744"/>
        <v>229636811.21999997</v>
      </c>
      <c r="F1596" s="40">
        <f t="shared" si="744"/>
        <v>236518486.09</v>
      </c>
      <c r="G1596" s="40">
        <f t="shared" si="744"/>
        <v>19150333.240000006</v>
      </c>
      <c r="H1596" s="40">
        <f t="shared" si="744"/>
        <v>0</v>
      </c>
      <c r="I1596" s="40">
        <f t="shared" si="744"/>
        <v>209461432.02000001</v>
      </c>
      <c r="J1596" s="40">
        <f t="shared" si="744"/>
        <v>92008325.63000001</v>
      </c>
      <c r="K1596" s="40">
        <f t="shared" si="744"/>
        <v>19150333.240000006</v>
      </c>
      <c r="L1596" s="40">
        <f t="shared" si="744"/>
        <v>0</v>
      </c>
      <c r="M1596" s="40">
        <f t="shared" si="744"/>
        <v>320620090.88999999</v>
      </c>
      <c r="N1596" s="40">
        <f t="shared" si="744"/>
        <v>20175379.199999999</v>
      </c>
      <c r="O1596" s="40">
        <f t="shared" si="744"/>
        <v>0</v>
      </c>
      <c r="P1596" s="40">
        <f t="shared" si="744"/>
        <v>0</v>
      </c>
      <c r="Q1596" s="40">
        <f t="shared" si="744"/>
        <v>7700</v>
      </c>
      <c r="R1596" s="40">
        <f t="shared" si="744"/>
        <v>144345460.46000001</v>
      </c>
      <c r="S1596" s="40">
        <f t="shared" si="744"/>
        <v>157000</v>
      </c>
      <c r="T1596" s="40">
        <f t="shared" si="744"/>
        <v>0</v>
      </c>
      <c r="U1596" s="40">
        <f t="shared" si="744"/>
        <v>0</v>
      </c>
      <c r="V1596" s="40">
        <f t="shared" si="744"/>
        <v>0</v>
      </c>
      <c r="W1596" s="40">
        <f t="shared" si="744"/>
        <v>0</v>
      </c>
      <c r="X1596" s="40">
        <f t="shared" si="744"/>
        <v>0</v>
      </c>
      <c r="Y1596" s="40">
        <f t="shared" si="744"/>
        <v>0</v>
      </c>
      <c r="Z1596" s="40">
        <f t="shared" si="744"/>
        <v>485305630.54999995</v>
      </c>
      <c r="AA1596" s="40">
        <f t="shared" si="744"/>
        <v>16183542.480000019</v>
      </c>
      <c r="AB1596" s="41">
        <f>Z1596/D1596</f>
        <v>0.96772902915885706</v>
      </c>
      <c r="AC1596" s="43"/>
      <c r="AD1596" s="165"/>
      <c r="AE1596" s="165"/>
      <c r="AF1596" s="165"/>
      <c r="AG1596" s="168">
        <f>+'[2]CMF + DR'!$K$1201</f>
        <v>485305630.54999995</v>
      </c>
      <c r="AH1596" s="165"/>
      <c r="AI1596" s="140"/>
      <c r="AJ1596" s="140"/>
      <c r="AK1596" s="78"/>
      <c r="AL1596" s="78"/>
    </row>
    <row r="1597" spans="1:38" s="33" customFormat="1" ht="15" hidden="1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65"/>
      <c r="AE1597" s="165"/>
      <c r="AF1597" s="165"/>
      <c r="AG1597" s="168">
        <f>+Z1596-AG1596</f>
        <v>0</v>
      </c>
      <c r="AH1597" s="165"/>
      <c r="AI1597" s="140"/>
      <c r="AJ1597" s="140"/>
      <c r="AK1597" s="78"/>
      <c r="AL1597" s="78"/>
    </row>
    <row r="1598" spans="1:38" s="33" customFormat="1" ht="15" hidden="1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65"/>
      <c r="AE1598" s="165"/>
      <c r="AF1598" s="165"/>
      <c r="AG1598" s="165"/>
      <c r="AH1598" s="165"/>
      <c r="AI1598" s="140"/>
      <c r="AJ1598" s="140"/>
      <c r="AK1598" s="78"/>
      <c r="AL1598" s="78"/>
    </row>
    <row r="1599" spans="1:38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65"/>
      <c r="AE1599" s="165"/>
      <c r="AF1599" s="165"/>
      <c r="AG1599" s="165"/>
      <c r="AH1599" s="165"/>
      <c r="AI1599" s="140"/>
      <c r="AJ1599" s="140"/>
      <c r="AK1599" s="78"/>
      <c r="AL1599" s="78"/>
    </row>
    <row r="1600" spans="1:38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D1600" s="165"/>
      <c r="AE1600" s="165"/>
      <c r="AF1600" s="165"/>
      <c r="AG1600" s="165"/>
      <c r="AH1600" s="165"/>
      <c r="AI1600" s="140"/>
      <c r="AJ1600" s="140"/>
      <c r="AK1600" s="78"/>
      <c r="AL1600" s="78"/>
    </row>
    <row r="1601" spans="1:38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5">SUM(M1601:Y1601)</f>
        <v>0</v>
      </c>
      <c r="AA1601" s="31">
        <f>D1601-Z1601</f>
        <v>0</v>
      </c>
      <c r="AB1601" s="37"/>
      <c r="AC1601" s="32"/>
      <c r="AD1601" s="165"/>
      <c r="AE1601" s="165"/>
      <c r="AF1601" s="165"/>
      <c r="AG1601" s="165"/>
      <c r="AH1601" s="165"/>
      <c r="AI1601" s="140"/>
      <c r="AJ1601" s="140"/>
      <c r="AK1601" s="78"/>
      <c r="AL1601" s="78"/>
    </row>
    <row r="1602" spans="1:38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5"/>
        <v>0</v>
      </c>
      <c r="AA1602" s="31">
        <f>D1602-Z1602</f>
        <v>0</v>
      </c>
      <c r="AB1602" s="37"/>
      <c r="AC1602" s="32"/>
      <c r="AD1602" s="165"/>
      <c r="AE1602" s="165"/>
      <c r="AF1602" s="165"/>
      <c r="AG1602" s="165"/>
      <c r="AH1602" s="165"/>
      <c r="AI1602" s="140"/>
      <c r="AJ1602" s="140"/>
      <c r="AK1602" s="78"/>
      <c r="AL1602" s="78"/>
    </row>
    <row r="1603" spans="1:38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5"/>
        <v>0</v>
      </c>
      <c r="AA1603" s="31">
        <f>D1603-Z1603</f>
        <v>0</v>
      </c>
      <c r="AB1603" s="48" t="e">
        <f>Z1603/D1603</f>
        <v>#DIV/0!</v>
      </c>
      <c r="AC1603" s="32"/>
      <c r="AD1603" s="165"/>
      <c r="AE1603" s="165"/>
      <c r="AF1603" s="165"/>
      <c r="AG1603" s="165"/>
      <c r="AH1603" s="165"/>
      <c r="AI1603" s="140"/>
      <c r="AJ1603" s="140"/>
      <c r="AK1603" s="78"/>
      <c r="AL1603" s="78"/>
    </row>
    <row r="1604" spans="1:38" s="33" customFormat="1" ht="18" hidden="1" customHeight="1" x14ac:dyDescent="0.25">
      <c r="A1604" s="39" t="s">
        <v>38</v>
      </c>
      <c r="B1604" s="40">
        <f t="shared" ref="B1604:AA1604" si="746">SUM(B1600:B1603)</f>
        <v>0</v>
      </c>
      <c r="C1604" s="40">
        <f t="shared" si="746"/>
        <v>0</v>
      </c>
      <c r="D1604" s="40">
        <f t="shared" si="746"/>
        <v>0</v>
      </c>
      <c r="E1604" s="40">
        <f t="shared" si="746"/>
        <v>0</v>
      </c>
      <c r="F1604" s="40">
        <f t="shared" si="746"/>
        <v>0</v>
      </c>
      <c r="G1604" s="40">
        <f t="shared" si="746"/>
        <v>0</v>
      </c>
      <c r="H1604" s="40">
        <f t="shared" si="746"/>
        <v>0</v>
      </c>
      <c r="I1604" s="40">
        <f t="shared" si="746"/>
        <v>0</v>
      </c>
      <c r="J1604" s="40">
        <f t="shared" si="746"/>
        <v>0</v>
      </c>
      <c r="K1604" s="40">
        <f t="shared" si="746"/>
        <v>0</v>
      </c>
      <c r="L1604" s="40">
        <f t="shared" si="746"/>
        <v>0</v>
      </c>
      <c r="M1604" s="40">
        <f t="shared" si="746"/>
        <v>0</v>
      </c>
      <c r="N1604" s="40">
        <f t="shared" si="746"/>
        <v>0</v>
      </c>
      <c r="O1604" s="40">
        <f t="shared" si="746"/>
        <v>0</v>
      </c>
      <c r="P1604" s="40">
        <f t="shared" si="746"/>
        <v>0</v>
      </c>
      <c r="Q1604" s="40">
        <f t="shared" si="746"/>
        <v>0</v>
      </c>
      <c r="R1604" s="40">
        <f t="shared" si="746"/>
        <v>0</v>
      </c>
      <c r="S1604" s="40">
        <f t="shared" si="746"/>
        <v>0</v>
      </c>
      <c r="T1604" s="40">
        <f t="shared" si="746"/>
        <v>0</v>
      </c>
      <c r="U1604" s="40">
        <f t="shared" si="746"/>
        <v>0</v>
      </c>
      <c r="V1604" s="40">
        <f t="shared" si="746"/>
        <v>0</v>
      </c>
      <c r="W1604" s="40">
        <f t="shared" si="746"/>
        <v>0</v>
      </c>
      <c r="X1604" s="40">
        <f t="shared" si="746"/>
        <v>0</v>
      </c>
      <c r="Y1604" s="40">
        <f t="shared" si="746"/>
        <v>0</v>
      </c>
      <c r="Z1604" s="40">
        <f t="shared" si="746"/>
        <v>0</v>
      </c>
      <c r="AA1604" s="40">
        <f t="shared" si="746"/>
        <v>0</v>
      </c>
      <c r="AB1604" s="52" t="e">
        <f>Z1604/D1604</f>
        <v>#DIV/0!</v>
      </c>
      <c r="AC1604" s="32"/>
      <c r="AD1604" s="165"/>
      <c r="AE1604" s="165"/>
      <c r="AF1604" s="165"/>
      <c r="AG1604" s="165"/>
      <c r="AH1604" s="165"/>
      <c r="AI1604" s="140"/>
      <c r="AJ1604" s="140"/>
      <c r="AK1604" s="78"/>
      <c r="AL1604" s="78"/>
    </row>
    <row r="1605" spans="1:38" s="33" customFormat="1" ht="18" hidden="1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7">SUM(M1605:Y1605)</f>
        <v>0</v>
      </c>
      <c r="AA1605" s="31">
        <f>D1605-Z1605</f>
        <v>0</v>
      </c>
      <c r="AB1605" s="48"/>
      <c r="AC1605" s="32"/>
      <c r="AD1605" s="165"/>
      <c r="AE1605" s="165"/>
      <c r="AF1605" s="165"/>
      <c r="AG1605" s="165"/>
      <c r="AH1605" s="165"/>
      <c r="AI1605" s="140"/>
      <c r="AJ1605" s="140"/>
      <c r="AK1605" s="78"/>
      <c r="AL1605" s="78"/>
    </row>
    <row r="1606" spans="1:38" s="33" customFormat="1" ht="18" hidden="1" customHeight="1" x14ac:dyDescent="0.25">
      <c r="A1606" s="39" t="s">
        <v>40</v>
      </c>
      <c r="B1606" s="40">
        <f t="shared" ref="B1606:AA1606" si="748">B1605+B1604</f>
        <v>0</v>
      </c>
      <c r="C1606" s="40">
        <f t="shared" si="748"/>
        <v>0</v>
      </c>
      <c r="D1606" s="40">
        <f t="shared" si="748"/>
        <v>0</v>
      </c>
      <c r="E1606" s="40">
        <f t="shared" si="748"/>
        <v>0</v>
      </c>
      <c r="F1606" s="40">
        <f t="shared" si="748"/>
        <v>0</v>
      </c>
      <c r="G1606" s="40">
        <f t="shared" si="748"/>
        <v>0</v>
      </c>
      <c r="H1606" s="40">
        <f t="shared" si="748"/>
        <v>0</v>
      </c>
      <c r="I1606" s="40">
        <f t="shared" si="748"/>
        <v>0</v>
      </c>
      <c r="J1606" s="40">
        <f t="shared" si="748"/>
        <v>0</v>
      </c>
      <c r="K1606" s="40">
        <f t="shared" si="748"/>
        <v>0</v>
      </c>
      <c r="L1606" s="40">
        <f t="shared" si="748"/>
        <v>0</v>
      </c>
      <c r="M1606" s="40">
        <f t="shared" si="748"/>
        <v>0</v>
      </c>
      <c r="N1606" s="40">
        <f t="shared" si="748"/>
        <v>0</v>
      </c>
      <c r="O1606" s="40">
        <f t="shared" si="748"/>
        <v>0</v>
      </c>
      <c r="P1606" s="40">
        <f t="shared" si="748"/>
        <v>0</v>
      </c>
      <c r="Q1606" s="40">
        <f t="shared" si="748"/>
        <v>0</v>
      </c>
      <c r="R1606" s="40">
        <f t="shared" si="748"/>
        <v>0</v>
      </c>
      <c r="S1606" s="40">
        <f t="shared" si="748"/>
        <v>0</v>
      </c>
      <c r="T1606" s="40">
        <f t="shared" si="748"/>
        <v>0</v>
      </c>
      <c r="U1606" s="40">
        <f t="shared" si="748"/>
        <v>0</v>
      </c>
      <c r="V1606" s="40">
        <f t="shared" si="748"/>
        <v>0</v>
      </c>
      <c r="W1606" s="40">
        <f t="shared" si="748"/>
        <v>0</v>
      </c>
      <c r="X1606" s="40">
        <f t="shared" si="748"/>
        <v>0</v>
      </c>
      <c r="Y1606" s="40">
        <f t="shared" si="748"/>
        <v>0</v>
      </c>
      <c r="Z1606" s="40">
        <f t="shared" si="748"/>
        <v>0</v>
      </c>
      <c r="AA1606" s="40">
        <f t="shared" si="748"/>
        <v>0</v>
      </c>
      <c r="AB1606" s="52" t="e">
        <f>Z1606/D1606</f>
        <v>#DIV/0!</v>
      </c>
      <c r="AC1606" s="43"/>
      <c r="AD1606" s="165"/>
      <c r="AE1606" s="165"/>
      <c r="AF1606" s="165"/>
      <c r="AG1606" s="165"/>
      <c r="AH1606" s="165"/>
      <c r="AI1606" s="140"/>
      <c r="AJ1606" s="140"/>
      <c r="AK1606" s="78"/>
      <c r="AL1606" s="78"/>
    </row>
    <row r="1607" spans="1:38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49"/>
      <c r="AC1607" s="32"/>
      <c r="AD1607" s="165"/>
      <c r="AE1607" s="165"/>
      <c r="AF1607" s="165"/>
      <c r="AG1607" s="165"/>
      <c r="AH1607" s="165"/>
      <c r="AI1607" s="140"/>
      <c r="AJ1607" s="140"/>
      <c r="AK1607" s="78"/>
      <c r="AL1607" s="78"/>
    </row>
    <row r="1608" spans="1:38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65"/>
      <c r="AE1608" s="165"/>
      <c r="AF1608" s="165"/>
      <c r="AG1608" s="165"/>
      <c r="AH1608" s="165"/>
      <c r="AI1608" s="140"/>
      <c r="AJ1608" s="140"/>
      <c r="AK1608" s="78"/>
      <c r="AL1608" s="78"/>
    </row>
    <row r="1609" spans="1:38" s="33" customFormat="1" ht="15" customHeight="1" x14ac:dyDescent="0.25">
      <c r="A1609" s="65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65"/>
      <c r="AE1609" s="165"/>
      <c r="AF1609" s="165"/>
      <c r="AG1609" s="165"/>
      <c r="AH1609" s="165"/>
      <c r="AI1609" s="140"/>
      <c r="AJ1609" s="140"/>
      <c r="AK1609" s="78"/>
      <c r="AL1609" s="78"/>
    </row>
    <row r="1610" spans="1:38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49">C1620+C1630</f>
        <v>0</v>
      </c>
      <c r="D1610" s="31">
        <f t="shared" si="749"/>
        <v>0</v>
      </c>
      <c r="E1610" s="31">
        <f t="shared" si="749"/>
        <v>0</v>
      </c>
      <c r="F1610" s="31">
        <f t="shared" si="749"/>
        <v>0</v>
      </c>
      <c r="G1610" s="31">
        <f t="shared" si="749"/>
        <v>0</v>
      </c>
      <c r="H1610" s="31">
        <f t="shared" si="749"/>
        <v>0</v>
      </c>
      <c r="I1610" s="31">
        <f t="shared" si="749"/>
        <v>0</v>
      </c>
      <c r="J1610" s="31">
        <f t="shared" si="749"/>
        <v>0</v>
      </c>
      <c r="K1610" s="31">
        <f t="shared" si="749"/>
        <v>0</v>
      </c>
      <c r="L1610" s="31">
        <f t="shared" si="749"/>
        <v>0</v>
      </c>
      <c r="M1610" s="31">
        <f t="shared" si="749"/>
        <v>0</v>
      </c>
      <c r="N1610" s="31">
        <f t="shared" si="749"/>
        <v>0</v>
      </c>
      <c r="O1610" s="31">
        <f t="shared" si="749"/>
        <v>0</v>
      </c>
      <c r="P1610" s="31">
        <f t="shared" si="749"/>
        <v>0</v>
      </c>
      <c r="Q1610" s="31">
        <f t="shared" si="749"/>
        <v>0</v>
      </c>
      <c r="R1610" s="31">
        <f t="shared" si="749"/>
        <v>0</v>
      </c>
      <c r="S1610" s="31">
        <f t="shared" si="749"/>
        <v>0</v>
      </c>
      <c r="T1610" s="31">
        <f t="shared" si="749"/>
        <v>0</v>
      </c>
      <c r="U1610" s="31">
        <f t="shared" si="749"/>
        <v>0</v>
      </c>
      <c r="V1610" s="31">
        <f t="shared" si="749"/>
        <v>0</v>
      </c>
      <c r="W1610" s="31">
        <f t="shared" si="749"/>
        <v>0</v>
      </c>
      <c r="X1610" s="31">
        <f t="shared" si="749"/>
        <v>0</v>
      </c>
      <c r="Y1610" s="31">
        <f t="shared" si="749"/>
        <v>0</v>
      </c>
      <c r="Z1610" s="31">
        <f>SUM(M1610:Y1610)</f>
        <v>0</v>
      </c>
      <c r="AA1610" s="31">
        <f>D1610-Z1610</f>
        <v>0</v>
      </c>
      <c r="AB1610" s="37"/>
      <c r="AC1610" s="32"/>
      <c r="AD1610" s="165"/>
      <c r="AE1610" s="165"/>
      <c r="AF1610" s="165"/>
      <c r="AG1610" s="165"/>
      <c r="AH1610" s="165"/>
      <c r="AI1610" s="140"/>
      <c r="AJ1610" s="140"/>
      <c r="AK1610" s="78"/>
      <c r="AL1610" s="78"/>
    </row>
    <row r="1611" spans="1:38" s="33" customFormat="1" ht="18" customHeight="1" x14ac:dyDescent="0.2">
      <c r="A1611" s="36" t="s">
        <v>35</v>
      </c>
      <c r="B1611" s="31">
        <f t="shared" ref="B1611:Q1615" si="750">B1621+B1631</f>
        <v>96103729.50000003</v>
      </c>
      <c r="C1611" s="31">
        <f t="shared" si="750"/>
        <v>0</v>
      </c>
      <c r="D1611" s="31">
        <f t="shared" si="750"/>
        <v>96103729.500000015</v>
      </c>
      <c r="E1611" s="31">
        <f t="shared" si="750"/>
        <v>68989408.039999992</v>
      </c>
      <c r="F1611" s="31">
        <f t="shared" si="750"/>
        <v>24447975.380000003</v>
      </c>
      <c r="G1611" s="31">
        <f t="shared" si="750"/>
        <v>2595706.850000001</v>
      </c>
      <c r="H1611" s="31">
        <f t="shared" si="750"/>
        <v>2700</v>
      </c>
      <c r="I1611" s="31">
        <f t="shared" si="750"/>
        <v>67350218.539999992</v>
      </c>
      <c r="J1611" s="31">
        <f t="shared" si="750"/>
        <v>24410928.280000001</v>
      </c>
      <c r="K1611" s="31">
        <f t="shared" si="750"/>
        <v>2592095.5000000009</v>
      </c>
      <c r="L1611" s="31">
        <f t="shared" si="750"/>
        <v>0</v>
      </c>
      <c r="M1611" s="31">
        <f t="shared" si="750"/>
        <v>94353242.319999993</v>
      </c>
      <c r="N1611" s="31">
        <f t="shared" si="750"/>
        <v>0</v>
      </c>
      <c r="O1611" s="31">
        <f t="shared" si="750"/>
        <v>1473573</v>
      </c>
      <c r="P1611" s="31">
        <f t="shared" si="750"/>
        <v>165616.5</v>
      </c>
      <c r="Q1611" s="31">
        <f t="shared" si="750"/>
        <v>0</v>
      </c>
      <c r="R1611" s="31">
        <f t="shared" si="749"/>
        <v>37060.1</v>
      </c>
      <c r="S1611" s="31">
        <f t="shared" si="749"/>
        <v>-13</v>
      </c>
      <c r="T1611" s="31">
        <f t="shared" si="749"/>
        <v>0</v>
      </c>
      <c r="U1611" s="31">
        <f t="shared" si="749"/>
        <v>0</v>
      </c>
      <c r="V1611" s="31">
        <f t="shared" si="749"/>
        <v>3611.35</v>
      </c>
      <c r="W1611" s="31">
        <f t="shared" si="749"/>
        <v>0</v>
      </c>
      <c r="X1611" s="31">
        <f t="shared" si="749"/>
        <v>2700</v>
      </c>
      <c r="Y1611" s="31">
        <f t="shared" si="749"/>
        <v>0</v>
      </c>
      <c r="Z1611" s="31">
        <f t="shared" ref="Z1611:Z1613" si="751">SUM(M1611:Y1611)</f>
        <v>96035790.269999981</v>
      </c>
      <c r="AA1611" s="31">
        <f>D1611-Z1611</f>
        <v>67939.230000033975</v>
      </c>
      <c r="AB1611" s="37">
        <f>Z1611/D1611</f>
        <v>0.99929306354338687</v>
      </c>
      <c r="AC1611" s="32"/>
      <c r="AD1611" s="165"/>
      <c r="AE1611" s="165"/>
      <c r="AF1611" s="165"/>
      <c r="AG1611" s="165"/>
      <c r="AH1611" s="165"/>
      <c r="AI1611" s="140"/>
      <c r="AJ1611" s="140"/>
      <c r="AK1611" s="78"/>
      <c r="AL1611" s="78"/>
    </row>
    <row r="1612" spans="1:38" s="33" customFormat="1" ht="18" customHeight="1" x14ac:dyDescent="0.2">
      <c r="A1612" s="36" t="s">
        <v>36</v>
      </c>
      <c r="B1612" s="31">
        <f t="shared" si="750"/>
        <v>0</v>
      </c>
      <c r="C1612" s="31">
        <f t="shared" si="749"/>
        <v>0</v>
      </c>
      <c r="D1612" s="31">
        <f t="shared" si="749"/>
        <v>0</v>
      </c>
      <c r="E1612" s="31">
        <f t="shared" si="749"/>
        <v>0</v>
      </c>
      <c r="F1612" s="31">
        <f t="shared" si="749"/>
        <v>0</v>
      </c>
      <c r="G1612" s="31">
        <f t="shared" si="749"/>
        <v>0</v>
      </c>
      <c r="H1612" s="31">
        <f t="shared" si="749"/>
        <v>0</v>
      </c>
      <c r="I1612" s="31">
        <f t="shared" si="749"/>
        <v>0</v>
      </c>
      <c r="J1612" s="31">
        <f t="shared" si="749"/>
        <v>0</v>
      </c>
      <c r="K1612" s="31">
        <f t="shared" si="749"/>
        <v>0</v>
      </c>
      <c r="L1612" s="31">
        <f t="shared" si="749"/>
        <v>0</v>
      </c>
      <c r="M1612" s="31">
        <f t="shared" si="749"/>
        <v>0</v>
      </c>
      <c r="N1612" s="31">
        <f t="shared" si="749"/>
        <v>0</v>
      </c>
      <c r="O1612" s="31">
        <f t="shared" si="749"/>
        <v>0</v>
      </c>
      <c r="P1612" s="31">
        <f t="shared" si="749"/>
        <v>0</v>
      </c>
      <c r="Q1612" s="31">
        <f t="shared" si="749"/>
        <v>0</v>
      </c>
      <c r="R1612" s="31">
        <f t="shared" si="749"/>
        <v>0</v>
      </c>
      <c r="S1612" s="31">
        <f t="shared" si="749"/>
        <v>0</v>
      </c>
      <c r="T1612" s="31">
        <f t="shared" si="749"/>
        <v>0</v>
      </c>
      <c r="U1612" s="31">
        <f t="shared" si="749"/>
        <v>0</v>
      </c>
      <c r="V1612" s="31">
        <f t="shared" si="749"/>
        <v>0</v>
      </c>
      <c r="W1612" s="31">
        <f t="shared" si="749"/>
        <v>0</v>
      </c>
      <c r="X1612" s="31">
        <f t="shared" si="749"/>
        <v>0</v>
      </c>
      <c r="Y1612" s="31">
        <f t="shared" si="749"/>
        <v>0</v>
      </c>
      <c r="Z1612" s="31">
        <f t="shared" si="751"/>
        <v>0</v>
      </c>
      <c r="AA1612" s="31">
        <f>D1612-Z1612</f>
        <v>0</v>
      </c>
      <c r="AB1612" s="37"/>
      <c r="AC1612" s="32"/>
      <c r="AD1612" s="165"/>
      <c r="AE1612" s="165"/>
      <c r="AF1612" s="165"/>
      <c r="AG1612" s="165"/>
      <c r="AH1612" s="165"/>
      <c r="AI1612" s="140"/>
      <c r="AJ1612" s="140"/>
      <c r="AK1612" s="78"/>
      <c r="AL1612" s="78"/>
    </row>
    <row r="1613" spans="1:38" s="33" customFormat="1" ht="18" customHeight="1" x14ac:dyDescent="0.2">
      <c r="A1613" s="36" t="s">
        <v>37</v>
      </c>
      <c r="B1613" s="31">
        <f t="shared" si="750"/>
        <v>0</v>
      </c>
      <c r="C1613" s="31">
        <f t="shared" si="749"/>
        <v>0</v>
      </c>
      <c r="D1613" s="31">
        <f t="shared" si="749"/>
        <v>0</v>
      </c>
      <c r="E1613" s="31">
        <f t="shared" si="749"/>
        <v>0</v>
      </c>
      <c r="F1613" s="31">
        <f t="shared" si="749"/>
        <v>0</v>
      </c>
      <c r="G1613" s="31">
        <f t="shared" si="749"/>
        <v>0</v>
      </c>
      <c r="H1613" s="31">
        <f t="shared" si="749"/>
        <v>0</v>
      </c>
      <c r="I1613" s="31">
        <f t="shared" si="749"/>
        <v>0</v>
      </c>
      <c r="J1613" s="31">
        <f t="shared" si="749"/>
        <v>0</v>
      </c>
      <c r="K1613" s="31">
        <f t="shared" si="749"/>
        <v>0</v>
      </c>
      <c r="L1613" s="31">
        <f t="shared" si="749"/>
        <v>0</v>
      </c>
      <c r="M1613" s="31">
        <f t="shared" si="749"/>
        <v>0</v>
      </c>
      <c r="N1613" s="31">
        <f t="shared" si="749"/>
        <v>0</v>
      </c>
      <c r="O1613" s="31">
        <f t="shared" si="749"/>
        <v>0</v>
      </c>
      <c r="P1613" s="31">
        <f t="shared" si="749"/>
        <v>0</v>
      </c>
      <c r="Q1613" s="31">
        <f t="shared" si="749"/>
        <v>0</v>
      </c>
      <c r="R1613" s="31">
        <f t="shared" si="749"/>
        <v>0</v>
      </c>
      <c r="S1613" s="31">
        <f t="shared" si="749"/>
        <v>0</v>
      </c>
      <c r="T1613" s="31">
        <f t="shared" si="749"/>
        <v>0</v>
      </c>
      <c r="U1613" s="31">
        <f t="shared" si="749"/>
        <v>0</v>
      </c>
      <c r="V1613" s="31">
        <f t="shared" si="749"/>
        <v>0</v>
      </c>
      <c r="W1613" s="31">
        <f t="shared" si="749"/>
        <v>0</v>
      </c>
      <c r="X1613" s="31">
        <f t="shared" si="749"/>
        <v>0</v>
      </c>
      <c r="Y1613" s="31">
        <f t="shared" si="749"/>
        <v>0</v>
      </c>
      <c r="Z1613" s="31">
        <f t="shared" si="751"/>
        <v>0</v>
      </c>
      <c r="AA1613" s="31">
        <f>D1613-Z1613</f>
        <v>0</v>
      </c>
      <c r="AB1613" s="37"/>
      <c r="AC1613" s="32"/>
      <c r="AD1613" s="165"/>
      <c r="AE1613" s="165"/>
      <c r="AF1613" s="165"/>
      <c r="AG1613" s="165"/>
      <c r="AH1613" s="165"/>
      <c r="AI1613" s="140"/>
      <c r="AJ1613" s="140"/>
      <c r="AK1613" s="78"/>
      <c r="AL1613" s="78"/>
    </row>
    <row r="1614" spans="1:38" s="33" customFormat="1" ht="18" hidden="1" customHeight="1" x14ac:dyDescent="0.25">
      <c r="A1614" s="39" t="s">
        <v>38</v>
      </c>
      <c r="B1614" s="40">
        <f t="shared" ref="B1614:AA1614" si="752">SUM(B1610:B1613)</f>
        <v>96103729.50000003</v>
      </c>
      <c r="C1614" s="40">
        <f t="shared" si="752"/>
        <v>0</v>
      </c>
      <c r="D1614" s="40">
        <f t="shared" si="752"/>
        <v>96103729.500000015</v>
      </c>
      <c r="E1614" s="40">
        <f t="shared" si="752"/>
        <v>68989408.039999992</v>
      </c>
      <c r="F1614" s="40">
        <f t="shared" si="752"/>
        <v>24447975.380000003</v>
      </c>
      <c r="G1614" s="40">
        <f t="shared" si="752"/>
        <v>2595706.850000001</v>
      </c>
      <c r="H1614" s="40">
        <f t="shared" si="752"/>
        <v>2700</v>
      </c>
      <c r="I1614" s="40">
        <f t="shared" si="752"/>
        <v>67350218.539999992</v>
      </c>
      <c r="J1614" s="40">
        <f t="shared" si="752"/>
        <v>24410928.280000001</v>
      </c>
      <c r="K1614" s="40">
        <f t="shared" si="752"/>
        <v>2592095.5000000009</v>
      </c>
      <c r="L1614" s="40">
        <f t="shared" si="752"/>
        <v>0</v>
      </c>
      <c r="M1614" s="40">
        <f t="shared" si="752"/>
        <v>94353242.319999993</v>
      </c>
      <c r="N1614" s="40">
        <f t="shared" si="752"/>
        <v>0</v>
      </c>
      <c r="O1614" s="40">
        <f t="shared" si="752"/>
        <v>1473573</v>
      </c>
      <c r="P1614" s="40">
        <f t="shared" si="752"/>
        <v>165616.5</v>
      </c>
      <c r="Q1614" s="40">
        <f t="shared" si="752"/>
        <v>0</v>
      </c>
      <c r="R1614" s="40">
        <f t="shared" si="752"/>
        <v>37060.1</v>
      </c>
      <c r="S1614" s="40">
        <f t="shared" si="752"/>
        <v>-13</v>
      </c>
      <c r="T1614" s="40">
        <f t="shared" si="752"/>
        <v>0</v>
      </c>
      <c r="U1614" s="40">
        <f t="shared" si="752"/>
        <v>0</v>
      </c>
      <c r="V1614" s="40">
        <f t="shared" si="752"/>
        <v>3611.35</v>
      </c>
      <c r="W1614" s="40">
        <f t="shared" si="752"/>
        <v>0</v>
      </c>
      <c r="X1614" s="40">
        <f t="shared" si="752"/>
        <v>2700</v>
      </c>
      <c r="Y1614" s="40">
        <f t="shared" si="752"/>
        <v>0</v>
      </c>
      <c r="Z1614" s="40">
        <f t="shared" si="752"/>
        <v>96035790.269999981</v>
      </c>
      <c r="AA1614" s="40">
        <f t="shared" si="752"/>
        <v>67939.230000033975</v>
      </c>
      <c r="AB1614" s="41">
        <f>Z1614/D1614</f>
        <v>0.99929306354338687</v>
      </c>
      <c r="AC1614" s="32"/>
      <c r="AD1614" s="165"/>
      <c r="AE1614" s="165"/>
      <c r="AF1614" s="165"/>
      <c r="AG1614" s="165"/>
      <c r="AH1614" s="165"/>
      <c r="AI1614" s="140"/>
      <c r="AJ1614" s="140"/>
      <c r="AK1614" s="78"/>
      <c r="AL1614" s="78"/>
    </row>
    <row r="1615" spans="1:38" s="33" customFormat="1" ht="18" hidden="1" customHeight="1" x14ac:dyDescent="0.25">
      <c r="A1615" s="42" t="s">
        <v>39</v>
      </c>
      <c r="B1615" s="31">
        <f t="shared" si="750"/>
        <v>0</v>
      </c>
      <c r="C1615" s="31">
        <f t="shared" si="749"/>
        <v>0</v>
      </c>
      <c r="D1615" s="31">
        <f t="shared" si="749"/>
        <v>0</v>
      </c>
      <c r="E1615" s="31">
        <f t="shared" si="749"/>
        <v>0</v>
      </c>
      <c r="F1615" s="31">
        <f t="shared" si="749"/>
        <v>0</v>
      </c>
      <c r="G1615" s="31">
        <f t="shared" si="749"/>
        <v>0</v>
      </c>
      <c r="H1615" s="31">
        <f t="shared" si="749"/>
        <v>0</v>
      </c>
      <c r="I1615" s="31">
        <f t="shared" si="749"/>
        <v>0</v>
      </c>
      <c r="J1615" s="31">
        <f t="shared" si="749"/>
        <v>0</v>
      </c>
      <c r="K1615" s="31">
        <f t="shared" si="749"/>
        <v>0</v>
      </c>
      <c r="L1615" s="31">
        <f t="shared" si="749"/>
        <v>0</v>
      </c>
      <c r="M1615" s="31">
        <f t="shared" si="749"/>
        <v>0</v>
      </c>
      <c r="N1615" s="31">
        <f t="shared" si="749"/>
        <v>0</v>
      </c>
      <c r="O1615" s="31">
        <f t="shared" si="749"/>
        <v>0</v>
      </c>
      <c r="P1615" s="31">
        <f t="shared" si="749"/>
        <v>0</v>
      </c>
      <c r="Q1615" s="31">
        <f t="shared" si="749"/>
        <v>0</v>
      </c>
      <c r="R1615" s="31">
        <f t="shared" si="749"/>
        <v>0</v>
      </c>
      <c r="S1615" s="31">
        <f t="shared" si="749"/>
        <v>0</v>
      </c>
      <c r="T1615" s="31">
        <f t="shared" si="749"/>
        <v>0</v>
      </c>
      <c r="U1615" s="31">
        <f t="shared" si="749"/>
        <v>0</v>
      </c>
      <c r="V1615" s="31">
        <f t="shared" si="749"/>
        <v>0</v>
      </c>
      <c r="W1615" s="31">
        <f t="shared" si="749"/>
        <v>0</v>
      </c>
      <c r="X1615" s="31">
        <f t="shared" si="749"/>
        <v>0</v>
      </c>
      <c r="Y1615" s="31">
        <f t="shared" si="749"/>
        <v>0</v>
      </c>
      <c r="Z1615" s="31">
        <f t="shared" ref="Z1615" si="753">SUM(M1615:Y1615)</f>
        <v>0</v>
      </c>
      <c r="AA1615" s="31">
        <f>D1615-Z1615</f>
        <v>0</v>
      </c>
      <c r="AB1615" s="37"/>
      <c r="AC1615" s="32"/>
      <c r="AD1615" s="165"/>
      <c r="AE1615" s="165"/>
      <c r="AF1615" s="165"/>
      <c r="AG1615" s="165"/>
      <c r="AH1615" s="165"/>
      <c r="AI1615" s="140"/>
      <c r="AJ1615" s="140"/>
      <c r="AK1615" s="78"/>
      <c r="AL1615" s="78"/>
    </row>
    <row r="1616" spans="1:38" s="33" customFormat="1" ht="18" customHeight="1" x14ac:dyDescent="0.25">
      <c r="A1616" s="39" t="s">
        <v>40</v>
      </c>
      <c r="B1616" s="40">
        <f t="shared" ref="B1616:AA1616" si="754">B1615+B1614</f>
        <v>96103729.50000003</v>
      </c>
      <c r="C1616" s="40">
        <f t="shared" si="754"/>
        <v>0</v>
      </c>
      <c r="D1616" s="40">
        <f t="shared" si="754"/>
        <v>96103729.500000015</v>
      </c>
      <c r="E1616" s="40">
        <f t="shared" si="754"/>
        <v>68989408.039999992</v>
      </c>
      <c r="F1616" s="40">
        <f t="shared" si="754"/>
        <v>24447975.380000003</v>
      </c>
      <c r="G1616" s="40">
        <f t="shared" si="754"/>
        <v>2595706.850000001</v>
      </c>
      <c r="H1616" s="40">
        <f t="shared" si="754"/>
        <v>2700</v>
      </c>
      <c r="I1616" s="40">
        <f t="shared" si="754"/>
        <v>67350218.539999992</v>
      </c>
      <c r="J1616" s="40">
        <f t="shared" si="754"/>
        <v>24410928.280000001</v>
      </c>
      <c r="K1616" s="40">
        <f t="shared" si="754"/>
        <v>2592095.5000000009</v>
      </c>
      <c r="L1616" s="40">
        <f t="shared" si="754"/>
        <v>0</v>
      </c>
      <c r="M1616" s="40">
        <f t="shared" si="754"/>
        <v>94353242.319999993</v>
      </c>
      <c r="N1616" s="40">
        <f t="shared" si="754"/>
        <v>0</v>
      </c>
      <c r="O1616" s="40">
        <f t="shared" si="754"/>
        <v>1473573</v>
      </c>
      <c r="P1616" s="40">
        <f t="shared" si="754"/>
        <v>165616.5</v>
      </c>
      <c r="Q1616" s="40">
        <f t="shared" si="754"/>
        <v>0</v>
      </c>
      <c r="R1616" s="40">
        <f t="shared" si="754"/>
        <v>37060.1</v>
      </c>
      <c r="S1616" s="40">
        <f t="shared" si="754"/>
        <v>-13</v>
      </c>
      <c r="T1616" s="40">
        <f t="shared" si="754"/>
        <v>0</v>
      </c>
      <c r="U1616" s="40">
        <f t="shared" si="754"/>
        <v>0</v>
      </c>
      <c r="V1616" s="40">
        <f t="shared" si="754"/>
        <v>3611.35</v>
      </c>
      <c r="W1616" s="40">
        <f t="shared" si="754"/>
        <v>0</v>
      </c>
      <c r="X1616" s="40">
        <f t="shared" si="754"/>
        <v>2700</v>
      </c>
      <c r="Y1616" s="40">
        <f t="shared" si="754"/>
        <v>0</v>
      </c>
      <c r="Z1616" s="40">
        <f t="shared" si="754"/>
        <v>96035790.269999981</v>
      </c>
      <c r="AA1616" s="40">
        <f t="shared" si="754"/>
        <v>67939.230000033975</v>
      </c>
      <c r="AB1616" s="41">
        <f>Z1616/D1616</f>
        <v>0.99929306354338687</v>
      </c>
      <c r="AC1616" s="43"/>
      <c r="AD1616" s="165"/>
      <c r="AE1616" s="165"/>
      <c r="AF1616" s="165"/>
      <c r="AG1616" s="165"/>
      <c r="AH1616" s="165"/>
      <c r="AI1616" s="140"/>
      <c r="AJ1616" s="140"/>
      <c r="AK1616" s="78"/>
      <c r="AL1616" s="78"/>
    </row>
    <row r="1617" spans="1:38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65"/>
      <c r="AE1617" s="165"/>
      <c r="AF1617" s="165"/>
      <c r="AG1617" s="165"/>
      <c r="AH1617" s="165"/>
      <c r="AI1617" s="140"/>
      <c r="AJ1617" s="140"/>
      <c r="AK1617" s="78"/>
      <c r="AL1617" s="78"/>
    </row>
    <row r="1618" spans="1:38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65"/>
      <c r="AE1618" s="165"/>
      <c r="AF1618" s="165"/>
      <c r="AG1618" s="165"/>
      <c r="AH1618" s="165"/>
      <c r="AI1618" s="140"/>
      <c r="AJ1618" s="140"/>
      <c r="AK1618" s="78"/>
      <c r="AL1618" s="78"/>
    </row>
    <row r="1619" spans="1:38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65"/>
      <c r="AE1619" s="165"/>
      <c r="AF1619" s="165"/>
      <c r="AG1619" s="165"/>
      <c r="AH1619" s="165"/>
      <c r="AI1619" s="140"/>
      <c r="AJ1619" s="140"/>
      <c r="AK1619" s="78"/>
      <c r="AL1619" s="78"/>
    </row>
    <row r="1620" spans="1:38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  <c r="AD1620" s="165"/>
      <c r="AE1620" s="165"/>
      <c r="AF1620" s="165"/>
      <c r="AG1620" s="165"/>
      <c r="AH1620" s="165"/>
      <c r="AI1620" s="140"/>
      <c r="AJ1620" s="140"/>
      <c r="AK1620" s="78"/>
      <c r="AL1620" s="78"/>
    </row>
    <row r="1621" spans="1:38" s="33" customFormat="1" ht="18" customHeight="1" x14ac:dyDescent="0.2">
      <c r="A1621" s="36" t="s">
        <v>35</v>
      </c>
      <c r="B1621" s="31">
        <f>[1]consoCURRENT!E37058</f>
        <v>96103729.50000003</v>
      </c>
      <c r="C1621" s="31">
        <f>[1]consoCURRENT!F37058</f>
        <v>0</v>
      </c>
      <c r="D1621" s="31">
        <f>[1]consoCURRENT!G37058</f>
        <v>96103729.500000015</v>
      </c>
      <c r="E1621" s="31">
        <f>[1]consoCURRENT!H37058</f>
        <v>68989408.039999992</v>
      </c>
      <c r="F1621" s="31">
        <f>[1]consoCURRENT!I37058</f>
        <v>24447975.380000003</v>
      </c>
      <c r="G1621" s="31">
        <f>[1]consoCURRENT!J37058</f>
        <v>2595706.850000001</v>
      </c>
      <c r="H1621" s="31">
        <f>[1]consoCURRENT!K37058</f>
        <v>2700</v>
      </c>
      <c r="I1621" s="31">
        <f>[1]consoCURRENT!L37058</f>
        <v>67350218.539999992</v>
      </c>
      <c r="J1621" s="31">
        <f>[1]consoCURRENT!M37058</f>
        <v>24410928.280000001</v>
      </c>
      <c r="K1621" s="31">
        <f>[1]consoCURRENT!N37058</f>
        <v>2592095.5000000009</v>
      </c>
      <c r="L1621" s="31">
        <f>[1]consoCURRENT!O37058</f>
        <v>0</v>
      </c>
      <c r="M1621" s="31">
        <f>[1]consoCURRENT!P37058</f>
        <v>94353242.319999993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165616.5</v>
      </c>
      <c r="Q1621" s="31">
        <f>[1]consoCURRENT!T37058</f>
        <v>0</v>
      </c>
      <c r="R1621" s="31">
        <f>[1]consoCURRENT!U37058</f>
        <v>37060.1</v>
      </c>
      <c r="S1621" s="31">
        <f>[1]consoCURRENT!V37058</f>
        <v>-13</v>
      </c>
      <c r="T1621" s="31">
        <f>[1]consoCURRENT!W37058</f>
        <v>0</v>
      </c>
      <c r="U1621" s="31">
        <f>[1]consoCURRENT!X37058</f>
        <v>0</v>
      </c>
      <c r="V1621" s="31">
        <f>[1]consoCURRENT!Y37058</f>
        <v>3611.35</v>
      </c>
      <c r="W1621" s="31">
        <f>[1]consoCURRENT!Z37058</f>
        <v>0</v>
      </c>
      <c r="X1621" s="31">
        <f>[1]consoCURRENT!AA37058</f>
        <v>2700</v>
      </c>
      <c r="Y1621" s="31">
        <f>[1]consoCURRENT!AB37058</f>
        <v>0</v>
      </c>
      <c r="Z1621" s="31">
        <f t="shared" ref="Z1621:Z1623" si="755">SUM(M1621:Y1621)</f>
        <v>96035790.269999981</v>
      </c>
      <c r="AA1621" s="31">
        <f>D1621-Z1621</f>
        <v>67939.230000033975</v>
      </c>
      <c r="AB1621" s="37">
        <f>Z1621/D1621</f>
        <v>0.99929306354338687</v>
      </c>
      <c r="AC1621" s="32"/>
      <c r="AD1621" s="165"/>
      <c r="AE1621" s="165"/>
      <c r="AF1621" s="165"/>
      <c r="AG1621" s="165"/>
      <c r="AH1621" s="165"/>
      <c r="AI1621" s="140"/>
      <c r="AJ1621" s="140"/>
      <c r="AK1621" s="78"/>
      <c r="AL1621" s="78"/>
    </row>
    <row r="1622" spans="1:38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5"/>
        <v>0</v>
      </c>
      <c r="AA1622" s="31">
        <f>D1622-Z1622</f>
        <v>0</v>
      </c>
      <c r="AB1622" s="37"/>
      <c r="AC1622" s="32"/>
      <c r="AD1622" s="165"/>
      <c r="AE1622" s="165"/>
      <c r="AF1622" s="165"/>
      <c r="AG1622" s="165"/>
      <c r="AH1622" s="165"/>
      <c r="AI1622" s="140"/>
      <c r="AJ1622" s="140"/>
      <c r="AK1622" s="78"/>
      <c r="AL1622" s="78"/>
    </row>
    <row r="1623" spans="1:38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5"/>
        <v>0</v>
      </c>
      <c r="AA1623" s="31">
        <f>D1623-Z1623</f>
        <v>0</v>
      </c>
      <c r="AB1623" s="37"/>
      <c r="AC1623" s="32"/>
      <c r="AD1623" s="165"/>
      <c r="AE1623" s="165"/>
      <c r="AF1623" s="165"/>
      <c r="AG1623" s="165"/>
      <c r="AH1623" s="165"/>
      <c r="AI1623" s="140"/>
      <c r="AJ1623" s="140"/>
      <c r="AK1623" s="78"/>
      <c r="AL1623" s="78"/>
    </row>
    <row r="1624" spans="1:38" s="33" customFormat="1" ht="18" hidden="1" customHeight="1" x14ac:dyDescent="0.25">
      <c r="A1624" s="39" t="s">
        <v>38</v>
      </c>
      <c r="B1624" s="40">
        <f t="shared" ref="B1624:AA1624" si="756">SUM(B1620:B1623)</f>
        <v>96103729.50000003</v>
      </c>
      <c r="C1624" s="40">
        <f t="shared" si="756"/>
        <v>0</v>
      </c>
      <c r="D1624" s="40">
        <f t="shared" si="756"/>
        <v>96103729.500000015</v>
      </c>
      <c r="E1624" s="40">
        <f t="shared" si="756"/>
        <v>68989408.039999992</v>
      </c>
      <c r="F1624" s="40">
        <f t="shared" si="756"/>
        <v>24447975.380000003</v>
      </c>
      <c r="G1624" s="40">
        <f t="shared" si="756"/>
        <v>2595706.850000001</v>
      </c>
      <c r="H1624" s="40">
        <f t="shared" si="756"/>
        <v>2700</v>
      </c>
      <c r="I1624" s="40">
        <f t="shared" si="756"/>
        <v>67350218.539999992</v>
      </c>
      <c r="J1624" s="40">
        <f t="shared" si="756"/>
        <v>24410928.280000001</v>
      </c>
      <c r="K1624" s="40">
        <f t="shared" si="756"/>
        <v>2592095.5000000009</v>
      </c>
      <c r="L1624" s="40">
        <f t="shared" si="756"/>
        <v>0</v>
      </c>
      <c r="M1624" s="40">
        <f t="shared" si="756"/>
        <v>94353242.319999993</v>
      </c>
      <c r="N1624" s="40">
        <f t="shared" si="756"/>
        <v>0</v>
      </c>
      <c r="O1624" s="40">
        <f t="shared" si="756"/>
        <v>1473573</v>
      </c>
      <c r="P1624" s="40">
        <f t="shared" si="756"/>
        <v>165616.5</v>
      </c>
      <c r="Q1624" s="40">
        <f t="shared" si="756"/>
        <v>0</v>
      </c>
      <c r="R1624" s="40">
        <f t="shared" si="756"/>
        <v>37060.1</v>
      </c>
      <c r="S1624" s="40">
        <f t="shared" si="756"/>
        <v>-13</v>
      </c>
      <c r="T1624" s="40">
        <f t="shared" si="756"/>
        <v>0</v>
      </c>
      <c r="U1624" s="40">
        <f t="shared" si="756"/>
        <v>0</v>
      </c>
      <c r="V1624" s="40">
        <f t="shared" si="756"/>
        <v>3611.35</v>
      </c>
      <c r="W1624" s="40">
        <f t="shared" si="756"/>
        <v>0</v>
      </c>
      <c r="X1624" s="40">
        <f t="shared" si="756"/>
        <v>2700</v>
      </c>
      <c r="Y1624" s="40">
        <f t="shared" si="756"/>
        <v>0</v>
      </c>
      <c r="Z1624" s="40">
        <f t="shared" si="756"/>
        <v>96035790.269999981</v>
      </c>
      <c r="AA1624" s="40">
        <f t="shared" si="756"/>
        <v>67939.230000033975</v>
      </c>
      <c r="AB1624" s="41">
        <f>Z1624/D1624</f>
        <v>0.99929306354338687</v>
      </c>
      <c r="AC1624" s="32"/>
      <c r="AD1624" s="165"/>
      <c r="AE1624" s="165"/>
      <c r="AF1624" s="165"/>
      <c r="AG1624" s="165"/>
      <c r="AH1624" s="165"/>
      <c r="AI1624" s="140"/>
      <c r="AJ1624" s="140"/>
      <c r="AK1624" s="78"/>
      <c r="AL1624" s="78"/>
    </row>
    <row r="1625" spans="1:38" s="33" customFormat="1" ht="18" hidden="1" customHeight="1" x14ac:dyDescent="0.25">
      <c r="A1625" s="42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7">SUM(M1625:Y1625)</f>
        <v>0</v>
      </c>
      <c r="AA1625" s="31">
        <f>D1625-Z1625</f>
        <v>0</v>
      </c>
      <c r="AB1625" s="37"/>
      <c r="AC1625" s="32"/>
      <c r="AD1625" s="165"/>
      <c r="AE1625" s="165"/>
      <c r="AF1625" s="165"/>
      <c r="AG1625" s="165"/>
      <c r="AH1625" s="165"/>
      <c r="AI1625" s="140"/>
      <c r="AJ1625" s="140"/>
      <c r="AK1625" s="78"/>
      <c r="AL1625" s="78"/>
    </row>
    <row r="1626" spans="1:38" s="33" customFormat="1" ht="18" customHeight="1" x14ac:dyDescent="0.25">
      <c r="A1626" s="39" t="s">
        <v>40</v>
      </c>
      <c r="B1626" s="40">
        <f t="shared" ref="B1626:AA1626" si="758">B1625+B1624</f>
        <v>96103729.50000003</v>
      </c>
      <c r="C1626" s="40">
        <f t="shared" si="758"/>
        <v>0</v>
      </c>
      <c r="D1626" s="40">
        <f t="shared" si="758"/>
        <v>96103729.500000015</v>
      </c>
      <c r="E1626" s="40">
        <f t="shared" si="758"/>
        <v>68989408.039999992</v>
      </c>
      <c r="F1626" s="40">
        <f t="shared" si="758"/>
        <v>24447975.380000003</v>
      </c>
      <c r="G1626" s="40">
        <f t="shared" si="758"/>
        <v>2595706.850000001</v>
      </c>
      <c r="H1626" s="40">
        <f t="shared" si="758"/>
        <v>2700</v>
      </c>
      <c r="I1626" s="40">
        <f t="shared" si="758"/>
        <v>67350218.539999992</v>
      </c>
      <c r="J1626" s="40">
        <f t="shared" si="758"/>
        <v>24410928.280000001</v>
      </c>
      <c r="K1626" s="40">
        <f t="shared" si="758"/>
        <v>2592095.5000000009</v>
      </c>
      <c r="L1626" s="40">
        <f t="shared" si="758"/>
        <v>0</v>
      </c>
      <c r="M1626" s="40">
        <f t="shared" si="758"/>
        <v>94353242.319999993</v>
      </c>
      <c r="N1626" s="40">
        <f t="shared" si="758"/>
        <v>0</v>
      </c>
      <c r="O1626" s="40">
        <f t="shared" si="758"/>
        <v>1473573</v>
      </c>
      <c r="P1626" s="40">
        <f t="shared" si="758"/>
        <v>165616.5</v>
      </c>
      <c r="Q1626" s="40">
        <f t="shared" si="758"/>
        <v>0</v>
      </c>
      <c r="R1626" s="40">
        <f t="shared" si="758"/>
        <v>37060.1</v>
      </c>
      <c r="S1626" s="40">
        <f t="shared" si="758"/>
        <v>-13</v>
      </c>
      <c r="T1626" s="40">
        <f t="shared" si="758"/>
        <v>0</v>
      </c>
      <c r="U1626" s="40">
        <f t="shared" si="758"/>
        <v>0</v>
      </c>
      <c r="V1626" s="40">
        <f t="shared" si="758"/>
        <v>3611.35</v>
      </c>
      <c r="W1626" s="40">
        <f t="shared" si="758"/>
        <v>0</v>
      </c>
      <c r="X1626" s="40">
        <f t="shared" si="758"/>
        <v>2700</v>
      </c>
      <c r="Y1626" s="40">
        <f t="shared" si="758"/>
        <v>0</v>
      </c>
      <c r="Z1626" s="40">
        <f t="shared" si="758"/>
        <v>96035790.269999981</v>
      </c>
      <c r="AA1626" s="40">
        <f t="shared" si="758"/>
        <v>67939.230000033975</v>
      </c>
      <c r="AB1626" s="41">
        <f>Z1626/D1626</f>
        <v>0.99929306354338687</v>
      </c>
      <c r="AC1626" s="43"/>
      <c r="AD1626" s="165"/>
      <c r="AE1626" s="165"/>
      <c r="AF1626" s="165"/>
      <c r="AG1626" s="165"/>
      <c r="AH1626" s="165"/>
      <c r="AI1626" s="140"/>
      <c r="AJ1626" s="140"/>
      <c r="AK1626" s="78"/>
      <c r="AL1626" s="78"/>
    </row>
    <row r="1627" spans="1:38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65"/>
      <c r="AE1627" s="165"/>
      <c r="AF1627" s="165"/>
      <c r="AG1627" s="165"/>
      <c r="AH1627" s="165"/>
      <c r="AI1627" s="140"/>
      <c r="AJ1627" s="140"/>
      <c r="AK1627" s="78"/>
      <c r="AL1627" s="78"/>
    </row>
    <row r="1628" spans="1:38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65"/>
      <c r="AE1628" s="165"/>
      <c r="AF1628" s="165"/>
      <c r="AG1628" s="165"/>
      <c r="AH1628" s="165"/>
      <c r="AI1628" s="140"/>
      <c r="AJ1628" s="140"/>
      <c r="AK1628" s="78"/>
      <c r="AL1628" s="78"/>
    </row>
    <row r="1629" spans="1:38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65"/>
      <c r="AE1629" s="165"/>
      <c r="AF1629" s="165"/>
      <c r="AG1629" s="165"/>
      <c r="AH1629" s="165"/>
      <c r="AI1629" s="140"/>
      <c r="AJ1629" s="140"/>
      <c r="AK1629" s="78"/>
      <c r="AL1629" s="78"/>
    </row>
    <row r="1630" spans="1:38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D1630" s="165"/>
      <c r="AE1630" s="165"/>
      <c r="AF1630" s="165"/>
      <c r="AG1630" s="165"/>
      <c r="AH1630" s="165"/>
      <c r="AI1630" s="140"/>
      <c r="AJ1630" s="140"/>
      <c r="AK1630" s="78"/>
      <c r="AL1630" s="78"/>
    </row>
    <row r="1631" spans="1:38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59">SUM(M1631:Y1631)</f>
        <v>0</v>
      </c>
      <c r="AA1631" s="31">
        <f>D1631-Z1631</f>
        <v>0</v>
      </c>
      <c r="AB1631" s="48" t="e">
        <f>Z1631/D1631</f>
        <v>#DIV/0!</v>
      </c>
      <c r="AC1631" s="32"/>
      <c r="AD1631" s="165"/>
      <c r="AE1631" s="165"/>
      <c r="AF1631" s="165"/>
      <c r="AG1631" s="165"/>
      <c r="AH1631" s="165"/>
      <c r="AI1631" s="140"/>
      <c r="AJ1631" s="140"/>
      <c r="AK1631" s="78"/>
      <c r="AL1631" s="78"/>
    </row>
    <row r="1632" spans="1:38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59"/>
        <v>0</v>
      </c>
      <c r="AA1632" s="31">
        <f>D1632-Z1632</f>
        <v>0</v>
      </c>
      <c r="AB1632" s="37"/>
      <c r="AC1632" s="32"/>
      <c r="AD1632" s="165"/>
      <c r="AE1632" s="165"/>
      <c r="AF1632" s="165"/>
      <c r="AG1632" s="165"/>
      <c r="AH1632" s="165"/>
      <c r="AI1632" s="140"/>
      <c r="AJ1632" s="140"/>
      <c r="AK1632" s="78"/>
      <c r="AL1632" s="78"/>
    </row>
    <row r="1633" spans="1:38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59"/>
        <v>0</v>
      </c>
      <c r="AA1633" s="31">
        <f>D1633-Z1633</f>
        <v>0</v>
      </c>
      <c r="AB1633" s="37"/>
      <c r="AC1633" s="32"/>
      <c r="AD1633" s="165"/>
      <c r="AE1633" s="165"/>
      <c r="AF1633" s="165"/>
      <c r="AG1633" s="165"/>
      <c r="AH1633" s="165"/>
      <c r="AI1633" s="140"/>
      <c r="AJ1633" s="140"/>
      <c r="AK1633" s="78"/>
      <c r="AL1633" s="78"/>
    </row>
    <row r="1634" spans="1:38" s="33" customFormat="1" ht="18" hidden="1" customHeight="1" x14ac:dyDescent="0.25">
      <c r="A1634" s="39" t="s">
        <v>38</v>
      </c>
      <c r="B1634" s="40">
        <f t="shared" ref="B1634:AA1634" si="760">SUM(B1630:B1633)</f>
        <v>0</v>
      </c>
      <c r="C1634" s="40">
        <f t="shared" si="760"/>
        <v>0</v>
      </c>
      <c r="D1634" s="40">
        <f t="shared" si="760"/>
        <v>0</v>
      </c>
      <c r="E1634" s="40">
        <f t="shared" si="760"/>
        <v>0</v>
      </c>
      <c r="F1634" s="40">
        <f t="shared" si="760"/>
        <v>0</v>
      </c>
      <c r="G1634" s="40">
        <f t="shared" si="760"/>
        <v>0</v>
      </c>
      <c r="H1634" s="40">
        <f t="shared" si="760"/>
        <v>0</v>
      </c>
      <c r="I1634" s="40">
        <f t="shared" si="760"/>
        <v>0</v>
      </c>
      <c r="J1634" s="40">
        <f t="shared" si="760"/>
        <v>0</v>
      </c>
      <c r="K1634" s="40">
        <f t="shared" si="760"/>
        <v>0</v>
      </c>
      <c r="L1634" s="40">
        <f t="shared" si="760"/>
        <v>0</v>
      </c>
      <c r="M1634" s="40">
        <f t="shared" si="760"/>
        <v>0</v>
      </c>
      <c r="N1634" s="40">
        <f t="shared" si="760"/>
        <v>0</v>
      </c>
      <c r="O1634" s="40">
        <f t="shared" si="760"/>
        <v>0</v>
      </c>
      <c r="P1634" s="40">
        <f t="shared" si="760"/>
        <v>0</v>
      </c>
      <c r="Q1634" s="40">
        <f t="shared" si="760"/>
        <v>0</v>
      </c>
      <c r="R1634" s="40">
        <f t="shared" si="760"/>
        <v>0</v>
      </c>
      <c r="S1634" s="40">
        <f t="shared" si="760"/>
        <v>0</v>
      </c>
      <c r="T1634" s="40">
        <f t="shared" si="760"/>
        <v>0</v>
      </c>
      <c r="U1634" s="40">
        <f t="shared" si="760"/>
        <v>0</v>
      </c>
      <c r="V1634" s="40">
        <f t="shared" si="760"/>
        <v>0</v>
      </c>
      <c r="W1634" s="40">
        <f t="shared" si="760"/>
        <v>0</v>
      </c>
      <c r="X1634" s="40">
        <f t="shared" si="760"/>
        <v>0</v>
      </c>
      <c r="Y1634" s="40">
        <f t="shared" si="760"/>
        <v>0</v>
      </c>
      <c r="Z1634" s="40">
        <f t="shared" si="760"/>
        <v>0</v>
      </c>
      <c r="AA1634" s="40">
        <f t="shared" si="760"/>
        <v>0</v>
      </c>
      <c r="AB1634" s="41" t="e">
        <f>Z1634/D1634</f>
        <v>#DIV/0!</v>
      </c>
      <c r="AC1634" s="32"/>
      <c r="AD1634" s="165"/>
      <c r="AE1634" s="165"/>
      <c r="AF1634" s="165"/>
      <c r="AG1634" s="165"/>
      <c r="AH1634" s="165"/>
      <c r="AI1634" s="140"/>
      <c r="AJ1634" s="140"/>
      <c r="AK1634" s="78"/>
      <c r="AL1634" s="78"/>
    </row>
    <row r="1635" spans="1:38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1">SUM(M1635:Y1635)</f>
        <v>0</v>
      </c>
      <c r="AA1635" s="31">
        <f>D1635-Z1635</f>
        <v>0</v>
      </c>
      <c r="AB1635" s="37"/>
      <c r="AC1635" s="32"/>
      <c r="AD1635" s="165"/>
      <c r="AE1635" s="165"/>
      <c r="AF1635" s="165"/>
      <c r="AG1635" s="165"/>
      <c r="AH1635" s="165"/>
      <c r="AI1635" s="140"/>
      <c r="AJ1635" s="140"/>
      <c r="AK1635" s="78"/>
      <c r="AL1635" s="78"/>
    </row>
    <row r="1636" spans="1:38" s="33" customFormat="1" ht="18" hidden="1" customHeight="1" x14ac:dyDescent="0.25">
      <c r="A1636" s="39" t="s">
        <v>40</v>
      </c>
      <c r="B1636" s="40">
        <f t="shared" ref="B1636:AA1636" si="762">B1635+B1634</f>
        <v>0</v>
      </c>
      <c r="C1636" s="40">
        <f t="shared" si="762"/>
        <v>0</v>
      </c>
      <c r="D1636" s="40">
        <f t="shared" si="762"/>
        <v>0</v>
      </c>
      <c r="E1636" s="40">
        <f t="shared" si="762"/>
        <v>0</v>
      </c>
      <c r="F1636" s="40">
        <f t="shared" si="762"/>
        <v>0</v>
      </c>
      <c r="G1636" s="40">
        <f t="shared" si="762"/>
        <v>0</v>
      </c>
      <c r="H1636" s="40">
        <f t="shared" si="762"/>
        <v>0</v>
      </c>
      <c r="I1636" s="40">
        <f t="shared" si="762"/>
        <v>0</v>
      </c>
      <c r="J1636" s="40">
        <f t="shared" si="762"/>
        <v>0</v>
      </c>
      <c r="K1636" s="40">
        <f t="shared" si="762"/>
        <v>0</v>
      </c>
      <c r="L1636" s="40">
        <f t="shared" si="762"/>
        <v>0</v>
      </c>
      <c r="M1636" s="40">
        <f t="shared" si="762"/>
        <v>0</v>
      </c>
      <c r="N1636" s="40">
        <f t="shared" si="762"/>
        <v>0</v>
      </c>
      <c r="O1636" s="40">
        <f t="shared" si="762"/>
        <v>0</v>
      </c>
      <c r="P1636" s="40">
        <f t="shared" si="762"/>
        <v>0</v>
      </c>
      <c r="Q1636" s="40">
        <f t="shared" si="762"/>
        <v>0</v>
      </c>
      <c r="R1636" s="40">
        <f t="shared" si="762"/>
        <v>0</v>
      </c>
      <c r="S1636" s="40">
        <f t="shared" si="762"/>
        <v>0</v>
      </c>
      <c r="T1636" s="40">
        <f t="shared" si="762"/>
        <v>0</v>
      </c>
      <c r="U1636" s="40">
        <f t="shared" si="762"/>
        <v>0</v>
      </c>
      <c r="V1636" s="40">
        <f t="shared" si="762"/>
        <v>0</v>
      </c>
      <c r="W1636" s="40">
        <f t="shared" si="762"/>
        <v>0</v>
      </c>
      <c r="X1636" s="40">
        <f t="shared" si="762"/>
        <v>0</v>
      </c>
      <c r="Y1636" s="40">
        <f t="shared" si="762"/>
        <v>0</v>
      </c>
      <c r="Z1636" s="40">
        <f t="shared" si="762"/>
        <v>0</v>
      </c>
      <c r="AA1636" s="40">
        <f t="shared" si="762"/>
        <v>0</v>
      </c>
      <c r="AB1636" s="52" t="e">
        <f>Z1636/D1636</f>
        <v>#DIV/0!</v>
      </c>
      <c r="AC1636" s="43"/>
      <c r="AD1636" s="165"/>
      <c r="AE1636" s="165"/>
      <c r="AF1636" s="165"/>
      <c r="AG1636" s="165"/>
      <c r="AH1636" s="165"/>
      <c r="AI1636" s="140"/>
      <c r="AJ1636" s="140"/>
      <c r="AK1636" s="78"/>
      <c r="AL1636" s="78"/>
    </row>
    <row r="1637" spans="1:38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65"/>
      <c r="AE1637" s="165"/>
      <c r="AF1637" s="165"/>
      <c r="AG1637" s="165"/>
      <c r="AH1637" s="165"/>
      <c r="AI1637" s="140"/>
      <c r="AJ1637" s="140"/>
      <c r="AK1637" s="78"/>
      <c r="AL1637" s="78"/>
    </row>
    <row r="1638" spans="1:38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65"/>
      <c r="AE1638" s="165"/>
      <c r="AF1638" s="165"/>
      <c r="AG1638" s="165"/>
      <c r="AH1638" s="165"/>
      <c r="AI1638" s="140"/>
      <c r="AJ1638" s="140"/>
      <c r="AK1638" s="78"/>
      <c r="AL1638" s="78"/>
    </row>
    <row r="1639" spans="1:38" s="33" customFormat="1" ht="15" customHeight="1" x14ac:dyDescent="0.25">
      <c r="A1639" s="47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65"/>
      <c r="AE1639" s="165"/>
      <c r="AF1639" s="165"/>
      <c r="AG1639" s="165"/>
      <c r="AH1639" s="165"/>
      <c r="AI1639" s="140"/>
      <c r="AJ1639" s="140"/>
      <c r="AK1639" s="78"/>
      <c r="AL1639" s="78"/>
    </row>
    <row r="1640" spans="1:38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63">C1650</f>
        <v>0</v>
      </c>
      <c r="D1640" s="31">
        <f t="shared" si="763"/>
        <v>91745.93</v>
      </c>
      <c r="E1640" s="31">
        <f t="shared" si="763"/>
        <v>48839.5</v>
      </c>
      <c r="F1640" s="31">
        <f t="shared" si="763"/>
        <v>0</v>
      </c>
      <c r="G1640" s="31">
        <f t="shared" si="763"/>
        <v>0</v>
      </c>
      <c r="H1640" s="31">
        <f t="shared" si="763"/>
        <v>0</v>
      </c>
      <c r="I1640" s="31">
        <f t="shared" si="763"/>
        <v>48839.5</v>
      </c>
      <c r="J1640" s="31">
        <f t="shared" si="763"/>
        <v>0</v>
      </c>
      <c r="K1640" s="31">
        <f t="shared" si="763"/>
        <v>0</v>
      </c>
      <c r="L1640" s="31">
        <f t="shared" si="763"/>
        <v>0</v>
      </c>
      <c r="M1640" s="31">
        <f t="shared" si="763"/>
        <v>48839.5</v>
      </c>
      <c r="N1640" s="31">
        <f t="shared" si="763"/>
        <v>0</v>
      </c>
      <c r="O1640" s="31">
        <f t="shared" si="763"/>
        <v>0</v>
      </c>
      <c r="P1640" s="31">
        <f t="shared" si="763"/>
        <v>0</v>
      </c>
      <c r="Q1640" s="31">
        <f t="shared" si="763"/>
        <v>0</v>
      </c>
      <c r="R1640" s="31">
        <f t="shared" si="763"/>
        <v>0</v>
      </c>
      <c r="S1640" s="31">
        <f t="shared" si="763"/>
        <v>0</v>
      </c>
      <c r="T1640" s="31">
        <f t="shared" si="763"/>
        <v>0</v>
      </c>
      <c r="U1640" s="31">
        <f t="shared" si="763"/>
        <v>0</v>
      </c>
      <c r="V1640" s="31">
        <f t="shared" si="763"/>
        <v>0</v>
      </c>
      <c r="W1640" s="31">
        <f t="shared" si="763"/>
        <v>0</v>
      </c>
      <c r="X1640" s="31">
        <f t="shared" si="763"/>
        <v>0</v>
      </c>
      <c r="Y1640" s="31">
        <f t="shared" si="763"/>
        <v>0</v>
      </c>
      <c r="Z1640" s="31">
        <f>SUM(M1640:Y1640)</f>
        <v>48839.5</v>
      </c>
      <c r="AA1640" s="31">
        <f>D1640-Z1640</f>
        <v>42906.429999999993</v>
      </c>
      <c r="AB1640" s="37">
        <f>Z1640/D1640</f>
        <v>0.53233424087586234</v>
      </c>
      <c r="AC1640" s="32"/>
      <c r="AD1640" s="165"/>
      <c r="AE1640" s="165"/>
      <c r="AF1640" s="165"/>
      <c r="AG1640" s="165"/>
      <c r="AH1640" s="165"/>
      <c r="AI1640" s="140"/>
      <c r="AJ1640" s="140"/>
      <c r="AK1640" s="78"/>
      <c r="AL1640" s="78"/>
    </row>
    <row r="1641" spans="1:38" s="33" customFormat="1" ht="18" customHeight="1" x14ac:dyDescent="0.2">
      <c r="A1641" s="36" t="s">
        <v>35</v>
      </c>
      <c r="B1641" s="31">
        <f t="shared" ref="B1641:Q1645" si="764">B1651</f>
        <v>3012967.1899999995</v>
      </c>
      <c r="C1641" s="31">
        <f t="shared" si="764"/>
        <v>0</v>
      </c>
      <c r="D1641" s="31">
        <f t="shared" si="764"/>
        <v>3012967.1899999995</v>
      </c>
      <c r="E1641" s="31">
        <f t="shared" si="764"/>
        <v>1093772.47</v>
      </c>
      <c r="F1641" s="31">
        <f t="shared" si="764"/>
        <v>416110.5799999999</v>
      </c>
      <c r="G1641" s="31">
        <f t="shared" si="764"/>
        <v>423202.54</v>
      </c>
      <c r="H1641" s="31">
        <f t="shared" si="764"/>
        <v>2940</v>
      </c>
      <c r="I1641" s="31">
        <f t="shared" si="764"/>
        <v>67266.899999999994</v>
      </c>
      <c r="J1641" s="31">
        <f t="shared" si="764"/>
        <v>383190.5799999999</v>
      </c>
      <c r="K1641" s="31">
        <f t="shared" si="764"/>
        <v>363164.15999999997</v>
      </c>
      <c r="L1641" s="31">
        <f t="shared" si="764"/>
        <v>0</v>
      </c>
      <c r="M1641" s="31">
        <f t="shared" si="764"/>
        <v>813621.64</v>
      </c>
      <c r="N1641" s="31">
        <f t="shared" si="764"/>
        <v>0</v>
      </c>
      <c r="O1641" s="31">
        <f t="shared" si="764"/>
        <v>67500</v>
      </c>
      <c r="P1641" s="31">
        <f t="shared" si="764"/>
        <v>959005.57000000007</v>
      </c>
      <c r="Q1641" s="31">
        <f t="shared" si="764"/>
        <v>0</v>
      </c>
      <c r="R1641" s="31">
        <f t="shared" si="763"/>
        <v>24920</v>
      </c>
      <c r="S1641" s="31">
        <f t="shared" si="763"/>
        <v>8000</v>
      </c>
      <c r="T1641" s="31">
        <f t="shared" si="763"/>
        <v>0</v>
      </c>
      <c r="U1641" s="31">
        <f t="shared" si="763"/>
        <v>60038.38</v>
      </c>
      <c r="V1641" s="31">
        <f t="shared" si="763"/>
        <v>0</v>
      </c>
      <c r="W1641" s="31">
        <f t="shared" si="763"/>
        <v>2940</v>
      </c>
      <c r="X1641" s="31">
        <f t="shared" si="763"/>
        <v>0</v>
      </c>
      <c r="Y1641" s="31">
        <f t="shared" si="763"/>
        <v>0</v>
      </c>
      <c r="Z1641" s="31">
        <f t="shared" ref="Z1641:Z1643" si="765">SUM(M1641:Y1641)</f>
        <v>1936025.5899999999</v>
      </c>
      <c r="AA1641" s="31">
        <f>D1641-Z1641</f>
        <v>1076941.5999999996</v>
      </c>
      <c r="AB1641" s="37">
        <f>Z1641/D1641</f>
        <v>0.64256444491849918</v>
      </c>
      <c r="AC1641" s="32"/>
      <c r="AD1641" s="165"/>
      <c r="AE1641" s="165"/>
      <c r="AF1641" s="165"/>
      <c r="AG1641" s="165"/>
      <c r="AH1641" s="165"/>
      <c r="AI1641" s="140"/>
      <c r="AJ1641" s="140"/>
      <c r="AK1641" s="78"/>
      <c r="AL1641" s="78"/>
    </row>
    <row r="1642" spans="1:38" s="33" customFormat="1" ht="18" customHeight="1" x14ac:dyDescent="0.2">
      <c r="A1642" s="36" t="s">
        <v>36</v>
      </c>
      <c r="B1642" s="31">
        <f t="shared" si="764"/>
        <v>0</v>
      </c>
      <c r="C1642" s="31">
        <f t="shared" si="763"/>
        <v>0</v>
      </c>
      <c r="D1642" s="31">
        <f t="shared" si="763"/>
        <v>0</v>
      </c>
      <c r="E1642" s="31">
        <f t="shared" si="763"/>
        <v>0</v>
      </c>
      <c r="F1642" s="31">
        <f t="shared" si="763"/>
        <v>0</v>
      </c>
      <c r="G1642" s="31">
        <f t="shared" si="763"/>
        <v>0</v>
      </c>
      <c r="H1642" s="31">
        <f t="shared" si="763"/>
        <v>0</v>
      </c>
      <c r="I1642" s="31">
        <f t="shared" si="763"/>
        <v>0</v>
      </c>
      <c r="J1642" s="31">
        <f t="shared" si="763"/>
        <v>0</v>
      </c>
      <c r="K1642" s="31">
        <f t="shared" si="763"/>
        <v>0</v>
      </c>
      <c r="L1642" s="31">
        <f t="shared" si="763"/>
        <v>0</v>
      </c>
      <c r="M1642" s="31">
        <f t="shared" si="763"/>
        <v>0</v>
      </c>
      <c r="N1642" s="31">
        <f t="shared" si="763"/>
        <v>0</v>
      </c>
      <c r="O1642" s="31">
        <f t="shared" si="763"/>
        <v>0</v>
      </c>
      <c r="P1642" s="31">
        <f t="shared" si="763"/>
        <v>0</v>
      </c>
      <c r="Q1642" s="31">
        <f t="shared" si="763"/>
        <v>0</v>
      </c>
      <c r="R1642" s="31">
        <f t="shared" si="763"/>
        <v>0</v>
      </c>
      <c r="S1642" s="31">
        <f t="shared" si="763"/>
        <v>0</v>
      </c>
      <c r="T1642" s="31">
        <f t="shared" si="763"/>
        <v>0</v>
      </c>
      <c r="U1642" s="31">
        <f t="shared" si="763"/>
        <v>0</v>
      </c>
      <c r="V1642" s="31">
        <f t="shared" si="763"/>
        <v>0</v>
      </c>
      <c r="W1642" s="31">
        <f t="shared" si="763"/>
        <v>0</v>
      </c>
      <c r="X1642" s="31">
        <f t="shared" si="763"/>
        <v>0</v>
      </c>
      <c r="Y1642" s="31">
        <f t="shared" si="763"/>
        <v>0</v>
      </c>
      <c r="Z1642" s="31">
        <f t="shared" si="765"/>
        <v>0</v>
      </c>
      <c r="AA1642" s="31">
        <f>D1642-Z1642</f>
        <v>0</v>
      </c>
      <c r="AB1642" s="37"/>
      <c r="AC1642" s="32"/>
      <c r="AD1642" s="165"/>
      <c r="AE1642" s="165"/>
      <c r="AF1642" s="165"/>
      <c r="AG1642" s="165"/>
      <c r="AH1642" s="165"/>
      <c r="AI1642" s="140"/>
      <c r="AJ1642" s="140"/>
      <c r="AK1642" s="78"/>
      <c r="AL1642" s="78"/>
    </row>
    <row r="1643" spans="1:38" s="33" customFormat="1" ht="18" customHeight="1" x14ac:dyDescent="0.2">
      <c r="A1643" s="36" t="s">
        <v>37</v>
      </c>
      <c r="B1643" s="31">
        <f t="shared" si="764"/>
        <v>0</v>
      </c>
      <c r="C1643" s="31">
        <f t="shared" si="763"/>
        <v>0</v>
      </c>
      <c r="D1643" s="31">
        <f t="shared" si="763"/>
        <v>0</v>
      </c>
      <c r="E1643" s="31">
        <f t="shared" si="763"/>
        <v>0</v>
      </c>
      <c r="F1643" s="31">
        <f t="shared" si="763"/>
        <v>0</v>
      </c>
      <c r="G1643" s="31">
        <f t="shared" si="763"/>
        <v>0</v>
      </c>
      <c r="H1643" s="31">
        <f t="shared" si="763"/>
        <v>0</v>
      </c>
      <c r="I1643" s="31">
        <f t="shared" si="763"/>
        <v>0</v>
      </c>
      <c r="J1643" s="31">
        <f t="shared" si="763"/>
        <v>0</v>
      </c>
      <c r="K1643" s="31">
        <f t="shared" si="763"/>
        <v>0</v>
      </c>
      <c r="L1643" s="31">
        <f t="shared" si="763"/>
        <v>0</v>
      </c>
      <c r="M1643" s="31">
        <f t="shared" si="763"/>
        <v>0</v>
      </c>
      <c r="N1643" s="31">
        <f t="shared" si="763"/>
        <v>0</v>
      </c>
      <c r="O1643" s="31">
        <f t="shared" si="763"/>
        <v>0</v>
      </c>
      <c r="P1643" s="31">
        <f t="shared" si="763"/>
        <v>0</v>
      </c>
      <c r="Q1643" s="31">
        <f t="shared" si="763"/>
        <v>0</v>
      </c>
      <c r="R1643" s="31">
        <f t="shared" si="763"/>
        <v>0</v>
      </c>
      <c r="S1643" s="31">
        <f t="shared" si="763"/>
        <v>0</v>
      </c>
      <c r="T1643" s="31">
        <f t="shared" si="763"/>
        <v>0</v>
      </c>
      <c r="U1643" s="31">
        <f t="shared" si="763"/>
        <v>0</v>
      </c>
      <c r="V1643" s="31">
        <f t="shared" si="763"/>
        <v>0</v>
      </c>
      <c r="W1643" s="31">
        <f t="shared" si="763"/>
        <v>0</v>
      </c>
      <c r="X1643" s="31">
        <f t="shared" si="763"/>
        <v>0</v>
      </c>
      <c r="Y1643" s="31">
        <f t="shared" si="763"/>
        <v>0</v>
      </c>
      <c r="Z1643" s="31">
        <f t="shared" si="765"/>
        <v>0</v>
      </c>
      <c r="AA1643" s="31">
        <f>D1643-Z1643</f>
        <v>0</v>
      </c>
      <c r="AB1643" s="37"/>
      <c r="AC1643" s="32"/>
      <c r="AD1643" s="165"/>
      <c r="AE1643" s="165"/>
      <c r="AF1643" s="165"/>
      <c r="AG1643" s="165"/>
      <c r="AH1643" s="165"/>
      <c r="AI1643" s="140"/>
      <c r="AJ1643" s="140"/>
      <c r="AK1643" s="78"/>
      <c r="AL1643" s="78"/>
    </row>
    <row r="1644" spans="1:38" s="33" customFormat="1" ht="18" hidden="1" customHeight="1" x14ac:dyDescent="0.25">
      <c r="A1644" s="39" t="s">
        <v>38</v>
      </c>
      <c r="B1644" s="40">
        <f t="shared" ref="B1644:AA1644" si="766">SUM(B1640:B1643)</f>
        <v>3104713.1199999996</v>
      </c>
      <c r="C1644" s="40">
        <f t="shared" si="766"/>
        <v>0</v>
      </c>
      <c r="D1644" s="40">
        <f t="shared" si="766"/>
        <v>3104713.1199999996</v>
      </c>
      <c r="E1644" s="40">
        <f t="shared" si="766"/>
        <v>1142611.97</v>
      </c>
      <c r="F1644" s="40">
        <f t="shared" si="766"/>
        <v>416110.5799999999</v>
      </c>
      <c r="G1644" s="40">
        <f t="shared" si="766"/>
        <v>423202.54</v>
      </c>
      <c r="H1644" s="40">
        <f t="shared" si="766"/>
        <v>2940</v>
      </c>
      <c r="I1644" s="40">
        <f t="shared" si="766"/>
        <v>116106.4</v>
      </c>
      <c r="J1644" s="40">
        <f t="shared" si="766"/>
        <v>383190.5799999999</v>
      </c>
      <c r="K1644" s="40">
        <f t="shared" si="766"/>
        <v>363164.15999999997</v>
      </c>
      <c r="L1644" s="40">
        <f t="shared" si="766"/>
        <v>0</v>
      </c>
      <c r="M1644" s="40">
        <f t="shared" si="766"/>
        <v>862461.14</v>
      </c>
      <c r="N1644" s="40">
        <f t="shared" si="766"/>
        <v>0</v>
      </c>
      <c r="O1644" s="40">
        <f t="shared" si="766"/>
        <v>67500</v>
      </c>
      <c r="P1644" s="40">
        <f t="shared" si="766"/>
        <v>959005.57000000007</v>
      </c>
      <c r="Q1644" s="40">
        <f t="shared" si="766"/>
        <v>0</v>
      </c>
      <c r="R1644" s="40">
        <f t="shared" si="766"/>
        <v>24920</v>
      </c>
      <c r="S1644" s="40">
        <f t="shared" si="766"/>
        <v>8000</v>
      </c>
      <c r="T1644" s="40">
        <f t="shared" si="766"/>
        <v>0</v>
      </c>
      <c r="U1644" s="40">
        <f t="shared" si="766"/>
        <v>60038.38</v>
      </c>
      <c r="V1644" s="40">
        <f t="shared" si="766"/>
        <v>0</v>
      </c>
      <c r="W1644" s="40">
        <f t="shared" si="766"/>
        <v>2940</v>
      </c>
      <c r="X1644" s="40">
        <f t="shared" si="766"/>
        <v>0</v>
      </c>
      <c r="Y1644" s="40">
        <f t="shared" si="766"/>
        <v>0</v>
      </c>
      <c r="Z1644" s="40">
        <f t="shared" si="766"/>
        <v>1984865.0899999999</v>
      </c>
      <c r="AA1644" s="40">
        <f t="shared" si="766"/>
        <v>1119848.0299999996</v>
      </c>
      <c r="AB1644" s="41">
        <f>Z1644/D1644</f>
        <v>0.63930708354786736</v>
      </c>
      <c r="AC1644" s="32"/>
      <c r="AD1644" s="165"/>
      <c r="AE1644" s="165"/>
      <c r="AF1644" s="165"/>
      <c r="AG1644" s="165"/>
      <c r="AH1644" s="165"/>
      <c r="AI1644" s="140"/>
      <c r="AJ1644" s="140"/>
      <c r="AK1644" s="78"/>
      <c r="AL1644" s="78"/>
    </row>
    <row r="1645" spans="1:38" s="33" customFormat="1" ht="18" hidden="1" customHeight="1" x14ac:dyDescent="0.25">
      <c r="A1645" s="42" t="s">
        <v>39</v>
      </c>
      <c r="B1645" s="31">
        <f t="shared" si="764"/>
        <v>0</v>
      </c>
      <c r="C1645" s="31">
        <f t="shared" si="763"/>
        <v>0</v>
      </c>
      <c r="D1645" s="31">
        <f t="shared" si="763"/>
        <v>0</v>
      </c>
      <c r="E1645" s="31">
        <f t="shared" si="763"/>
        <v>0</v>
      </c>
      <c r="F1645" s="31">
        <f t="shared" si="763"/>
        <v>0</v>
      </c>
      <c r="G1645" s="31">
        <f t="shared" si="763"/>
        <v>0</v>
      </c>
      <c r="H1645" s="31">
        <f t="shared" si="763"/>
        <v>0</v>
      </c>
      <c r="I1645" s="31">
        <f t="shared" si="763"/>
        <v>0</v>
      </c>
      <c r="J1645" s="31">
        <f t="shared" si="763"/>
        <v>0</v>
      </c>
      <c r="K1645" s="31">
        <f t="shared" si="763"/>
        <v>0</v>
      </c>
      <c r="L1645" s="31">
        <f t="shared" si="763"/>
        <v>0</v>
      </c>
      <c r="M1645" s="31">
        <f t="shared" si="763"/>
        <v>0</v>
      </c>
      <c r="N1645" s="31">
        <f t="shared" si="763"/>
        <v>0</v>
      </c>
      <c r="O1645" s="31">
        <f t="shared" si="763"/>
        <v>0</v>
      </c>
      <c r="P1645" s="31">
        <f t="shared" si="763"/>
        <v>0</v>
      </c>
      <c r="Q1645" s="31">
        <f t="shared" si="763"/>
        <v>0</v>
      </c>
      <c r="R1645" s="31">
        <f t="shared" si="763"/>
        <v>0</v>
      </c>
      <c r="S1645" s="31">
        <f t="shared" si="763"/>
        <v>0</v>
      </c>
      <c r="T1645" s="31">
        <f t="shared" si="763"/>
        <v>0</v>
      </c>
      <c r="U1645" s="31">
        <f t="shared" si="763"/>
        <v>0</v>
      </c>
      <c r="V1645" s="31">
        <f t="shared" si="763"/>
        <v>0</v>
      </c>
      <c r="W1645" s="31">
        <f t="shared" si="763"/>
        <v>0</v>
      </c>
      <c r="X1645" s="31">
        <f t="shared" si="763"/>
        <v>0</v>
      </c>
      <c r="Y1645" s="31">
        <f t="shared" si="763"/>
        <v>0</v>
      </c>
      <c r="Z1645" s="31">
        <f t="shared" ref="Z1645" si="767">SUM(M1645:Y1645)</f>
        <v>0</v>
      </c>
      <c r="AA1645" s="31">
        <f>D1645-Z1645</f>
        <v>0</v>
      </c>
      <c r="AB1645" s="37" t="e">
        <f>Z1645/D1645</f>
        <v>#DIV/0!</v>
      </c>
      <c r="AC1645" s="32"/>
      <c r="AD1645" s="165"/>
      <c r="AE1645" s="165"/>
      <c r="AF1645" s="165"/>
      <c r="AG1645" s="165"/>
      <c r="AH1645" s="165"/>
      <c r="AI1645" s="140"/>
      <c r="AJ1645" s="140"/>
      <c r="AK1645" s="78"/>
      <c r="AL1645" s="78"/>
    </row>
    <row r="1646" spans="1:38" s="33" customFormat="1" ht="18" customHeight="1" x14ac:dyDescent="0.25">
      <c r="A1646" s="39" t="s">
        <v>40</v>
      </c>
      <c r="B1646" s="40">
        <f t="shared" ref="B1646:AA1646" si="768">B1645+B1644</f>
        <v>3104713.1199999996</v>
      </c>
      <c r="C1646" s="40">
        <f t="shared" si="768"/>
        <v>0</v>
      </c>
      <c r="D1646" s="40">
        <f t="shared" si="768"/>
        <v>3104713.1199999996</v>
      </c>
      <c r="E1646" s="40">
        <f t="shared" si="768"/>
        <v>1142611.97</v>
      </c>
      <c r="F1646" s="40">
        <f t="shared" si="768"/>
        <v>416110.5799999999</v>
      </c>
      <c r="G1646" s="40">
        <f t="shared" si="768"/>
        <v>423202.54</v>
      </c>
      <c r="H1646" s="40">
        <f t="shared" si="768"/>
        <v>2940</v>
      </c>
      <c r="I1646" s="40">
        <f t="shared" si="768"/>
        <v>116106.4</v>
      </c>
      <c r="J1646" s="40">
        <f t="shared" si="768"/>
        <v>383190.5799999999</v>
      </c>
      <c r="K1646" s="40">
        <f t="shared" si="768"/>
        <v>363164.15999999997</v>
      </c>
      <c r="L1646" s="40">
        <f t="shared" si="768"/>
        <v>0</v>
      </c>
      <c r="M1646" s="40">
        <f t="shared" si="768"/>
        <v>862461.14</v>
      </c>
      <c r="N1646" s="40">
        <f t="shared" si="768"/>
        <v>0</v>
      </c>
      <c r="O1646" s="40">
        <f t="shared" si="768"/>
        <v>67500</v>
      </c>
      <c r="P1646" s="40">
        <f t="shared" si="768"/>
        <v>959005.57000000007</v>
      </c>
      <c r="Q1646" s="40">
        <f t="shared" si="768"/>
        <v>0</v>
      </c>
      <c r="R1646" s="40">
        <f t="shared" si="768"/>
        <v>24920</v>
      </c>
      <c r="S1646" s="40">
        <f t="shared" si="768"/>
        <v>8000</v>
      </c>
      <c r="T1646" s="40">
        <f t="shared" si="768"/>
        <v>0</v>
      </c>
      <c r="U1646" s="40">
        <f t="shared" si="768"/>
        <v>60038.38</v>
      </c>
      <c r="V1646" s="40">
        <f t="shared" si="768"/>
        <v>0</v>
      </c>
      <c r="W1646" s="40">
        <f t="shared" si="768"/>
        <v>2940</v>
      </c>
      <c r="X1646" s="40">
        <f t="shared" si="768"/>
        <v>0</v>
      </c>
      <c r="Y1646" s="40">
        <f t="shared" si="768"/>
        <v>0</v>
      </c>
      <c r="Z1646" s="40">
        <f t="shared" si="768"/>
        <v>1984865.0899999999</v>
      </c>
      <c r="AA1646" s="40">
        <f t="shared" si="768"/>
        <v>1119848.0299999996</v>
      </c>
      <c r="AB1646" s="41">
        <f>Z1646/D1646</f>
        <v>0.63930708354786736</v>
      </c>
      <c r="AC1646" s="43"/>
      <c r="AD1646" s="165"/>
      <c r="AE1646" s="165"/>
      <c r="AF1646" s="165"/>
      <c r="AG1646" s="165"/>
      <c r="AH1646" s="165"/>
      <c r="AI1646" s="140"/>
      <c r="AJ1646" s="140"/>
      <c r="AK1646" s="78"/>
      <c r="AL1646" s="78"/>
    </row>
    <row r="1647" spans="1:38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65"/>
      <c r="AE1647" s="165"/>
      <c r="AF1647" s="165"/>
      <c r="AG1647" s="165"/>
      <c r="AH1647" s="165"/>
      <c r="AI1647" s="140"/>
      <c r="AJ1647" s="140"/>
      <c r="AK1647" s="78"/>
      <c r="AL1647" s="78"/>
    </row>
    <row r="1648" spans="1:38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65"/>
      <c r="AE1648" s="165"/>
      <c r="AF1648" s="165"/>
      <c r="AG1648" s="165"/>
      <c r="AH1648" s="165"/>
      <c r="AI1648" s="140"/>
      <c r="AJ1648" s="140"/>
      <c r="AK1648" s="78"/>
      <c r="AL1648" s="78"/>
    </row>
    <row r="1649" spans="1:38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65"/>
      <c r="AE1649" s="165"/>
      <c r="AF1649" s="165"/>
      <c r="AG1649" s="165"/>
      <c r="AH1649" s="165"/>
      <c r="AI1649" s="140"/>
      <c r="AJ1649" s="140"/>
      <c r="AK1649" s="78"/>
      <c r="AL1649" s="78"/>
    </row>
    <row r="1650" spans="1:38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69">C1660</f>
        <v>0</v>
      </c>
      <c r="D1650" s="31">
        <f t="shared" si="769"/>
        <v>91745.93</v>
      </c>
      <c r="E1650" s="31">
        <f t="shared" si="769"/>
        <v>48839.5</v>
      </c>
      <c r="F1650" s="31">
        <f t="shared" si="769"/>
        <v>0</v>
      </c>
      <c r="G1650" s="31">
        <f t="shared" si="769"/>
        <v>0</v>
      </c>
      <c r="H1650" s="31">
        <f t="shared" si="769"/>
        <v>0</v>
      </c>
      <c r="I1650" s="31">
        <f t="shared" si="769"/>
        <v>48839.5</v>
      </c>
      <c r="J1650" s="31">
        <f t="shared" si="769"/>
        <v>0</v>
      </c>
      <c r="K1650" s="31">
        <f t="shared" si="769"/>
        <v>0</v>
      </c>
      <c r="L1650" s="31">
        <f t="shared" si="769"/>
        <v>0</v>
      </c>
      <c r="M1650" s="31">
        <f t="shared" si="769"/>
        <v>48839.5</v>
      </c>
      <c r="N1650" s="31">
        <f t="shared" si="769"/>
        <v>0</v>
      </c>
      <c r="O1650" s="31">
        <f t="shared" si="769"/>
        <v>0</v>
      </c>
      <c r="P1650" s="31">
        <f t="shared" si="769"/>
        <v>0</v>
      </c>
      <c r="Q1650" s="31">
        <f t="shared" si="769"/>
        <v>0</v>
      </c>
      <c r="R1650" s="31">
        <f t="shared" si="769"/>
        <v>0</v>
      </c>
      <c r="S1650" s="31">
        <f t="shared" si="769"/>
        <v>0</v>
      </c>
      <c r="T1650" s="31">
        <f t="shared" si="769"/>
        <v>0</v>
      </c>
      <c r="U1650" s="31">
        <f t="shared" si="769"/>
        <v>0</v>
      </c>
      <c r="V1650" s="31">
        <f t="shared" si="769"/>
        <v>0</v>
      </c>
      <c r="W1650" s="31">
        <f t="shared" si="769"/>
        <v>0</v>
      </c>
      <c r="X1650" s="31">
        <f t="shared" si="769"/>
        <v>0</v>
      </c>
      <c r="Y1650" s="31">
        <f t="shared" si="769"/>
        <v>0</v>
      </c>
      <c r="Z1650" s="31">
        <f>SUM(M1650:Y1650)</f>
        <v>48839.5</v>
      </c>
      <c r="AA1650" s="31">
        <f>D1650-Z1650</f>
        <v>42906.429999999993</v>
      </c>
      <c r="AB1650" s="37">
        <f>Z1650/D1650</f>
        <v>0.53233424087586234</v>
      </c>
      <c r="AC1650" s="32"/>
      <c r="AD1650" s="165"/>
      <c r="AE1650" s="165"/>
      <c r="AF1650" s="165"/>
      <c r="AG1650" s="165"/>
      <c r="AH1650" s="165"/>
      <c r="AI1650" s="140"/>
      <c r="AJ1650" s="140"/>
      <c r="AK1650" s="78"/>
      <c r="AL1650" s="78"/>
    </row>
    <row r="1651" spans="1:38" s="33" customFormat="1" ht="18" customHeight="1" x14ac:dyDescent="0.2">
      <c r="A1651" s="36" t="s">
        <v>35</v>
      </c>
      <c r="B1651" s="31">
        <f t="shared" ref="B1651:Q1655" si="770">B1661</f>
        <v>3012967.1899999995</v>
      </c>
      <c r="C1651" s="31">
        <f t="shared" si="770"/>
        <v>0</v>
      </c>
      <c r="D1651" s="31">
        <f t="shared" si="770"/>
        <v>3012967.1899999995</v>
      </c>
      <c r="E1651" s="31">
        <f t="shared" si="770"/>
        <v>1093772.47</v>
      </c>
      <c r="F1651" s="31">
        <f t="shared" si="770"/>
        <v>416110.5799999999</v>
      </c>
      <c r="G1651" s="31">
        <f t="shared" si="770"/>
        <v>423202.54</v>
      </c>
      <c r="H1651" s="31">
        <f t="shared" si="770"/>
        <v>2940</v>
      </c>
      <c r="I1651" s="31">
        <f t="shared" si="770"/>
        <v>67266.899999999994</v>
      </c>
      <c r="J1651" s="31">
        <f t="shared" si="770"/>
        <v>383190.5799999999</v>
      </c>
      <c r="K1651" s="31">
        <f t="shared" si="770"/>
        <v>363164.15999999997</v>
      </c>
      <c r="L1651" s="31">
        <f t="shared" si="770"/>
        <v>0</v>
      </c>
      <c r="M1651" s="31">
        <f t="shared" si="770"/>
        <v>813621.64</v>
      </c>
      <c r="N1651" s="31">
        <f t="shared" si="770"/>
        <v>0</v>
      </c>
      <c r="O1651" s="31">
        <f t="shared" si="770"/>
        <v>67500</v>
      </c>
      <c r="P1651" s="31">
        <f t="shared" si="770"/>
        <v>959005.57000000007</v>
      </c>
      <c r="Q1651" s="31">
        <f t="shared" si="770"/>
        <v>0</v>
      </c>
      <c r="R1651" s="31">
        <f t="shared" si="769"/>
        <v>24920</v>
      </c>
      <c r="S1651" s="31">
        <f t="shared" si="769"/>
        <v>8000</v>
      </c>
      <c r="T1651" s="31">
        <f t="shared" si="769"/>
        <v>0</v>
      </c>
      <c r="U1651" s="31">
        <f t="shared" si="769"/>
        <v>60038.38</v>
      </c>
      <c r="V1651" s="31">
        <f t="shared" si="769"/>
        <v>0</v>
      </c>
      <c r="W1651" s="31">
        <f t="shared" si="769"/>
        <v>2940</v>
      </c>
      <c r="X1651" s="31">
        <f t="shared" si="769"/>
        <v>0</v>
      </c>
      <c r="Y1651" s="31">
        <f t="shared" si="769"/>
        <v>0</v>
      </c>
      <c r="Z1651" s="31">
        <f t="shared" ref="Z1651:Z1653" si="771">SUM(M1651:Y1651)</f>
        <v>1936025.5899999999</v>
      </c>
      <c r="AA1651" s="31">
        <f>D1651-Z1651</f>
        <v>1076941.5999999996</v>
      </c>
      <c r="AB1651" s="37">
        <f>Z1651/D1651</f>
        <v>0.64256444491849918</v>
      </c>
      <c r="AC1651" s="32"/>
      <c r="AD1651" s="165"/>
      <c r="AE1651" s="165"/>
      <c r="AF1651" s="165"/>
      <c r="AG1651" s="165"/>
      <c r="AH1651" s="165"/>
      <c r="AI1651" s="140"/>
      <c r="AJ1651" s="140"/>
      <c r="AK1651" s="78"/>
      <c r="AL1651" s="78"/>
    </row>
    <row r="1652" spans="1:38" s="33" customFormat="1" ht="18" customHeight="1" x14ac:dyDescent="0.2">
      <c r="A1652" s="36" t="s">
        <v>36</v>
      </c>
      <c r="B1652" s="31">
        <f t="shared" si="770"/>
        <v>0</v>
      </c>
      <c r="C1652" s="31">
        <f t="shared" si="769"/>
        <v>0</v>
      </c>
      <c r="D1652" s="31">
        <f t="shared" si="769"/>
        <v>0</v>
      </c>
      <c r="E1652" s="31">
        <f t="shared" si="769"/>
        <v>0</v>
      </c>
      <c r="F1652" s="31">
        <f t="shared" si="769"/>
        <v>0</v>
      </c>
      <c r="G1652" s="31">
        <f t="shared" si="769"/>
        <v>0</v>
      </c>
      <c r="H1652" s="31">
        <f t="shared" si="769"/>
        <v>0</v>
      </c>
      <c r="I1652" s="31">
        <f t="shared" si="769"/>
        <v>0</v>
      </c>
      <c r="J1652" s="31">
        <f t="shared" si="769"/>
        <v>0</v>
      </c>
      <c r="K1652" s="31">
        <f t="shared" si="769"/>
        <v>0</v>
      </c>
      <c r="L1652" s="31">
        <f t="shared" si="769"/>
        <v>0</v>
      </c>
      <c r="M1652" s="31">
        <f t="shared" si="769"/>
        <v>0</v>
      </c>
      <c r="N1652" s="31">
        <f t="shared" si="769"/>
        <v>0</v>
      </c>
      <c r="O1652" s="31">
        <f t="shared" si="769"/>
        <v>0</v>
      </c>
      <c r="P1652" s="31">
        <f t="shared" si="769"/>
        <v>0</v>
      </c>
      <c r="Q1652" s="31">
        <f t="shared" si="769"/>
        <v>0</v>
      </c>
      <c r="R1652" s="31">
        <f t="shared" si="769"/>
        <v>0</v>
      </c>
      <c r="S1652" s="31">
        <f t="shared" si="769"/>
        <v>0</v>
      </c>
      <c r="T1652" s="31">
        <f t="shared" si="769"/>
        <v>0</v>
      </c>
      <c r="U1652" s="31">
        <f t="shared" si="769"/>
        <v>0</v>
      </c>
      <c r="V1652" s="31">
        <f t="shared" si="769"/>
        <v>0</v>
      </c>
      <c r="W1652" s="31">
        <f t="shared" si="769"/>
        <v>0</v>
      </c>
      <c r="X1652" s="31">
        <f t="shared" si="769"/>
        <v>0</v>
      </c>
      <c r="Y1652" s="31">
        <f t="shared" si="769"/>
        <v>0</v>
      </c>
      <c r="Z1652" s="31">
        <f t="shared" si="771"/>
        <v>0</v>
      </c>
      <c r="AA1652" s="31">
        <f>D1652-Z1652</f>
        <v>0</v>
      </c>
      <c r="AB1652" s="37"/>
      <c r="AC1652" s="32"/>
      <c r="AD1652" s="165"/>
      <c r="AE1652" s="165"/>
      <c r="AF1652" s="165"/>
      <c r="AG1652" s="165"/>
      <c r="AH1652" s="165"/>
      <c r="AI1652" s="140"/>
      <c r="AJ1652" s="140"/>
      <c r="AK1652" s="78"/>
      <c r="AL1652" s="78"/>
    </row>
    <row r="1653" spans="1:38" s="33" customFormat="1" ht="18" customHeight="1" x14ac:dyDescent="0.2">
      <c r="A1653" s="36" t="s">
        <v>37</v>
      </c>
      <c r="B1653" s="31">
        <f t="shared" si="770"/>
        <v>0</v>
      </c>
      <c r="C1653" s="31">
        <f t="shared" si="769"/>
        <v>0</v>
      </c>
      <c r="D1653" s="31">
        <f t="shared" si="769"/>
        <v>0</v>
      </c>
      <c r="E1653" s="31">
        <f t="shared" si="769"/>
        <v>0</v>
      </c>
      <c r="F1653" s="31">
        <f t="shared" si="769"/>
        <v>0</v>
      </c>
      <c r="G1653" s="31">
        <f t="shared" si="769"/>
        <v>0</v>
      </c>
      <c r="H1653" s="31">
        <f t="shared" si="769"/>
        <v>0</v>
      </c>
      <c r="I1653" s="31">
        <f t="shared" si="769"/>
        <v>0</v>
      </c>
      <c r="J1653" s="31">
        <f t="shared" si="769"/>
        <v>0</v>
      </c>
      <c r="K1653" s="31">
        <f t="shared" si="769"/>
        <v>0</v>
      </c>
      <c r="L1653" s="31">
        <f t="shared" si="769"/>
        <v>0</v>
      </c>
      <c r="M1653" s="31">
        <f t="shared" si="769"/>
        <v>0</v>
      </c>
      <c r="N1653" s="31">
        <f t="shared" si="769"/>
        <v>0</v>
      </c>
      <c r="O1653" s="31">
        <f t="shared" si="769"/>
        <v>0</v>
      </c>
      <c r="P1653" s="31">
        <f t="shared" si="769"/>
        <v>0</v>
      </c>
      <c r="Q1653" s="31">
        <f t="shared" si="769"/>
        <v>0</v>
      </c>
      <c r="R1653" s="31">
        <f t="shared" si="769"/>
        <v>0</v>
      </c>
      <c r="S1653" s="31">
        <f t="shared" si="769"/>
        <v>0</v>
      </c>
      <c r="T1653" s="31">
        <f t="shared" si="769"/>
        <v>0</v>
      </c>
      <c r="U1653" s="31">
        <f t="shared" si="769"/>
        <v>0</v>
      </c>
      <c r="V1653" s="31">
        <f t="shared" si="769"/>
        <v>0</v>
      </c>
      <c r="W1653" s="31">
        <f t="shared" si="769"/>
        <v>0</v>
      </c>
      <c r="X1653" s="31">
        <f t="shared" si="769"/>
        <v>0</v>
      </c>
      <c r="Y1653" s="31">
        <f t="shared" si="769"/>
        <v>0</v>
      </c>
      <c r="Z1653" s="31">
        <f t="shared" si="771"/>
        <v>0</v>
      </c>
      <c r="AA1653" s="31">
        <f>D1653-Z1653</f>
        <v>0</v>
      </c>
      <c r="AB1653" s="37"/>
      <c r="AC1653" s="32"/>
      <c r="AD1653" s="165"/>
      <c r="AE1653" s="165"/>
      <c r="AF1653" s="165"/>
      <c r="AG1653" s="165"/>
      <c r="AH1653" s="165"/>
      <c r="AI1653" s="140"/>
      <c r="AJ1653" s="140"/>
      <c r="AK1653" s="78"/>
      <c r="AL1653" s="78"/>
    </row>
    <row r="1654" spans="1:38" s="33" customFormat="1" ht="18" hidden="1" customHeight="1" x14ac:dyDescent="0.25">
      <c r="A1654" s="39" t="s">
        <v>38</v>
      </c>
      <c r="B1654" s="40">
        <f t="shared" ref="B1654:AA1654" si="772">SUM(B1650:B1653)</f>
        <v>3104713.1199999996</v>
      </c>
      <c r="C1654" s="40">
        <f t="shared" si="772"/>
        <v>0</v>
      </c>
      <c r="D1654" s="40">
        <f t="shared" si="772"/>
        <v>3104713.1199999996</v>
      </c>
      <c r="E1654" s="40">
        <f t="shared" si="772"/>
        <v>1142611.97</v>
      </c>
      <c r="F1654" s="40">
        <f t="shared" si="772"/>
        <v>416110.5799999999</v>
      </c>
      <c r="G1654" s="40">
        <f t="shared" si="772"/>
        <v>423202.54</v>
      </c>
      <c r="H1654" s="40">
        <f t="shared" si="772"/>
        <v>2940</v>
      </c>
      <c r="I1654" s="40">
        <f t="shared" si="772"/>
        <v>116106.4</v>
      </c>
      <c r="J1654" s="40">
        <f t="shared" si="772"/>
        <v>383190.5799999999</v>
      </c>
      <c r="K1654" s="40">
        <f t="shared" si="772"/>
        <v>363164.15999999997</v>
      </c>
      <c r="L1654" s="40">
        <f t="shared" si="772"/>
        <v>0</v>
      </c>
      <c r="M1654" s="40">
        <f t="shared" si="772"/>
        <v>862461.14</v>
      </c>
      <c r="N1654" s="40">
        <f t="shared" si="772"/>
        <v>0</v>
      </c>
      <c r="O1654" s="40">
        <f t="shared" si="772"/>
        <v>67500</v>
      </c>
      <c r="P1654" s="40">
        <f t="shared" si="772"/>
        <v>959005.57000000007</v>
      </c>
      <c r="Q1654" s="40">
        <f t="shared" si="772"/>
        <v>0</v>
      </c>
      <c r="R1654" s="40">
        <f t="shared" si="772"/>
        <v>24920</v>
      </c>
      <c r="S1654" s="40">
        <f t="shared" si="772"/>
        <v>8000</v>
      </c>
      <c r="T1654" s="40">
        <f t="shared" si="772"/>
        <v>0</v>
      </c>
      <c r="U1654" s="40">
        <f t="shared" si="772"/>
        <v>60038.38</v>
      </c>
      <c r="V1654" s="40">
        <f t="shared" si="772"/>
        <v>0</v>
      </c>
      <c r="W1654" s="40">
        <f t="shared" si="772"/>
        <v>2940</v>
      </c>
      <c r="X1654" s="40">
        <f t="shared" si="772"/>
        <v>0</v>
      </c>
      <c r="Y1654" s="40">
        <f t="shared" si="772"/>
        <v>0</v>
      </c>
      <c r="Z1654" s="40">
        <f t="shared" si="772"/>
        <v>1984865.0899999999</v>
      </c>
      <c r="AA1654" s="40">
        <f t="shared" si="772"/>
        <v>1119848.0299999996</v>
      </c>
      <c r="AB1654" s="41">
        <f>Z1654/D1654</f>
        <v>0.63930708354786736</v>
      </c>
      <c r="AC1654" s="32"/>
      <c r="AD1654" s="165"/>
      <c r="AE1654" s="165"/>
      <c r="AF1654" s="165"/>
      <c r="AG1654" s="165"/>
      <c r="AH1654" s="165"/>
      <c r="AI1654" s="140"/>
      <c r="AJ1654" s="140"/>
      <c r="AK1654" s="78"/>
      <c r="AL1654" s="78"/>
    </row>
    <row r="1655" spans="1:38" s="33" customFormat="1" ht="18" hidden="1" customHeight="1" x14ac:dyDescent="0.25">
      <c r="A1655" s="42" t="s">
        <v>39</v>
      </c>
      <c r="B1655" s="31">
        <f t="shared" si="770"/>
        <v>0</v>
      </c>
      <c r="C1655" s="31">
        <f t="shared" si="769"/>
        <v>0</v>
      </c>
      <c r="D1655" s="31">
        <f t="shared" si="769"/>
        <v>0</v>
      </c>
      <c r="E1655" s="31">
        <f t="shared" si="769"/>
        <v>0</v>
      </c>
      <c r="F1655" s="31">
        <f t="shared" si="769"/>
        <v>0</v>
      </c>
      <c r="G1655" s="31">
        <f t="shared" si="769"/>
        <v>0</v>
      </c>
      <c r="H1655" s="31">
        <f t="shared" si="769"/>
        <v>0</v>
      </c>
      <c r="I1655" s="31">
        <f t="shared" si="769"/>
        <v>0</v>
      </c>
      <c r="J1655" s="31">
        <f t="shared" si="769"/>
        <v>0</v>
      </c>
      <c r="K1655" s="31">
        <f t="shared" si="769"/>
        <v>0</v>
      </c>
      <c r="L1655" s="31">
        <f t="shared" si="769"/>
        <v>0</v>
      </c>
      <c r="M1655" s="31">
        <f t="shared" si="769"/>
        <v>0</v>
      </c>
      <c r="N1655" s="31">
        <f t="shared" si="769"/>
        <v>0</v>
      </c>
      <c r="O1655" s="31">
        <f t="shared" si="769"/>
        <v>0</v>
      </c>
      <c r="P1655" s="31">
        <f t="shared" si="769"/>
        <v>0</v>
      </c>
      <c r="Q1655" s="31">
        <f t="shared" si="769"/>
        <v>0</v>
      </c>
      <c r="R1655" s="31">
        <f t="shared" si="769"/>
        <v>0</v>
      </c>
      <c r="S1655" s="31">
        <f t="shared" si="769"/>
        <v>0</v>
      </c>
      <c r="T1655" s="31">
        <f t="shared" si="769"/>
        <v>0</v>
      </c>
      <c r="U1655" s="31">
        <f t="shared" si="769"/>
        <v>0</v>
      </c>
      <c r="V1655" s="31">
        <f t="shared" si="769"/>
        <v>0</v>
      </c>
      <c r="W1655" s="31">
        <f t="shared" si="769"/>
        <v>0</v>
      </c>
      <c r="X1655" s="31">
        <f t="shared" si="769"/>
        <v>0</v>
      </c>
      <c r="Y1655" s="31">
        <f t="shared" si="769"/>
        <v>0</v>
      </c>
      <c r="Z1655" s="31">
        <f t="shared" ref="Z1655" si="773">SUM(M1655:Y1655)</f>
        <v>0</v>
      </c>
      <c r="AA1655" s="31">
        <f>D1655-Z1655</f>
        <v>0</v>
      </c>
      <c r="AB1655" s="37" t="e">
        <f>Z1655/D1655</f>
        <v>#DIV/0!</v>
      </c>
      <c r="AC1655" s="32"/>
      <c r="AD1655" s="165"/>
      <c r="AE1655" s="165"/>
      <c r="AF1655" s="165"/>
      <c r="AG1655" s="165"/>
      <c r="AH1655" s="165"/>
      <c r="AI1655" s="140"/>
      <c r="AJ1655" s="140"/>
      <c r="AK1655" s="78"/>
      <c r="AL1655" s="78"/>
    </row>
    <row r="1656" spans="1:38" s="33" customFormat="1" ht="18" customHeight="1" x14ac:dyDescent="0.25">
      <c r="A1656" s="39" t="s">
        <v>40</v>
      </c>
      <c r="B1656" s="40">
        <f t="shared" ref="B1656:AA1656" si="774">B1655+B1654</f>
        <v>3104713.1199999996</v>
      </c>
      <c r="C1656" s="40">
        <f t="shared" si="774"/>
        <v>0</v>
      </c>
      <c r="D1656" s="40">
        <f t="shared" si="774"/>
        <v>3104713.1199999996</v>
      </c>
      <c r="E1656" s="40">
        <f t="shared" si="774"/>
        <v>1142611.97</v>
      </c>
      <c r="F1656" s="40">
        <f t="shared" si="774"/>
        <v>416110.5799999999</v>
      </c>
      <c r="G1656" s="40">
        <f t="shared" si="774"/>
        <v>423202.54</v>
      </c>
      <c r="H1656" s="40">
        <f t="shared" si="774"/>
        <v>2940</v>
      </c>
      <c r="I1656" s="40">
        <f t="shared" si="774"/>
        <v>116106.4</v>
      </c>
      <c r="J1656" s="40">
        <f t="shared" si="774"/>
        <v>383190.5799999999</v>
      </c>
      <c r="K1656" s="40">
        <f t="shared" si="774"/>
        <v>363164.15999999997</v>
      </c>
      <c r="L1656" s="40">
        <f t="shared" si="774"/>
        <v>0</v>
      </c>
      <c r="M1656" s="40">
        <f t="shared" si="774"/>
        <v>862461.14</v>
      </c>
      <c r="N1656" s="40">
        <f t="shared" si="774"/>
        <v>0</v>
      </c>
      <c r="O1656" s="40">
        <f t="shared" si="774"/>
        <v>67500</v>
      </c>
      <c r="P1656" s="40">
        <f t="shared" si="774"/>
        <v>959005.57000000007</v>
      </c>
      <c r="Q1656" s="40">
        <f t="shared" si="774"/>
        <v>0</v>
      </c>
      <c r="R1656" s="40">
        <f t="shared" si="774"/>
        <v>24920</v>
      </c>
      <c r="S1656" s="40">
        <f t="shared" si="774"/>
        <v>8000</v>
      </c>
      <c r="T1656" s="40">
        <f t="shared" si="774"/>
        <v>0</v>
      </c>
      <c r="U1656" s="40">
        <f t="shared" si="774"/>
        <v>60038.38</v>
      </c>
      <c r="V1656" s="40">
        <f t="shared" si="774"/>
        <v>0</v>
      </c>
      <c r="W1656" s="40">
        <f t="shared" si="774"/>
        <v>2940</v>
      </c>
      <c r="X1656" s="40">
        <f t="shared" si="774"/>
        <v>0</v>
      </c>
      <c r="Y1656" s="40">
        <f t="shared" si="774"/>
        <v>0</v>
      </c>
      <c r="Z1656" s="40">
        <f t="shared" si="774"/>
        <v>1984865.0899999999</v>
      </c>
      <c r="AA1656" s="40">
        <f t="shared" si="774"/>
        <v>1119848.0299999996</v>
      </c>
      <c r="AB1656" s="41">
        <f>Z1656/D1656</f>
        <v>0.63930708354786736</v>
      </c>
      <c r="AC1656" s="43"/>
      <c r="AD1656" s="165"/>
      <c r="AE1656" s="165"/>
      <c r="AF1656" s="165"/>
      <c r="AG1656" s="165"/>
      <c r="AH1656" s="165"/>
      <c r="AI1656" s="140"/>
      <c r="AJ1656" s="140"/>
      <c r="AK1656" s="78"/>
      <c r="AL1656" s="78"/>
    </row>
    <row r="1657" spans="1:38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65"/>
      <c r="AE1657" s="165"/>
      <c r="AF1657" s="165"/>
      <c r="AG1657" s="165"/>
      <c r="AH1657" s="165"/>
      <c r="AI1657" s="140"/>
      <c r="AJ1657" s="140"/>
      <c r="AK1657" s="78"/>
      <c r="AL1657" s="78"/>
    </row>
    <row r="1658" spans="1:38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65"/>
      <c r="AE1658" s="165"/>
      <c r="AF1658" s="165"/>
      <c r="AG1658" s="165"/>
      <c r="AH1658" s="165"/>
      <c r="AI1658" s="140"/>
      <c r="AJ1658" s="140"/>
      <c r="AK1658" s="78"/>
      <c r="AL1658" s="78"/>
    </row>
    <row r="1659" spans="1:38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65"/>
      <c r="AE1659" s="165"/>
      <c r="AF1659" s="165"/>
      <c r="AG1659" s="165"/>
      <c r="AH1659" s="165"/>
      <c r="AI1659" s="140"/>
      <c r="AJ1659" s="140"/>
      <c r="AK1659" s="78"/>
      <c r="AL1659" s="78"/>
    </row>
    <row r="1660" spans="1:38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7">
        <f>Z1660/D1660</f>
        <v>0.53233424087586234</v>
      </c>
      <c r="AC1660" s="32"/>
      <c r="AD1660" s="165"/>
      <c r="AE1660" s="165"/>
      <c r="AF1660" s="165"/>
      <c r="AG1660" s="165"/>
      <c r="AH1660" s="165"/>
      <c r="AI1660" s="140"/>
      <c r="AJ1660" s="140"/>
      <c r="AK1660" s="78"/>
      <c r="AL1660" s="78"/>
    </row>
    <row r="1661" spans="1:38" s="33" customFormat="1" ht="18" customHeight="1" x14ac:dyDescent="0.2">
      <c r="A1661" s="36" t="s">
        <v>35</v>
      </c>
      <c r="B1661" s="31">
        <f>[1]consoCURRENT!E37700</f>
        <v>3012967.1899999995</v>
      </c>
      <c r="C1661" s="31">
        <f>[1]consoCURRENT!F37700</f>
        <v>0</v>
      </c>
      <c r="D1661" s="31">
        <f>[1]consoCURRENT!G37700</f>
        <v>3012967.1899999995</v>
      </c>
      <c r="E1661" s="31">
        <f>[1]consoCURRENT!H37700</f>
        <v>1093772.47</v>
      </c>
      <c r="F1661" s="31">
        <f>[1]consoCURRENT!I37700</f>
        <v>416110.5799999999</v>
      </c>
      <c r="G1661" s="31">
        <f>[1]consoCURRENT!J37700</f>
        <v>423202.54</v>
      </c>
      <c r="H1661" s="31">
        <f>[1]consoCURRENT!K37700</f>
        <v>2940</v>
      </c>
      <c r="I1661" s="31">
        <f>[1]consoCURRENT!L37700</f>
        <v>67266.899999999994</v>
      </c>
      <c r="J1661" s="31">
        <f>[1]consoCURRENT!M37700</f>
        <v>383190.5799999999</v>
      </c>
      <c r="K1661" s="31">
        <f>[1]consoCURRENT!N37700</f>
        <v>363164.15999999997</v>
      </c>
      <c r="L1661" s="31">
        <f>[1]consoCURRENT!O37700</f>
        <v>0</v>
      </c>
      <c r="M1661" s="31">
        <f>[1]consoCURRENT!P37700</f>
        <v>813621.64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959005.57000000007</v>
      </c>
      <c r="Q1661" s="31">
        <f>[1]consoCURRENT!T37700</f>
        <v>0</v>
      </c>
      <c r="R1661" s="31">
        <f>[1]consoCURRENT!U37700</f>
        <v>24920</v>
      </c>
      <c r="S1661" s="31">
        <f>[1]consoCURRENT!V37700</f>
        <v>8000</v>
      </c>
      <c r="T1661" s="31">
        <f>[1]consoCURRENT!W37700</f>
        <v>0</v>
      </c>
      <c r="U1661" s="31">
        <f>[1]consoCURRENT!X37700</f>
        <v>60038.38</v>
      </c>
      <c r="V1661" s="31">
        <f>[1]consoCURRENT!Y37700</f>
        <v>0</v>
      </c>
      <c r="W1661" s="31">
        <f>[1]consoCURRENT!Z37700</f>
        <v>2940</v>
      </c>
      <c r="X1661" s="31">
        <f>[1]consoCURRENT!AA37700</f>
        <v>0</v>
      </c>
      <c r="Y1661" s="31">
        <f>[1]consoCURRENT!AB37700</f>
        <v>0</v>
      </c>
      <c r="Z1661" s="31">
        <f t="shared" ref="Z1661:Z1663" si="775">SUM(M1661:Y1661)</f>
        <v>1936025.5899999999</v>
      </c>
      <c r="AA1661" s="31">
        <f>D1661-Z1661</f>
        <v>1076941.5999999996</v>
      </c>
      <c r="AB1661" s="37">
        <f>Z1661/D1661</f>
        <v>0.64256444491849918</v>
      </c>
      <c r="AC1661" s="32"/>
      <c r="AD1661" s="165"/>
      <c r="AE1661" s="165"/>
      <c r="AF1661" s="165"/>
      <c r="AG1661" s="165"/>
      <c r="AH1661" s="165"/>
      <c r="AI1661" s="140"/>
      <c r="AJ1661" s="140"/>
      <c r="AK1661" s="78"/>
      <c r="AL1661" s="78"/>
    </row>
    <row r="1662" spans="1:38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5"/>
        <v>0</v>
      </c>
      <c r="AA1662" s="31">
        <f>D1662-Z1662</f>
        <v>0</v>
      </c>
      <c r="AB1662" s="37"/>
      <c r="AC1662" s="32"/>
      <c r="AD1662" s="165"/>
      <c r="AE1662" s="165"/>
      <c r="AF1662" s="165"/>
      <c r="AG1662" s="165"/>
      <c r="AH1662" s="165"/>
      <c r="AI1662" s="140"/>
      <c r="AJ1662" s="140"/>
      <c r="AK1662" s="78"/>
      <c r="AL1662" s="78"/>
    </row>
    <row r="1663" spans="1:38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5"/>
        <v>0</v>
      </c>
      <c r="AA1663" s="31">
        <f>D1663-Z1663</f>
        <v>0</v>
      </c>
      <c r="AB1663" s="37"/>
      <c r="AC1663" s="32"/>
      <c r="AD1663" s="165"/>
      <c r="AE1663" s="165"/>
      <c r="AF1663" s="165"/>
      <c r="AG1663" s="165"/>
      <c r="AH1663" s="165"/>
      <c r="AI1663" s="140"/>
      <c r="AJ1663" s="140"/>
      <c r="AK1663" s="78"/>
      <c r="AL1663" s="78"/>
    </row>
    <row r="1664" spans="1:38" s="33" customFormat="1" ht="18" hidden="1" customHeight="1" x14ac:dyDescent="0.25">
      <c r="A1664" s="39" t="s">
        <v>38</v>
      </c>
      <c r="B1664" s="40">
        <f t="shared" ref="B1664:AA1664" si="776">SUM(B1660:B1663)</f>
        <v>3104713.1199999996</v>
      </c>
      <c r="C1664" s="40">
        <f t="shared" si="776"/>
        <v>0</v>
      </c>
      <c r="D1664" s="40">
        <f t="shared" si="776"/>
        <v>3104713.1199999996</v>
      </c>
      <c r="E1664" s="40">
        <f t="shared" si="776"/>
        <v>1142611.97</v>
      </c>
      <c r="F1664" s="40">
        <f t="shared" si="776"/>
        <v>416110.5799999999</v>
      </c>
      <c r="G1664" s="40">
        <f t="shared" si="776"/>
        <v>423202.54</v>
      </c>
      <c r="H1664" s="40">
        <f t="shared" si="776"/>
        <v>2940</v>
      </c>
      <c r="I1664" s="40">
        <f t="shared" si="776"/>
        <v>116106.4</v>
      </c>
      <c r="J1664" s="40">
        <f t="shared" si="776"/>
        <v>383190.5799999999</v>
      </c>
      <c r="K1664" s="40">
        <f t="shared" si="776"/>
        <v>363164.15999999997</v>
      </c>
      <c r="L1664" s="40">
        <f t="shared" si="776"/>
        <v>0</v>
      </c>
      <c r="M1664" s="40">
        <f t="shared" si="776"/>
        <v>862461.14</v>
      </c>
      <c r="N1664" s="40">
        <f t="shared" si="776"/>
        <v>0</v>
      </c>
      <c r="O1664" s="40">
        <f t="shared" si="776"/>
        <v>67500</v>
      </c>
      <c r="P1664" s="40">
        <f t="shared" si="776"/>
        <v>959005.57000000007</v>
      </c>
      <c r="Q1664" s="40">
        <f t="shared" si="776"/>
        <v>0</v>
      </c>
      <c r="R1664" s="40">
        <f t="shared" si="776"/>
        <v>24920</v>
      </c>
      <c r="S1664" s="40">
        <f t="shared" si="776"/>
        <v>8000</v>
      </c>
      <c r="T1664" s="40">
        <f t="shared" si="776"/>
        <v>0</v>
      </c>
      <c r="U1664" s="40">
        <f t="shared" si="776"/>
        <v>60038.38</v>
      </c>
      <c r="V1664" s="40">
        <f t="shared" si="776"/>
        <v>0</v>
      </c>
      <c r="W1664" s="40">
        <f t="shared" si="776"/>
        <v>2940</v>
      </c>
      <c r="X1664" s="40">
        <f t="shared" si="776"/>
        <v>0</v>
      </c>
      <c r="Y1664" s="40">
        <f t="shared" si="776"/>
        <v>0</v>
      </c>
      <c r="Z1664" s="40">
        <f t="shared" si="776"/>
        <v>1984865.0899999999</v>
      </c>
      <c r="AA1664" s="40">
        <f t="shared" si="776"/>
        <v>1119848.0299999996</v>
      </c>
      <c r="AB1664" s="41">
        <f>Z1664/D1664</f>
        <v>0.63930708354786736</v>
      </c>
      <c r="AC1664" s="32"/>
      <c r="AD1664" s="165"/>
      <c r="AE1664" s="165"/>
      <c r="AF1664" s="165"/>
      <c r="AG1664" s="165"/>
      <c r="AH1664" s="165"/>
      <c r="AI1664" s="140"/>
      <c r="AJ1664" s="140"/>
      <c r="AK1664" s="78"/>
      <c r="AL1664" s="78"/>
    </row>
    <row r="1665" spans="1:38" s="33" customFormat="1" ht="18" hidden="1" customHeight="1" x14ac:dyDescent="0.25">
      <c r="A1665" s="42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7">SUM(M1665:Y1665)</f>
        <v>0</v>
      </c>
      <c r="AA1665" s="31">
        <f>D1665-Z1665</f>
        <v>0</v>
      </c>
      <c r="AB1665" s="37" t="e">
        <f>Z1665/D1665</f>
        <v>#DIV/0!</v>
      </c>
      <c r="AC1665" s="32"/>
      <c r="AD1665" s="165"/>
      <c r="AE1665" s="165"/>
      <c r="AF1665" s="165"/>
      <c r="AG1665" s="165"/>
      <c r="AH1665" s="165"/>
      <c r="AI1665" s="140"/>
      <c r="AJ1665" s="140"/>
      <c r="AK1665" s="78"/>
      <c r="AL1665" s="78"/>
    </row>
    <row r="1666" spans="1:38" s="33" customFormat="1" ht="18" customHeight="1" x14ac:dyDescent="0.25">
      <c r="A1666" s="39" t="s">
        <v>40</v>
      </c>
      <c r="B1666" s="40">
        <f t="shared" ref="B1666:AA1666" si="778">B1665+B1664</f>
        <v>3104713.1199999996</v>
      </c>
      <c r="C1666" s="40">
        <f t="shared" si="778"/>
        <v>0</v>
      </c>
      <c r="D1666" s="40">
        <f t="shared" si="778"/>
        <v>3104713.1199999996</v>
      </c>
      <c r="E1666" s="40">
        <f t="shared" si="778"/>
        <v>1142611.97</v>
      </c>
      <c r="F1666" s="40">
        <f t="shared" si="778"/>
        <v>416110.5799999999</v>
      </c>
      <c r="G1666" s="40">
        <f t="shared" si="778"/>
        <v>423202.54</v>
      </c>
      <c r="H1666" s="40">
        <f t="shared" si="778"/>
        <v>2940</v>
      </c>
      <c r="I1666" s="40">
        <f t="shared" si="778"/>
        <v>116106.4</v>
      </c>
      <c r="J1666" s="40">
        <f t="shared" si="778"/>
        <v>383190.5799999999</v>
      </c>
      <c r="K1666" s="40">
        <f t="shared" si="778"/>
        <v>363164.15999999997</v>
      </c>
      <c r="L1666" s="40">
        <f t="shared" si="778"/>
        <v>0</v>
      </c>
      <c r="M1666" s="40">
        <f t="shared" si="778"/>
        <v>862461.14</v>
      </c>
      <c r="N1666" s="40">
        <f t="shared" si="778"/>
        <v>0</v>
      </c>
      <c r="O1666" s="40">
        <f t="shared" si="778"/>
        <v>67500</v>
      </c>
      <c r="P1666" s="40">
        <f t="shared" si="778"/>
        <v>959005.57000000007</v>
      </c>
      <c r="Q1666" s="40">
        <f t="shared" si="778"/>
        <v>0</v>
      </c>
      <c r="R1666" s="40">
        <f t="shared" si="778"/>
        <v>24920</v>
      </c>
      <c r="S1666" s="40">
        <f t="shared" si="778"/>
        <v>8000</v>
      </c>
      <c r="T1666" s="40">
        <f t="shared" si="778"/>
        <v>0</v>
      </c>
      <c r="U1666" s="40">
        <f t="shared" si="778"/>
        <v>60038.38</v>
      </c>
      <c r="V1666" s="40">
        <f t="shared" si="778"/>
        <v>0</v>
      </c>
      <c r="W1666" s="40">
        <f t="shared" si="778"/>
        <v>2940</v>
      </c>
      <c r="X1666" s="40">
        <f t="shared" si="778"/>
        <v>0</v>
      </c>
      <c r="Y1666" s="40">
        <f t="shared" si="778"/>
        <v>0</v>
      </c>
      <c r="Z1666" s="40">
        <f t="shared" si="778"/>
        <v>1984865.0899999999</v>
      </c>
      <c r="AA1666" s="40">
        <f t="shared" si="778"/>
        <v>1119848.0299999996</v>
      </c>
      <c r="AB1666" s="41">
        <f>Z1666/D1666</f>
        <v>0.63930708354786736</v>
      </c>
      <c r="AC1666" s="43"/>
      <c r="AD1666" s="165"/>
      <c r="AE1666" s="165"/>
      <c r="AF1666" s="165"/>
      <c r="AG1666" s="165"/>
      <c r="AH1666" s="165"/>
      <c r="AI1666" s="140"/>
      <c r="AJ1666" s="140"/>
      <c r="AK1666" s="78"/>
      <c r="AL1666" s="78"/>
    </row>
    <row r="1667" spans="1:38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65"/>
      <c r="AE1667" s="165"/>
      <c r="AF1667" s="165"/>
      <c r="AG1667" s="165"/>
      <c r="AH1667" s="165"/>
      <c r="AI1667" s="140"/>
      <c r="AJ1667" s="140"/>
      <c r="AK1667" s="78"/>
      <c r="AL1667" s="78"/>
    </row>
    <row r="1668" spans="1:38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65"/>
      <c r="AE1668" s="165"/>
      <c r="AF1668" s="165"/>
      <c r="AG1668" s="165"/>
      <c r="AH1668" s="165"/>
      <c r="AI1668" s="140"/>
      <c r="AJ1668" s="140"/>
      <c r="AK1668" s="78"/>
      <c r="AL1668" s="78"/>
    </row>
    <row r="1669" spans="1:38" s="33" customFormat="1" ht="15" customHeight="1" x14ac:dyDescent="0.25">
      <c r="A1669" s="47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65"/>
      <c r="AE1669" s="165"/>
      <c r="AF1669" s="165"/>
      <c r="AG1669" s="165"/>
      <c r="AH1669" s="165"/>
      <c r="AI1669" s="140"/>
      <c r="AJ1669" s="140"/>
      <c r="AK1669" s="78"/>
      <c r="AL1669" s="78"/>
    </row>
    <row r="1670" spans="1:38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79">C1680</f>
        <v>7.73070496506989E-12</v>
      </c>
      <c r="D1670" s="31">
        <f t="shared" si="779"/>
        <v>4725075.71</v>
      </c>
      <c r="E1670" s="31">
        <f t="shared" si="779"/>
        <v>67048.479999999996</v>
      </c>
      <c r="F1670" s="31">
        <f t="shared" si="779"/>
        <v>1445394.3499999999</v>
      </c>
      <c r="G1670" s="31">
        <f t="shared" si="779"/>
        <v>1451979.35</v>
      </c>
      <c r="H1670" s="31">
        <f t="shared" si="779"/>
        <v>861179.28</v>
      </c>
      <c r="I1670" s="31">
        <f t="shared" si="779"/>
        <v>0</v>
      </c>
      <c r="J1670" s="31">
        <f t="shared" si="779"/>
        <v>0</v>
      </c>
      <c r="K1670" s="31">
        <f t="shared" si="779"/>
        <v>0</v>
      </c>
      <c r="L1670" s="31">
        <f t="shared" si="779"/>
        <v>0</v>
      </c>
      <c r="M1670" s="31">
        <f t="shared" si="779"/>
        <v>0</v>
      </c>
      <c r="N1670" s="31">
        <f t="shared" si="779"/>
        <v>0</v>
      </c>
      <c r="O1670" s="31">
        <f t="shared" si="779"/>
        <v>3734.93</v>
      </c>
      <c r="P1670" s="31">
        <f t="shared" si="779"/>
        <v>63313.55</v>
      </c>
      <c r="Q1670" s="31">
        <f t="shared" si="779"/>
        <v>17299.45</v>
      </c>
      <c r="R1670" s="31">
        <f t="shared" si="779"/>
        <v>462257.35</v>
      </c>
      <c r="S1670" s="31">
        <f t="shared" si="779"/>
        <v>965837.54999999981</v>
      </c>
      <c r="T1670" s="31">
        <f t="shared" si="779"/>
        <v>13092.87</v>
      </c>
      <c r="U1670" s="31">
        <f t="shared" si="779"/>
        <v>591933.01</v>
      </c>
      <c r="V1670" s="31">
        <f t="shared" si="779"/>
        <v>846953.47</v>
      </c>
      <c r="W1670" s="31">
        <f t="shared" si="779"/>
        <v>861179.28</v>
      </c>
      <c r="X1670" s="31">
        <f t="shared" si="779"/>
        <v>0</v>
      </c>
      <c r="Y1670" s="31">
        <f t="shared" si="779"/>
        <v>0</v>
      </c>
      <c r="Z1670" s="31">
        <f>SUM(M1670:Y1670)</f>
        <v>3825601.46</v>
      </c>
      <c r="AA1670" s="31">
        <f>D1670-Z1670</f>
        <v>899474.25</v>
      </c>
      <c r="AB1670" s="37">
        <f>Z1670/D1670</f>
        <v>0.80963812958671089</v>
      </c>
      <c r="AC1670" s="32"/>
      <c r="AD1670" s="165"/>
      <c r="AE1670" s="165"/>
      <c r="AF1670" s="165"/>
      <c r="AG1670" s="165"/>
      <c r="AH1670" s="165"/>
      <c r="AI1670" s="140"/>
      <c r="AJ1670" s="140"/>
      <c r="AK1670" s="78"/>
      <c r="AL1670" s="78"/>
    </row>
    <row r="1671" spans="1:38" s="33" customFormat="1" ht="18" customHeight="1" x14ac:dyDescent="0.2">
      <c r="A1671" s="36" t="s">
        <v>35</v>
      </c>
      <c r="B1671" s="31">
        <f t="shared" ref="B1671:Y1673" si="780">B1681</f>
        <v>16633746.499999996</v>
      </c>
      <c r="C1671" s="31">
        <f t="shared" si="780"/>
        <v>-5431417</v>
      </c>
      <c r="D1671" s="31">
        <f t="shared" si="780"/>
        <v>11202329.5</v>
      </c>
      <c r="E1671" s="31">
        <f t="shared" si="780"/>
        <v>1526153.82</v>
      </c>
      <c r="F1671" s="31">
        <f t="shared" si="780"/>
        <v>4631373.7</v>
      </c>
      <c r="G1671" s="31">
        <f t="shared" si="780"/>
        <v>4032783.8599999989</v>
      </c>
      <c r="H1671" s="31">
        <f t="shared" si="780"/>
        <v>82849.63</v>
      </c>
      <c r="I1671" s="31">
        <f t="shared" si="780"/>
        <v>2615</v>
      </c>
      <c r="J1671" s="31">
        <f t="shared" si="780"/>
        <v>0</v>
      </c>
      <c r="K1671" s="31">
        <f t="shared" si="780"/>
        <v>0</v>
      </c>
      <c r="L1671" s="31">
        <f t="shared" si="780"/>
        <v>0</v>
      </c>
      <c r="M1671" s="31">
        <f t="shared" si="780"/>
        <v>2615</v>
      </c>
      <c r="N1671" s="31">
        <f t="shared" si="780"/>
        <v>0</v>
      </c>
      <c r="O1671" s="31">
        <f t="shared" si="780"/>
        <v>721887.55999999994</v>
      </c>
      <c r="P1671" s="31">
        <f t="shared" si="780"/>
        <v>801651.25999999989</v>
      </c>
      <c r="Q1671" s="31">
        <f t="shared" si="780"/>
        <v>1276214.3399999999</v>
      </c>
      <c r="R1671" s="31">
        <f t="shared" si="780"/>
        <v>944025.28</v>
      </c>
      <c r="S1671" s="31">
        <f t="shared" si="780"/>
        <v>2411134.08</v>
      </c>
      <c r="T1671" s="31">
        <f t="shared" si="780"/>
        <v>593807.71</v>
      </c>
      <c r="U1671" s="31">
        <f t="shared" si="780"/>
        <v>2488901.44</v>
      </c>
      <c r="V1671" s="31">
        <f t="shared" si="780"/>
        <v>950074.71</v>
      </c>
      <c r="W1671" s="31">
        <f t="shared" si="780"/>
        <v>35134.11</v>
      </c>
      <c r="X1671" s="31">
        <f t="shared" si="780"/>
        <v>47715.519999999997</v>
      </c>
      <c r="Y1671" s="31">
        <f t="shared" si="780"/>
        <v>0</v>
      </c>
      <c r="Z1671" s="31">
        <f t="shared" ref="Z1671:Z1673" si="781">SUM(M1671:Y1671)</f>
        <v>10273161.009999998</v>
      </c>
      <c r="AA1671" s="31">
        <f>D1671-Z1671</f>
        <v>929168.49000000209</v>
      </c>
      <c r="AB1671" s="37">
        <f>Z1671/D1671</f>
        <v>0.91705577933589599</v>
      </c>
      <c r="AC1671" s="32"/>
      <c r="AD1671" s="165"/>
      <c r="AE1671" s="165"/>
      <c r="AF1671" s="165"/>
      <c r="AG1671" s="165"/>
      <c r="AH1671" s="165"/>
      <c r="AI1671" s="140"/>
      <c r="AJ1671" s="140"/>
      <c r="AK1671" s="78"/>
      <c r="AL1671" s="78"/>
    </row>
    <row r="1672" spans="1:38" s="33" customFormat="1" ht="18" customHeight="1" x14ac:dyDescent="0.2">
      <c r="A1672" s="36" t="s">
        <v>36</v>
      </c>
      <c r="B1672" s="31">
        <f t="shared" si="780"/>
        <v>0</v>
      </c>
      <c r="C1672" s="31">
        <f t="shared" si="780"/>
        <v>0</v>
      </c>
      <c r="D1672" s="31">
        <f t="shared" si="780"/>
        <v>0</v>
      </c>
      <c r="E1672" s="31">
        <f t="shared" si="780"/>
        <v>0</v>
      </c>
      <c r="F1672" s="31">
        <f t="shared" si="780"/>
        <v>0</v>
      </c>
      <c r="G1672" s="31">
        <f t="shared" si="780"/>
        <v>0</v>
      </c>
      <c r="H1672" s="31">
        <f t="shared" si="780"/>
        <v>0</v>
      </c>
      <c r="I1672" s="31">
        <f t="shared" si="780"/>
        <v>0</v>
      </c>
      <c r="J1672" s="31">
        <f t="shared" si="780"/>
        <v>0</v>
      </c>
      <c r="K1672" s="31">
        <f t="shared" si="780"/>
        <v>0</v>
      </c>
      <c r="L1672" s="31">
        <f t="shared" si="780"/>
        <v>0</v>
      </c>
      <c r="M1672" s="31">
        <f t="shared" si="780"/>
        <v>0</v>
      </c>
      <c r="N1672" s="31">
        <f t="shared" si="780"/>
        <v>0</v>
      </c>
      <c r="O1672" s="31">
        <f t="shared" si="780"/>
        <v>0</v>
      </c>
      <c r="P1672" s="31">
        <f t="shared" si="780"/>
        <v>0</v>
      </c>
      <c r="Q1672" s="31">
        <f t="shared" si="780"/>
        <v>0</v>
      </c>
      <c r="R1672" s="31">
        <f t="shared" si="780"/>
        <v>0</v>
      </c>
      <c r="S1672" s="31">
        <f t="shared" si="780"/>
        <v>0</v>
      </c>
      <c r="T1672" s="31">
        <f t="shared" si="780"/>
        <v>0</v>
      </c>
      <c r="U1672" s="31">
        <f t="shared" si="780"/>
        <v>0</v>
      </c>
      <c r="V1672" s="31">
        <f t="shared" si="780"/>
        <v>0</v>
      </c>
      <c r="W1672" s="31">
        <f t="shared" si="780"/>
        <v>0</v>
      </c>
      <c r="X1672" s="31">
        <f t="shared" si="780"/>
        <v>0</v>
      </c>
      <c r="Y1672" s="31">
        <f t="shared" si="780"/>
        <v>0</v>
      </c>
      <c r="Z1672" s="31">
        <f t="shared" si="781"/>
        <v>0</v>
      </c>
      <c r="AA1672" s="31">
        <f>D1672-Z1672</f>
        <v>0</v>
      </c>
      <c r="AB1672" s="37"/>
      <c r="AC1672" s="32"/>
      <c r="AD1672" s="165"/>
      <c r="AE1672" s="165"/>
      <c r="AF1672" s="165"/>
      <c r="AG1672" s="165"/>
      <c r="AH1672" s="165"/>
      <c r="AI1672" s="140"/>
      <c r="AJ1672" s="140"/>
      <c r="AK1672" s="78"/>
      <c r="AL1672" s="78"/>
    </row>
    <row r="1673" spans="1:38" s="33" customFormat="1" ht="18" customHeight="1" x14ac:dyDescent="0.2">
      <c r="A1673" s="36" t="s">
        <v>37</v>
      </c>
      <c r="B1673" s="31">
        <f t="shared" si="780"/>
        <v>0</v>
      </c>
      <c r="C1673" s="31">
        <f t="shared" si="780"/>
        <v>0</v>
      </c>
      <c r="D1673" s="31">
        <f t="shared" si="780"/>
        <v>0</v>
      </c>
      <c r="E1673" s="31">
        <f t="shared" si="780"/>
        <v>0</v>
      </c>
      <c r="F1673" s="31">
        <f t="shared" si="780"/>
        <v>0</v>
      </c>
      <c r="G1673" s="31">
        <f t="shared" si="780"/>
        <v>0</v>
      </c>
      <c r="H1673" s="31">
        <f t="shared" si="780"/>
        <v>0</v>
      </c>
      <c r="I1673" s="31">
        <f t="shared" si="780"/>
        <v>0</v>
      </c>
      <c r="J1673" s="31">
        <f t="shared" si="780"/>
        <v>0</v>
      </c>
      <c r="K1673" s="31">
        <f t="shared" si="780"/>
        <v>0</v>
      </c>
      <c r="L1673" s="31">
        <f t="shared" si="780"/>
        <v>0</v>
      </c>
      <c r="M1673" s="31">
        <f t="shared" si="780"/>
        <v>0</v>
      </c>
      <c r="N1673" s="31">
        <f t="shared" si="780"/>
        <v>0</v>
      </c>
      <c r="O1673" s="31">
        <f t="shared" si="780"/>
        <v>0</v>
      </c>
      <c r="P1673" s="31">
        <f t="shared" si="780"/>
        <v>0</v>
      </c>
      <c r="Q1673" s="31">
        <f t="shared" si="780"/>
        <v>0</v>
      </c>
      <c r="R1673" s="31">
        <f t="shared" si="780"/>
        <v>0</v>
      </c>
      <c r="S1673" s="31">
        <f t="shared" si="780"/>
        <v>0</v>
      </c>
      <c r="T1673" s="31">
        <f t="shared" si="780"/>
        <v>0</v>
      </c>
      <c r="U1673" s="31">
        <f t="shared" si="780"/>
        <v>0</v>
      </c>
      <c r="V1673" s="31">
        <f t="shared" si="780"/>
        <v>0</v>
      </c>
      <c r="W1673" s="31">
        <f t="shared" si="780"/>
        <v>0</v>
      </c>
      <c r="X1673" s="31">
        <f t="shared" si="780"/>
        <v>0</v>
      </c>
      <c r="Y1673" s="31">
        <f t="shared" si="780"/>
        <v>0</v>
      </c>
      <c r="Z1673" s="31">
        <f t="shared" si="781"/>
        <v>0</v>
      </c>
      <c r="AA1673" s="31">
        <f>D1673-Z1673</f>
        <v>0</v>
      </c>
      <c r="AB1673" s="37"/>
      <c r="AC1673" s="32"/>
      <c r="AD1673" s="165"/>
      <c r="AE1673" s="165"/>
      <c r="AF1673" s="165"/>
      <c r="AG1673" s="165"/>
      <c r="AH1673" s="165"/>
      <c r="AI1673" s="140"/>
      <c r="AJ1673" s="140"/>
      <c r="AK1673" s="78"/>
      <c r="AL1673" s="78"/>
    </row>
    <row r="1674" spans="1:38" s="33" customFormat="1" ht="18" hidden="1" customHeight="1" x14ac:dyDescent="0.25">
      <c r="A1674" s="39" t="s">
        <v>38</v>
      </c>
      <c r="B1674" s="40">
        <f t="shared" ref="B1674:AA1674" si="782">SUM(B1670:B1673)</f>
        <v>21358822.209999997</v>
      </c>
      <c r="C1674" s="40">
        <f t="shared" si="782"/>
        <v>-5431417</v>
      </c>
      <c r="D1674" s="40">
        <f t="shared" si="782"/>
        <v>15927405.210000001</v>
      </c>
      <c r="E1674" s="40">
        <f t="shared" si="782"/>
        <v>1593202.3</v>
      </c>
      <c r="F1674" s="40">
        <f t="shared" si="782"/>
        <v>6076768.0499999998</v>
      </c>
      <c r="G1674" s="40">
        <f t="shared" si="782"/>
        <v>5484763.209999999</v>
      </c>
      <c r="H1674" s="40">
        <f t="shared" si="782"/>
        <v>944028.91</v>
      </c>
      <c r="I1674" s="40">
        <f t="shared" si="782"/>
        <v>2615</v>
      </c>
      <c r="J1674" s="40">
        <f t="shared" si="782"/>
        <v>0</v>
      </c>
      <c r="K1674" s="40">
        <f t="shared" si="782"/>
        <v>0</v>
      </c>
      <c r="L1674" s="40">
        <f t="shared" si="782"/>
        <v>0</v>
      </c>
      <c r="M1674" s="40">
        <f t="shared" si="782"/>
        <v>2615</v>
      </c>
      <c r="N1674" s="40">
        <f t="shared" si="782"/>
        <v>0</v>
      </c>
      <c r="O1674" s="40">
        <f t="shared" si="782"/>
        <v>725622.49</v>
      </c>
      <c r="P1674" s="40">
        <f t="shared" si="782"/>
        <v>864964.80999999994</v>
      </c>
      <c r="Q1674" s="40">
        <f t="shared" si="782"/>
        <v>1293513.7899999998</v>
      </c>
      <c r="R1674" s="40">
        <f t="shared" si="782"/>
        <v>1406282.63</v>
      </c>
      <c r="S1674" s="40">
        <f t="shared" si="782"/>
        <v>3376971.63</v>
      </c>
      <c r="T1674" s="40">
        <f t="shared" si="782"/>
        <v>606900.57999999996</v>
      </c>
      <c r="U1674" s="40">
        <f t="shared" si="782"/>
        <v>3080834.45</v>
      </c>
      <c r="V1674" s="40">
        <f t="shared" si="782"/>
        <v>1797028.18</v>
      </c>
      <c r="W1674" s="40">
        <f t="shared" si="782"/>
        <v>896313.39</v>
      </c>
      <c r="X1674" s="40">
        <f t="shared" si="782"/>
        <v>47715.519999999997</v>
      </c>
      <c r="Y1674" s="40">
        <f t="shared" si="782"/>
        <v>0</v>
      </c>
      <c r="Z1674" s="40">
        <f t="shared" si="782"/>
        <v>14098762.469999999</v>
      </c>
      <c r="AA1674" s="40">
        <f t="shared" si="782"/>
        <v>1828642.7400000021</v>
      </c>
      <c r="AB1674" s="41">
        <f>Z1674/D1674</f>
        <v>0.88518891081819839</v>
      </c>
      <c r="AC1674" s="32"/>
      <c r="AD1674" s="165"/>
      <c r="AE1674" s="165"/>
      <c r="AF1674" s="165"/>
      <c r="AG1674" s="165"/>
      <c r="AH1674" s="165"/>
      <c r="AI1674" s="140"/>
      <c r="AJ1674" s="140"/>
      <c r="AK1674" s="78"/>
      <c r="AL1674" s="78"/>
    </row>
    <row r="1675" spans="1:38" s="33" customFormat="1" ht="18" hidden="1" customHeight="1" x14ac:dyDescent="0.25">
      <c r="A1675" s="42" t="s">
        <v>39</v>
      </c>
      <c r="B1675" s="31">
        <f t="shared" ref="B1675:Y1675" si="783">B1685</f>
        <v>0</v>
      </c>
      <c r="C1675" s="31">
        <f t="shared" si="783"/>
        <v>0</v>
      </c>
      <c r="D1675" s="31">
        <f t="shared" si="783"/>
        <v>0</v>
      </c>
      <c r="E1675" s="31">
        <f t="shared" si="783"/>
        <v>0</v>
      </c>
      <c r="F1675" s="31">
        <f t="shared" si="783"/>
        <v>0</v>
      </c>
      <c r="G1675" s="31">
        <f t="shared" si="783"/>
        <v>0</v>
      </c>
      <c r="H1675" s="31">
        <f t="shared" si="783"/>
        <v>0</v>
      </c>
      <c r="I1675" s="31">
        <f t="shared" si="783"/>
        <v>0</v>
      </c>
      <c r="J1675" s="31">
        <f t="shared" si="783"/>
        <v>0</v>
      </c>
      <c r="K1675" s="31">
        <f t="shared" si="783"/>
        <v>0</v>
      </c>
      <c r="L1675" s="31">
        <f t="shared" si="783"/>
        <v>0</v>
      </c>
      <c r="M1675" s="31">
        <f t="shared" si="783"/>
        <v>0</v>
      </c>
      <c r="N1675" s="31">
        <f t="shared" si="783"/>
        <v>0</v>
      </c>
      <c r="O1675" s="31">
        <f t="shared" si="783"/>
        <v>0</v>
      </c>
      <c r="P1675" s="31">
        <f t="shared" si="783"/>
        <v>0</v>
      </c>
      <c r="Q1675" s="31">
        <f t="shared" si="783"/>
        <v>0</v>
      </c>
      <c r="R1675" s="31">
        <f t="shared" si="783"/>
        <v>0</v>
      </c>
      <c r="S1675" s="31">
        <f t="shared" si="783"/>
        <v>0</v>
      </c>
      <c r="T1675" s="31">
        <f t="shared" si="783"/>
        <v>0</v>
      </c>
      <c r="U1675" s="31">
        <f t="shared" si="783"/>
        <v>0</v>
      </c>
      <c r="V1675" s="31">
        <f t="shared" si="783"/>
        <v>0</v>
      </c>
      <c r="W1675" s="31">
        <f t="shared" si="783"/>
        <v>0</v>
      </c>
      <c r="X1675" s="31">
        <f t="shared" si="783"/>
        <v>0</v>
      </c>
      <c r="Y1675" s="31">
        <f t="shared" si="783"/>
        <v>0</v>
      </c>
      <c r="Z1675" s="31">
        <f t="shared" ref="Z1675" si="784">SUM(M1675:Y1675)</f>
        <v>0</v>
      </c>
      <c r="AA1675" s="31">
        <f>D1675-Z1675</f>
        <v>0</v>
      </c>
      <c r="AB1675" s="37" t="e">
        <f>Z1675/D1675</f>
        <v>#DIV/0!</v>
      </c>
      <c r="AC1675" s="32"/>
      <c r="AD1675" s="165"/>
      <c r="AE1675" s="165"/>
      <c r="AF1675" s="165"/>
      <c r="AG1675" s="165"/>
      <c r="AH1675" s="165"/>
      <c r="AI1675" s="140"/>
      <c r="AJ1675" s="140"/>
      <c r="AK1675" s="78"/>
      <c r="AL1675" s="78"/>
    </row>
    <row r="1676" spans="1:38" s="33" customFormat="1" ht="18" customHeight="1" x14ac:dyDescent="0.25">
      <c r="A1676" s="39" t="s">
        <v>40</v>
      </c>
      <c r="B1676" s="40">
        <f t="shared" ref="B1676:AA1676" si="785">B1675+B1674</f>
        <v>21358822.209999997</v>
      </c>
      <c r="C1676" s="40">
        <f t="shared" si="785"/>
        <v>-5431417</v>
      </c>
      <c r="D1676" s="40">
        <f t="shared" si="785"/>
        <v>15927405.210000001</v>
      </c>
      <c r="E1676" s="40">
        <f t="shared" si="785"/>
        <v>1593202.3</v>
      </c>
      <c r="F1676" s="40">
        <f t="shared" si="785"/>
        <v>6076768.0499999998</v>
      </c>
      <c r="G1676" s="40">
        <f t="shared" si="785"/>
        <v>5484763.209999999</v>
      </c>
      <c r="H1676" s="40">
        <f t="shared" si="785"/>
        <v>944028.91</v>
      </c>
      <c r="I1676" s="40">
        <f t="shared" si="785"/>
        <v>2615</v>
      </c>
      <c r="J1676" s="40">
        <f t="shared" si="785"/>
        <v>0</v>
      </c>
      <c r="K1676" s="40">
        <f t="shared" si="785"/>
        <v>0</v>
      </c>
      <c r="L1676" s="40">
        <f t="shared" si="785"/>
        <v>0</v>
      </c>
      <c r="M1676" s="40">
        <f t="shared" si="785"/>
        <v>2615</v>
      </c>
      <c r="N1676" s="40">
        <f t="shared" si="785"/>
        <v>0</v>
      </c>
      <c r="O1676" s="40">
        <f t="shared" si="785"/>
        <v>725622.49</v>
      </c>
      <c r="P1676" s="40">
        <f t="shared" si="785"/>
        <v>864964.80999999994</v>
      </c>
      <c r="Q1676" s="40">
        <f t="shared" si="785"/>
        <v>1293513.7899999998</v>
      </c>
      <c r="R1676" s="40">
        <f t="shared" si="785"/>
        <v>1406282.63</v>
      </c>
      <c r="S1676" s="40">
        <f t="shared" si="785"/>
        <v>3376971.63</v>
      </c>
      <c r="T1676" s="40">
        <f t="shared" si="785"/>
        <v>606900.57999999996</v>
      </c>
      <c r="U1676" s="40">
        <f t="shared" si="785"/>
        <v>3080834.45</v>
      </c>
      <c r="V1676" s="40">
        <f t="shared" si="785"/>
        <v>1797028.18</v>
      </c>
      <c r="W1676" s="40">
        <f t="shared" si="785"/>
        <v>896313.39</v>
      </c>
      <c r="X1676" s="40">
        <f t="shared" si="785"/>
        <v>47715.519999999997</v>
      </c>
      <c r="Y1676" s="40">
        <f t="shared" si="785"/>
        <v>0</v>
      </c>
      <c r="Z1676" s="40">
        <f t="shared" si="785"/>
        <v>14098762.469999999</v>
      </c>
      <c r="AA1676" s="40">
        <f t="shared" si="785"/>
        <v>1828642.7400000021</v>
      </c>
      <c r="AB1676" s="41">
        <f>Z1676/D1676</f>
        <v>0.88518891081819839</v>
      </c>
      <c r="AC1676" s="43"/>
      <c r="AD1676" s="165"/>
      <c r="AE1676" s="165"/>
      <c r="AF1676" s="165"/>
      <c r="AG1676" s="165"/>
      <c r="AH1676" s="165"/>
      <c r="AI1676" s="140"/>
      <c r="AJ1676" s="140"/>
      <c r="AK1676" s="78"/>
      <c r="AL1676" s="78"/>
    </row>
    <row r="1677" spans="1:38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65"/>
      <c r="AE1677" s="165"/>
      <c r="AF1677" s="165"/>
      <c r="AG1677" s="165"/>
      <c r="AH1677" s="165"/>
      <c r="AI1677" s="140"/>
      <c r="AJ1677" s="140"/>
      <c r="AK1677" s="78"/>
      <c r="AL1677" s="78"/>
    </row>
    <row r="1678" spans="1:38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65"/>
      <c r="AE1678" s="165"/>
      <c r="AF1678" s="165"/>
      <c r="AG1678" s="165"/>
      <c r="AH1678" s="165"/>
      <c r="AI1678" s="140"/>
      <c r="AJ1678" s="140"/>
      <c r="AK1678" s="78"/>
      <c r="AL1678" s="78"/>
    </row>
    <row r="1679" spans="1:38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65"/>
      <c r="AE1679" s="165"/>
      <c r="AF1679" s="165"/>
      <c r="AG1679" s="165"/>
      <c r="AH1679" s="165"/>
      <c r="AI1679" s="140"/>
      <c r="AJ1679" s="140"/>
      <c r="AK1679" s="78"/>
      <c r="AL1679" s="78"/>
    </row>
    <row r="1680" spans="1:38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86">C1690+C1870</f>
        <v>7.73070496506989E-12</v>
      </c>
      <c r="D1680" s="31">
        <f t="shared" si="786"/>
        <v>4725075.71</v>
      </c>
      <c r="E1680" s="31">
        <f t="shared" si="786"/>
        <v>67048.479999999996</v>
      </c>
      <c r="F1680" s="31">
        <f t="shared" si="786"/>
        <v>1445394.3499999999</v>
      </c>
      <c r="G1680" s="31">
        <f t="shared" si="786"/>
        <v>1451979.35</v>
      </c>
      <c r="H1680" s="31">
        <f t="shared" si="786"/>
        <v>861179.28</v>
      </c>
      <c r="I1680" s="31">
        <f t="shared" si="786"/>
        <v>0</v>
      </c>
      <c r="J1680" s="31">
        <f t="shared" si="786"/>
        <v>0</v>
      </c>
      <c r="K1680" s="31">
        <f t="shared" si="786"/>
        <v>0</v>
      </c>
      <c r="L1680" s="31">
        <f t="shared" si="786"/>
        <v>0</v>
      </c>
      <c r="M1680" s="31">
        <f t="shared" si="786"/>
        <v>0</v>
      </c>
      <c r="N1680" s="31">
        <f t="shared" si="786"/>
        <v>0</v>
      </c>
      <c r="O1680" s="31">
        <f t="shared" si="786"/>
        <v>3734.93</v>
      </c>
      <c r="P1680" s="31">
        <f t="shared" si="786"/>
        <v>63313.55</v>
      </c>
      <c r="Q1680" s="31">
        <f t="shared" si="786"/>
        <v>17299.45</v>
      </c>
      <c r="R1680" s="31">
        <f t="shared" si="786"/>
        <v>462257.35</v>
      </c>
      <c r="S1680" s="31">
        <f t="shared" si="786"/>
        <v>965837.54999999981</v>
      </c>
      <c r="T1680" s="31">
        <f t="shared" si="786"/>
        <v>13092.87</v>
      </c>
      <c r="U1680" s="31">
        <f t="shared" si="786"/>
        <v>591933.01</v>
      </c>
      <c r="V1680" s="31">
        <f t="shared" si="786"/>
        <v>846953.47</v>
      </c>
      <c r="W1680" s="31">
        <f t="shared" si="786"/>
        <v>861179.28</v>
      </c>
      <c r="X1680" s="31">
        <f t="shared" si="786"/>
        <v>0</v>
      </c>
      <c r="Y1680" s="31">
        <f t="shared" si="786"/>
        <v>0</v>
      </c>
      <c r="Z1680" s="31">
        <f>SUM(M1680:Y1680)</f>
        <v>3825601.46</v>
      </c>
      <c r="AA1680" s="31">
        <f>D1680-Z1680</f>
        <v>899474.25</v>
      </c>
      <c r="AB1680" s="37">
        <f>Z1680/D1680</f>
        <v>0.80963812958671089</v>
      </c>
      <c r="AC1680" s="32"/>
      <c r="AD1680" s="165"/>
      <c r="AE1680" s="165"/>
      <c r="AF1680" s="165"/>
      <c r="AG1680" s="165"/>
      <c r="AH1680" s="165"/>
      <c r="AI1680" s="140"/>
      <c r="AJ1680" s="140"/>
      <c r="AK1680" s="78"/>
      <c r="AL1680" s="78"/>
    </row>
    <row r="1681" spans="1:38" s="33" customFormat="1" ht="18" customHeight="1" x14ac:dyDescent="0.2">
      <c r="A1681" s="36" t="s">
        <v>35</v>
      </c>
      <c r="B1681" s="31">
        <f t="shared" ref="B1681:Q1685" si="787">B1691+B1871</f>
        <v>16633746.499999996</v>
      </c>
      <c r="C1681" s="31">
        <f t="shared" si="787"/>
        <v>-5431417</v>
      </c>
      <c r="D1681" s="31">
        <f t="shared" si="787"/>
        <v>11202329.5</v>
      </c>
      <c r="E1681" s="31">
        <f t="shared" si="787"/>
        <v>1526153.82</v>
      </c>
      <c r="F1681" s="31">
        <f t="shared" si="787"/>
        <v>4631373.7</v>
      </c>
      <c r="G1681" s="31">
        <f t="shared" si="787"/>
        <v>4032783.8599999989</v>
      </c>
      <c r="H1681" s="31">
        <f t="shared" si="787"/>
        <v>82849.63</v>
      </c>
      <c r="I1681" s="31">
        <f t="shared" si="787"/>
        <v>2615</v>
      </c>
      <c r="J1681" s="31">
        <f t="shared" si="787"/>
        <v>0</v>
      </c>
      <c r="K1681" s="31">
        <f t="shared" si="787"/>
        <v>0</v>
      </c>
      <c r="L1681" s="31">
        <f t="shared" si="787"/>
        <v>0</v>
      </c>
      <c r="M1681" s="31">
        <f t="shared" si="787"/>
        <v>2615</v>
      </c>
      <c r="N1681" s="31">
        <f t="shared" si="787"/>
        <v>0</v>
      </c>
      <c r="O1681" s="31">
        <f t="shared" si="787"/>
        <v>721887.55999999994</v>
      </c>
      <c r="P1681" s="31">
        <f t="shared" si="787"/>
        <v>801651.25999999989</v>
      </c>
      <c r="Q1681" s="31">
        <f t="shared" si="787"/>
        <v>1276214.3399999999</v>
      </c>
      <c r="R1681" s="31">
        <f t="shared" si="786"/>
        <v>944025.28</v>
      </c>
      <c r="S1681" s="31">
        <f t="shared" si="786"/>
        <v>2411134.08</v>
      </c>
      <c r="T1681" s="31">
        <f t="shared" si="786"/>
        <v>593807.71</v>
      </c>
      <c r="U1681" s="31">
        <f t="shared" si="786"/>
        <v>2488901.44</v>
      </c>
      <c r="V1681" s="31">
        <f t="shared" si="786"/>
        <v>950074.71</v>
      </c>
      <c r="W1681" s="31">
        <f t="shared" si="786"/>
        <v>35134.11</v>
      </c>
      <c r="X1681" s="31">
        <f t="shared" si="786"/>
        <v>47715.519999999997</v>
      </c>
      <c r="Y1681" s="31">
        <f t="shared" si="786"/>
        <v>0</v>
      </c>
      <c r="Z1681" s="31">
        <f t="shared" ref="Z1681:Z1683" si="788">SUM(M1681:Y1681)</f>
        <v>10273161.009999998</v>
      </c>
      <c r="AA1681" s="31">
        <f>D1681-Z1681</f>
        <v>929168.49000000209</v>
      </c>
      <c r="AB1681" s="37">
        <f>Z1681/D1681</f>
        <v>0.91705577933589599</v>
      </c>
      <c r="AC1681" s="32"/>
      <c r="AD1681" s="165"/>
      <c r="AE1681" s="165"/>
      <c r="AF1681" s="165"/>
      <c r="AG1681" s="165"/>
      <c r="AH1681" s="165"/>
      <c r="AI1681" s="140"/>
      <c r="AJ1681" s="140"/>
      <c r="AK1681" s="78"/>
      <c r="AL1681" s="78"/>
    </row>
    <row r="1682" spans="1:38" s="33" customFormat="1" ht="18" customHeight="1" x14ac:dyDescent="0.2">
      <c r="A1682" s="36" t="s">
        <v>36</v>
      </c>
      <c r="B1682" s="31">
        <f t="shared" si="787"/>
        <v>0</v>
      </c>
      <c r="C1682" s="31">
        <f t="shared" si="786"/>
        <v>0</v>
      </c>
      <c r="D1682" s="31">
        <f t="shared" si="786"/>
        <v>0</v>
      </c>
      <c r="E1682" s="31">
        <f t="shared" si="786"/>
        <v>0</v>
      </c>
      <c r="F1682" s="31">
        <f t="shared" si="786"/>
        <v>0</v>
      </c>
      <c r="G1682" s="31">
        <f t="shared" si="786"/>
        <v>0</v>
      </c>
      <c r="H1682" s="31">
        <f t="shared" si="786"/>
        <v>0</v>
      </c>
      <c r="I1682" s="31">
        <f t="shared" si="786"/>
        <v>0</v>
      </c>
      <c r="J1682" s="31">
        <f t="shared" si="786"/>
        <v>0</v>
      </c>
      <c r="K1682" s="31">
        <f t="shared" si="786"/>
        <v>0</v>
      </c>
      <c r="L1682" s="31">
        <f t="shared" si="786"/>
        <v>0</v>
      </c>
      <c r="M1682" s="31">
        <f t="shared" si="786"/>
        <v>0</v>
      </c>
      <c r="N1682" s="31">
        <f t="shared" si="786"/>
        <v>0</v>
      </c>
      <c r="O1682" s="31">
        <f t="shared" si="786"/>
        <v>0</v>
      </c>
      <c r="P1682" s="31">
        <f t="shared" si="786"/>
        <v>0</v>
      </c>
      <c r="Q1682" s="31">
        <f t="shared" si="786"/>
        <v>0</v>
      </c>
      <c r="R1682" s="31">
        <f t="shared" si="786"/>
        <v>0</v>
      </c>
      <c r="S1682" s="31">
        <f t="shared" si="786"/>
        <v>0</v>
      </c>
      <c r="T1682" s="31">
        <f t="shared" si="786"/>
        <v>0</v>
      </c>
      <c r="U1682" s="31">
        <f t="shared" si="786"/>
        <v>0</v>
      </c>
      <c r="V1682" s="31">
        <f t="shared" si="786"/>
        <v>0</v>
      </c>
      <c r="W1682" s="31">
        <f t="shared" si="786"/>
        <v>0</v>
      </c>
      <c r="X1682" s="31">
        <f t="shared" si="786"/>
        <v>0</v>
      </c>
      <c r="Y1682" s="31">
        <f t="shared" si="786"/>
        <v>0</v>
      </c>
      <c r="Z1682" s="31">
        <f t="shared" si="788"/>
        <v>0</v>
      </c>
      <c r="AA1682" s="31">
        <f>D1682-Z1682</f>
        <v>0</v>
      </c>
      <c r="AB1682" s="37"/>
      <c r="AC1682" s="32"/>
      <c r="AD1682" s="165"/>
      <c r="AE1682" s="165"/>
      <c r="AF1682" s="165"/>
      <c r="AG1682" s="165"/>
      <c r="AH1682" s="165"/>
      <c r="AI1682" s="140"/>
      <c r="AJ1682" s="140"/>
      <c r="AK1682" s="78"/>
      <c r="AL1682" s="78"/>
    </row>
    <row r="1683" spans="1:38" s="33" customFormat="1" ht="18" customHeight="1" x14ac:dyDescent="0.2">
      <c r="A1683" s="36" t="s">
        <v>37</v>
      </c>
      <c r="B1683" s="31">
        <f t="shared" si="787"/>
        <v>0</v>
      </c>
      <c r="C1683" s="31">
        <f t="shared" si="786"/>
        <v>0</v>
      </c>
      <c r="D1683" s="31">
        <f t="shared" si="786"/>
        <v>0</v>
      </c>
      <c r="E1683" s="31">
        <f t="shared" si="786"/>
        <v>0</v>
      </c>
      <c r="F1683" s="31">
        <f t="shared" si="786"/>
        <v>0</v>
      </c>
      <c r="G1683" s="31">
        <f t="shared" si="786"/>
        <v>0</v>
      </c>
      <c r="H1683" s="31">
        <f t="shared" si="786"/>
        <v>0</v>
      </c>
      <c r="I1683" s="31">
        <f t="shared" si="786"/>
        <v>0</v>
      </c>
      <c r="J1683" s="31">
        <f t="shared" si="786"/>
        <v>0</v>
      </c>
      <c r="K1683" s="31">
        <f t="shared" si="786"/>
        <v>0</v>
      </c>
      <c r="L1683" s="31">
        <f t="shared" si="786"/>
        <v>0</v>
      </c>
      <c r="M1683" s="31">
        <f t="shared" si="786"/>
        <v>0</v>
      </c>
      <c r="N1683" s="31">
        <f t="shared" si="786"/>
        <v>0</v>
      </c>
      <c r="O1683" s="31">
        <f t="shared" si="786"/>
        <v>0</v>
      </c>
      <c r="P1683" s="31">
        <f t="shared" si="786"/>
        <v>0</v>
      </c>
      <c r="Q1683" s="31">
        <f t="shared" si="786"/>
        <v>0</v>
      </c>
      <c r="R1683" s="31">
        <f t="shared" si="786"/>
        <v>0</v>
      </c>
      <c r="S1683" s="31">
        <f t="shared" si="786"/>
        <v>0</v>
      </c>
      <c r="T1683" s="31">
        <f t="shared" si="786"/>
        <v>0</v>
      </c>
      <c r="U1683" s="31">
        <f t="shared" si="786"/>
        <v>0</v>
      </c>
      <c r="V1683" s="31">
        <f t="shared" si="786"/>
        <v>0</v>
      </c>
      <c r="W1683" s="31">
        <f t="shared" si="786"/>
        <v>0</v>
      </c>
      <c r="X1683" s="31">
        <f t="shared" si="786"/>
        <v>0</v>
      </c>
      <c r="Y1683" s="31">
        <f t="shared" si="786"/>
        <v>0</v>
      </c>
      <c r="Z1683" s="31">
        <f t="shared" si="788"/>
        <v>0</v>
      </c>
      <c r="AA1683" s="31">
        <f>D1683-Z1683</f>
        <v>0</v>
      </c>
      <c r="AB1683" s="37"/>
      <c r="AC1683" s="32"/>
      <c r="AD1683" s="165"/>
      <c r="AE1683" s="165"/>
      <c r="AF1683" s="165"/>
      <c r="AG1683" s="165"/>
      <c r="AH1683" s="165"/>
      <c r="AI1683" s="140"/>
      <c r="AJ1683" s="140"/>
      <c r="AK1683" s="78"/>
      <c r="AL1683" s="78"/>
    </row>
    <row r="1684" spans="1:38" s="33" customFormat="1" ht="18" hidden="1" customHeight="1" x14ac:dyDescent="0.25">
      <c r="A1684" s="39" t="s">
        <v>38</v>
      </c>
      <c r="B1684" s="40">
        <f t="shared" ref="B1684:AA1684" si="789">SUM(B1680:B1683)</f>
        <v>21358822.209999997</v>
      </c>
      <c r="C1684" s="40">
        <f t="shared" si="789"/>
        <v>-5431417</v>
      </c>
      <c r="D1684" s="40">
        <f t="shared" si="789"/>
        <v>15927405.210000001</v>
      </c>
      <c r="E1684" s="40">
        <f t="shared" si="789"/>
        <v>1593202.3</v>
      </c>
      <c r="F1684" s="40">
        <f t="shared" si="789"/>
        <v>6076768.0499999998</v>
      </c>
      <c r="G1684" s="40">
        <f t="shared" si="789"/>
        <v>5484763.209999999</v>
      </c>
      <c r="H1684" s="40">
        <f t="shared" si="789"/>
        <v>944028.91</v>
      </c>
      <c r="I1684" s="40">
        <f t="shared" si="789"/>
        <v>2615</v>
      </c>
      <c r="J1684" s="40">
        <f t="shared" si="789"/>
        <v>0</v>
      </c>
      <c r="K1684" s="40">
        <f t="shared" si="789"/>
        <v>0</v>
      </c>
      <c r="L1684" s="40">
        <f t="shared" si="789"/>
        <v>0</v>
      </c>
      <c r="M1684" s="40">
        <f t="shared" si="789"/>
        <v>2615</v>
      </c>
      <c r="N1684" s="40">
        <f t="shared" si="789"/>
        <v>0</v>
      </c>
      <c r="O1684" s="40">
        <f t="shared" si="789"/>
        <v>725622.49</v>
      </c>
      <c r="P1684" s="40">
        <f t="shared" si="789"/>
        <v>864964.80999999994</v>
      </c>
      <c r="Q1684" s="40">
        <f t="shared" si="789"/>
        <v>1293513.7899999998</v>
      </c>
      <c r="R1684" s="40">
        <f t="shared" si="789"/>
        <v>1406282.63</v>
      </c>
      <c r="S1684" s="40">
        <f t="shared" si="789"/>
        <v>3376971.63</v>
      </c>
      <c r="T1684" s="40">
        <f t="shared" si="789"/>
        <v>606900.57999999996</v>
      </c>
      <c r="U1684" s="40">
        <f t="shared" si="789"/>
        <v>3080834.45</v>
      </c>
      <c r="V1684" s="40">
        <f t="shared" si="789"/>
        <v>1797028.18</v>
      </c>
      <c r="W1684" s="40">
        <f t="shared" si="789"/>
        <v>896313.39</v>
      </c>
      <c r="X1684" s="40">
        <f t="shared" si="789"/>
        <v>47715.519999999997</v>
      </c>
      <c r="Y1684" s="40">
        <f t="shared" si="789"/>
        <v>0</v>
      </c>
      <c r="Z1684" s="40">
        <f t="shared" si="789"/>
        <v>14098762.469999999</v>
      </c>
      <c r="AA1684" s="40">
        <f t="shared" si="789"/>
        <v>1828642.7400000021</v>
      </c>
      <c r="AB1684" s="41">
        <f>Z1684/D1684</f>
        <v>0.88518891081819839</v>
      </c>
      <c r="AC1684" s="32"/>
      <c r="AD1684" s="165"/>
      <c r="AE1684" s="165"/>
      <c r="AF1684" s="165"/>
      <c r="AG1684" s="165"/>
      <c r="AH1684" s="165"/>
      <c r="AI1684" s="140"/>
      <c r="AJ1684" s="140"/>
      <c r="AK1684" s="78"/>
      <c r="AL1684" s="78"/>
    </row>
    <row r="1685" spans="1:38" s="33" customFormat="1" ht="18" hidden="1" customHeight="1" x14ac:dyDescent="0.25">
      <c r="A1685" s="42" t="s">
        <v>39</v>
      </c>
      <c r="B1685" s="31">
        <f t="shared" si="787"/>
        <v>0</v>
      </c>
      <c r="C1685" s="31">
        <f t="shared" si="786"/>
        <v>0</v>
      </c>
      <c r="D1685" s="31">
        <f t="shared" si="786"/>
        <v>0</v>
      </c>
      <c r="E1685" s="31">
        <f t="shared" si="786"/>
        <v>0</v>
      </c>
      <c r="F1685" s="31">
        <f t="shared" si="786"/>
        <v>0</v>
      </c>
      <c r="G1685" s="31">
        <f t="shared" si="786"/>
        <v>0</v>
      </c>
      <c r="H1685" s="31">
        <f t="shared" si="786"/>
        <v>0</v>
      </c>
      <c r="I1685" s="31">
        <f t="shared" si="786"/>
        <v>0</v>
      </c>
      <c r="J1685" s="31">
        <f t="shared" si="786"/>
        <v>0</v>
      </c>
      <c r="K1685" s="31">
        <f t="shared" si="786"/>
        <v>0</v>
      </c>
      <c r="L1685" s="31">
        <f t="shared" si="786"/>
        <v>0</v>
      </c>
      <c r="M1685" s="31">
        <f t="shared" si="786"/>
        <v>0</v>
      </c>
      <c r="N1685" s="31">
        <f t="shared" si="786"/>
        <v>0</v>
      </c>
      <c r="O1685" s="31">
        <f t="shared" si="786"/>
        <v>0</v>
      </c>
      <c r="P1685" s="31">
        <f t="shared" si="786"/>
        <v>0</v>
      </c>
      <c r="Q1685" s="31">
        <f t="shared" si="786"/>
        <v>0</v>
      </c>
      <c r="R1685" s="31">
        <f t="shared" si="786"/>
        <v>0</v>
      </c>
      <c r="S1685" s="31">
        <f t="shared" si="786"/>
        <v>0</v>
      </c>
      <c r="T1685" s="31">
        <f t="shared" si="786"/>
        <v>0</v>
      </c>
      <c r="U1685" s="31">
        <f t="shared" si="786"/>
        <v>0</v>
      </c>
      <c r="V1685" s="31">
        <f t="shared" si="786"/>
        <v>0</v>
      </c>
      <c r="W1685" s="31">
        <f t="shared" si="786"/>
        <v>0</v>
      </c>
      <c r="X1685" s="31">
        <f t="shared" si="786"/>
        <v>0</v>
      </c>
      <c r="Y1685" s="31">
        <f t="shared" si="786"/>
        <v>0</v>
      </c>
      <c r="Z1685" s="31">
        <f t="shared" ref="Z1685" si="790">SUM(M1685:Y1685)</f>
        <v>0</v>
      </c>
      <c r="AA1685" s="31">
        <f>D1685-Z1685</f>
        <v>0</v>
      </c>
      <c r="AB1685" s="37" t="e">
        <f>Z1685/D1685</f>
        <v>#DIV/0!</v>
      </c>
      <c r="AC1685" s="32"/>
      <c r="AD1685" s="165"/>
      <c r="AE1685" s="165"/>
      <c r="AF1685" s="165"/>
      <c r="AG1685" s="165"/>
      <c r="AH1685" s="165"/>
      <c r="AI1685" s="140"/>
      <c r="AJ1685" s="140"/>
      <c r="AK1685" s="78"/>
      <c r="AL1685" s="78"/>
    </row>
    <row r="1686" spans="1:38" s="33" customFormat="1" ht="18" customHeight="1" x14ac:dyDescent="0.25">
      <c r="A1686" s="39" t="s">
        <v>40</v>
      </c>
      <c r="B1686" s="40">
        <f t="shared" ref="B1686:AA1686" si="791">B1685+B1684</f>
        <v>21358822.209999997</v>
      </c>
      <c r="C1686" s="40">
        <f t="shared" si="791"/>
        <v>-5431417</v>
      </c>
      <c r="D1686" s="40">
        <f t="shared" si="791"/>
        <v>15927405.210000001</v>
      </c>
      <c r="E1686" s="40">
        <f t="shared" si="791"/>
        <v>1593202.3</v>
      </c>
      <c r="F1686" s="40">
        <f t="shared" si="791"/>
        <v>6076768.0499999998</v>
      </c>
      <c r="G1686" s="40">
        <f t="shared" si="791"/>
        <v>5484763.209999999</v>
      </c>
      <c r="H1686" s="40">
        <f t="shared" si="791"/>
        <v>944028.91</v>
      </c>
      <c r="I1686" s="40">
        <f t="shared" si="791"/>
        <v>2615</v>
      </c>
      <c r="J1686" s="40">
        <f t="shared" si="791"/>
        <v>0</v>
      </c>
      <c r="K1686" s="40">
        <f t="shared" si="791"/>
        <v>0</v>
      </c>
      <c r="L1686" s="40">
        <f t="shared" si="791"/>
        <v>0</v>
      </c>
      <c r="M1686" s="40">
        <f t="shared" si="791"/>
        <v>2615</v>
      </c>
      <c r="N1686" s="40">
        <f t="shared" si="791"/>
        <v>0</v>
      </c>
      <c r="O1686" s="40">
        <f t="shared" si="791"/>
        <v>725622.49</v>
      </c>
      <c r="P1686" s="40">
        <f t="shared" si="791"/>
        <v>864964.80999999994</v>
      </c>
      <c r="Q1686" s="40">
        <f t="shared" si="791"/>
        <v>1293513.7899999998</v>
      </c>
      <c r="R1686" s="40">
        <f t="shared" si="791"/>
        <v>1406282.63</v>
      </c>
      <c r="S1686" s="40">
        <f t="shared" si="791"/>
        <v>3376971.63</v>
      </c>
      <c r="T1686" s="40">
        <f t="shared" si="791"/>
        <v>606900.57999999996</v>
      </c>
      <c r="U1686" s="40">
        <f t="shared" si="791"/>
        <v>3080834.45</v>
      </c>
      <c r="V1686" s="40">
        <f t="shared" si="791"/>
        <v>1797028.18</v>
      </c>
      <c r="W1686" s="40">
        <f t="shared" si="791"/>
        <v>896313.39</v>
      </c>
      <c r="X1686" s="40">
        <f t="shared" si="791"/>
        <v>47715.519999999997</v>
      </c>
      <c r="Y1686" s="40">
        <f t="shared" si="791"/>
        <v>0</v>
      </c>
      <c r="Z1686" s="40">
        <f t="shared" si="791"/>
        <v>14098762.469999999</v>
      </c>
      <c r="AA1686" s="40">
        <f t="shared" si="791"/>
        <v>1828642.7400000021</v>
      </c>
      <c r="AB1686" s="41">
        <f>Z1686/D1686</f>
        <v>0.88518891081819839</v>
      </c>
      <c r="AC1686" s="43"/>
      <c r="AD1686" s="165"/>
      <c r="AE1686" s="165"/>
      <c r="AF1686" s="165"/>
      <c r="AG1686" s="165"/>
      <c r="AH1686" s="165"/>
      <c r="AI1686" s="140"/>
      <c r="AJ1686" s="140"/>
      <c r="AK1686" s="78"/>
      <c r="AL1686" s="78"/>
    </row>
    <row r="1687" spans="1:38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65"/>
      <c r="AE1687" s="165"/>
      <c r="AF1687" s="165"/>
      <c r="AG1687" s="165"/>
      <c r="AH1687" s="165"/>
      <c r="AI1687" s="140"/>
      <c r="AJ1687" s="140"/>
      <c r="AK1687" s="78"/>
      <c r="AL1687" s="78"/>
    </row>
    <row r="1688" spans="1:38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65"/>
      <c r="AE1688" s="165"/>
      <c r="AF1688" s="165"/>
      <c r="AG1688" s="165"/>
      <c r="AH1688" s="165"/>
      <c r="AI1688" s="140"/>
      <c r="AJ1688" s="140"/>
      <c r="AK1688" s="78"/>
      <c r="AL1688" s="78"/>
    </row>
    <row r="1689" spans="1:38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65"/>
      <c r="AE1689" s="165"/>
      <c r="AF1689" s="165"/>
      <c r="AG1689" s="165"/>
      <c r="AH1689" s="165"/>
      <c r="AI1689" s="140"/>
      <c r="AJ1689" s="140"/>
      <c r="AK1689" s="78"/>
      <c r="AL1689" s="78"/>
    </row>
    <row r="1690" spans="1:38" s="33" customFormat="1" ht="18" customHeight="1" x14ac:dyDescent="0.2">
      <c r="A1690" s="36" t="s">
        <v>34</v>
      </c>
      <c r="B1690" s="31">
        <f t="shared" ref="B1690:Q1693" si="792">B1700+B1710+B1720+B1730+B1740+B1750+B1760+B1770+B1780+B1790+B1800+B1810+B1820+B1830+B1840+B1850+B1860</f>
        <v>4721043.2</v>
      </c>
      <c r="C1690" s="31">
        <f t="shared" si="792"/>
        <v>7.73070496506989E-12</v>
      </c>
      <c r="D1690" s="31">
        <f>D1700+D1710+D1720+D1730+D1740+D1750+D1760+D1770+D1780+D1790+D1800+D1810+D1820+D1830+D1840+D1850+D1860</f>
        <v>4721043.2</v>
      </c>
      <c r="E1690" s="31">
        <f t="shared" ref="E1690:Y1693" si="793">E1700+E1710+E1720+E1730+E1740+E1750+E1760+E1770+E1780+E1790+E1800+E1810+E1820+E1830+E1840+E1850+E1860</f>
        <v>67048.479999999996</v>
      </c>
      <c r="F1690" s="31">
        <f t="shared" si="793"/>
        <v>1445394.3499999999</v>
      </c>
      <c r="G1690" s="31">
        <f t="shared" si="793"/>
        <v>1451979.35</v>
      </c>
      <c r="H1690" s="31">
        <f t="shared" si="793"/>
        <v>861179.28</v>
      </c>
      <c r="I1690" s="31">
        <f t="shared" si="793"/>
        <v>0</v>
      </c>
      <c r="J1690" s="31">
        <f t="shared" si="793"/>
        <v>0</v>
      </c>
      <c r="K1690" s="31">
        <f t="shared" si="793"/>
        <v>0</v>
      </c>
      <c r="L1690" s="31">
        <f t="shared" si="793"/>
        <v>0</v>
      </c>
      <c r="M1690" s="31">
        <f t="shared" si="793"/>
        <v>0</v>
      </c>
      <c r="N1690" s="31">
        <f t="shared" si="793"/>
        <v>0</v>
      </c>
      <c r="O1690" s="31">
        <f t="shared" si="793"/>
        <v>3734.93</v>
      </c>
      <c r="P1690" s="31">
        <f t="shared" si="793"/>
        <v>63313.55</v>
      </c>
      <c r="Q1690" s="31">
        <f t="shared" si="793"/>
        <v>17299.45</v>
      </c>
      <c r="R1690" s="31">
        <f t="shared" si="793"/>
        <v>462257.35</v>
      </c>
      <c r="S1690" s="31">
        <f t="shared" si="793"/>
        <v>965837.54999999981</v>
      </c>
      <c r="T1690" s="31">
        <f t="shared" si="793"/>
        <v>13092.87</v>
      </c>
      <c r="U1690" s="31">
        <f t="shared" si="793"/>
        <v>591933.01</v>
      </c>
      <c r="V1690" s="31">
        <f t="shared" si="793"/>
        <v>846953.47</v>
      </c>
      <c r="W1690" s="31">
        <f t="shared" si="793"/>
        <v>861179.28</v>
      </c>
      <c r="X1690" s="31">
        <f t="shared" si="793"/>
        <v>0</v>
      </c>
      <c r="Y1690" s="31">
        <f t="shared" si="793"/>
        <v>0</v>
      </c>
      <c r="Z1690" s="31">
        <f>SUM(M1690:Y1690)</f>
        <v>3825601.46</v>
      </c>
      <c r="AA1690" s="31">
        <f>D1690-Z1690</f>
        <v>895441.74000000022</v>
      </c>
      <c r="AB1690" s="37">
        <f>Z1690/D1690</f>
        <v>0.81032968730300958</v>
      </c>
      <c r="AC1690" s="32"/>
      <c r="AD1690" s="165"/>
      <c r="AE1690" s="165"/>
      <c r="AF1690" s="165"/>
      <c r="AG1690" s="165"/>
      <c r="AH1690" s="165"/>
      <c r="AI1690" s="140"/>
      <c r="AJ1690" s="140"/>
      <c r="AK1690" s="78"/>
      <c r="AL1690" s="78"/>
    </row>
    <row r="1691" spans="1:38" s="33" customFormat="1" ht="18" customHeight="1" x14ac:dyDescent="0.2">
      <c r="A1691" s="36" t="s">
        <v>35</v>
      </c>
      <c r="B1691" s="31">
        <f t="shared" si="792"/>
        <v>15632132.799999997</v>
      </c>
      <c r="C1691" s="31">
        <f t="shared" si="792"/>
        <v>-4498116</v>
      </c>
      <c r="D1691" s="31">
        <f t="shared" si="792"/>
        <v>11134016.800000001</v>
      </c>
      <c r="E1691" s="31">
        <f t="shared" si="792"/>
        <v>1474503.82</v>
      </c>
      <c r="F1691" s="31">
        <f t="shared" si="792"/>
        <v>4631373.7</v>
      </c>
      <c r="G1691" s="31">
        <f t="shared" si="792"/>
        <v>4025297.3099999991</v>
      </c>
      <c r="H1691" s="31">
        <f t="shared" si="792"/>
        <v>82849.63</v>
      </c>
      <c r="I1691" s="31">
        <f t="shared" si="792"/>
        <v>0</v>
      </c>
      <c r="J1691" s="31">
        <f t="shared" si="792"/>
        <v>0</v>
      </c>
      <c r="K1691" s="31">
        <f t="shared" si="792"/>
        <v>0</v>
      </c>
      <c r="L1691" s="31">
        <f t="shared" si="792"/>
        <v>0</v>
      </c>
      <c r="M1691" s="31">
        <f t="shared" si="792"/>
        <v>0</v>
      </c>
      <c r="N1691" s="31">
        <f t="shared" si="792"/>
        <v>0</v>
      </c>
      <c r="O1691" s="31">
        <f t="shared" si="792"/>
        <v>672852.55999999994</v>
      </c>
      <c r="P1691" s="31">
        <f t="shared" si="792"/>
        <v>801651.25999999989</v>
      </c>
      <c r="Q1691" s="31">
        <f t="shared" si="792"/>
        <v>1255519.3399999999</v>
      </c>
      <c r="R1691" s="31">
        <f t="shared" si="793"/>
        <v>944025.28</v>
      </c>
      <c r="S1691" s="31">
        <f t="shared" si="793"/>
        <v>2431829.08</v>
      </c>
      <c r="T1691" s="31">
        <f t="shared" si="793"/>
        <v>593807.71</v>
      </c>
      <c r="U1691" s="31">
        <f t="shared" si="793"/>
        <v>2481414.89</v>
      </c>
      <c r="V1691" s="31">
        <f t="shared" si="793"/>
        <v>950074.71</v>
      </c>
      <c r="W1691" s="31">
        <f t="shared" si="793"/>
        <v>35134.11</v>
      </c>
      <c r="X1691" s="31">
        <f t="shared" si="793"/>
        <v>47715.519999999997</v>
      </c>
      <c r="Y1691" s="31">
        <f t="shared" si="793"/>
        <v>0</v>
      </c>
      <c r="Z1691" s="31">
        <f t="shared" ref="Z1691:Z1693" si="794">SUM(M1691:Y1691)</f>
        <v>10214024.459999997</v>
      </c>
      <c r="AA1691" s="31">
        <f>D1691-Z1691</f>
        <v>919992.34000000358</v>
      </c>
      <c r="AB1691" s="37">
        <f>Z1691/D1691</f>
        <v>0.91737103001317521</v>
      </c>
      <c r="AC1691" s="32"/>
      <c r="AD1691" s="165"/>
      <c r="AE1691" s="165"/>
      <c r="AF1691" s="165"/>
      <c r="AG1691" s="165"/>
      <c r="AH1691" s="165"/>
      <c r="AI1691" s="140"/>
      <c r="AJ1691" s="140"/>
      <c r="AK1691" s="78"/>
      <c r="AL1691" s="78"/>
    </row>
    <row r="1692" spans="1:38" s="33" customFormat="1" ht="18" customHeight="1" x14ac:dyDescent="0.2">
      <c r="A1692" s="36" t="s">
        <v>36</v>
      </c>
      <c r="B1692" s="31">
        <f t="shared" si="792"/>
        <v>0</v>
      </c>
      <c r="C1692" s="31">
        <f t="shared" si="792"/>
        <v>0</v>
      </c>
      <c r="D1692" s="31">
        <f t="shared" si="792"/>
        <v>0</v>
      </c>
      <c r="E1692" s="31">
        <f t="shared" si="792"/>
        <v>0</v>
      </c>
      <c r="F1692" s="31">
        <f t="shared" si="792"/>
        <v>0</v>
      </c>
      <c r="G1692" s="31">
        <f t="shared" si="792"/>
        <v>0</v>
      </c>
      <c r="H1692" s="31">
        <f t="shared" si="792"/>
        <v>0</v>
      </c>
      <c r="I1692" s="31">
        <f t="shared" si="792"/>
        <v>0</v>
      </c>
      <c r="J1692" s="31">
        <f t="shared" si="792"/>
        <v>0</v>
      </c>
      <c r="K1692" s="31">
        <f t="shared" si="792"/>
        <v>0</v>
      </c>
      <c r="L1692" s="31">
        <f t="shared" si="792"/>
        <v>0</v>
      </c>
      <c r="M1692" s="31">
        <f t="shared" si="792"/>
        <v>0</v>
      </c>
      <c r="N1692" s="31">
        <f t="shared" si="792"/>
        <v>0</v>
      </c>
      <c r="O1692" s="31">
        <f t="shared" si="792"/>
        <v>0</v>
      </c>
      <c r="P1692" s="31">
        <f t="shared" si="792"/>
        <v>0</v>
      </c>
      <c r="Q1692" s="31">
        <f t="shared" si="792"/>
        <v>0</v>
      </c>
      <c r="R1692" s="31">
        <f t="shared" si="793"/>
        <v>0</v>
      </c>
      <c r="S1692" s="31">
        <f t="shared" si="793"/>
        <v>0</v>
      </c>
      <c r="T1692" s="31">
        <f t="shared" si="793"/>
        <v>0</v>
      </c>
      <c r="U1692" s="31">
        <f t="shared" si="793"/>
        <v>0</v>
      </c>
      <c r="V1692" s="31">
        <f t="shared" si="793"/>
        <v>0</v>
      </c>
      <c r="W1692" s="31">
        <f t="shared" si="793"/>
        <v>0</v>
      </c>
      <c r="X1692" s="31">
        <f t="shared" si="793"/>
        <v>0</v>
      </c>
      <c r="Y1692" s="31">
        <f t="shared" si="793"/>
        <v>0</v>
      </c>
      <c r="Z1692" s="31">
        <f t="shared" si="794"/>
        <v>0</v>
      </c>
      <c r="AA1692" s="31">
        <f>D1692-Z1692</f>
        <v>0</v>
      </c>
      <c r="AB1692" s="37"/>
      <c r="AC1692" s="32"/>
      <c r="AD1692" s="165"/>
      <c r="AE1692" s="165"/>
      <c r="AF1692" s="165"/>
      <c r="AG1692" s="165"/>
      <c r="AH1692" s="165"/>
      <c r="AI1692" s="140"/>
      <c r="AJ1692" s="140"/>
      <c r="AK1692" s="78"/>
      <c r="AL1692" s="78"/>
    </row>
    <row r="1693" spans="1:38" s="33" customFormat="1" ht="18" customHeight="1" x14ac:dyDescent="0.2">
      <c r="A1693" s="36" t="s">
        <v>37</v>
      </c>
      <c r="B1693" s="31">
        <f t="shared" si="792"/>
        <v>0</v>
      </c>
      <c r="C1693" s="31">
        <f t="shared" si="792"/>
        <v>0</v>
      </c>
      <c r="D1693" s="31">
        <f t="shared" si="792"/>
        <v>0</v>
      </c>
      <c r="E1693" s="31">
        <f t="shared" si="792"/>
        <v>0</v>
      </c>
      <c r="F1693" s="31">
        <f t="shared" si="792"/>
        <v>0</v>
      </c>
      <c r="G1693" s="31">
        <f t="shared" si="792"/>
        <v>0</v>
      </c>
      <c r="H1693" s="31">
        <f t="shared" si="792"/>
        <v>0</v>
      </c>
      <c r="I1693" s="31">
        <f t="shared" si="792"/>
        <v>0</v>
      </c>
      <c r="J1693" s="31">
        <f t="shared" si="792"/>
        <v>0</v>
      </c>
      <c r="K1693" s="31">
        <f t="shared" si="792"/>
        <v>0</v>
      </c>
      <c r="L1693" s="31">
        <f t="shared" si="792"/>
        <v>0</v>
      </c>
      <c r="M1693" s="31">
        <f t="shared" si="792"/>
        <v>0</v>
      </c>
      <c r="N1693" s="31">
        <f t="shared" si="792"/>
        <v>0</v>
      </c>
      <c r="O1693" s="31">
        <f t="shared" si="792"/>
        <v>0</v>
      </c>
      <c r="P1693" s="31">
        <f t="shared" si="792"/>
        <v>0</v>
      </c>
      <c r="Q1693" s="31">
        <f t="shared" si="792"/>
        <v>0</v>
      </c>
      <c r="R1693" s="31">
        <f t="shared" si="793"/>
        <v>0</v>
      </c>
      <c r="S1693" s="31">
        <f t="shared" si="793"/>
        <v>0</v>
      </c>
      <c r="T1693" s="31">
        <f t="shared" si="793"/>
        <v>0</v>
      </c>
      <c r="U1693" s="31">
        <f t="shared" si="793"/>
        <v>0</v>
      </c>
      <c r="V1693" s="31">
        <f t="shared" si="793"/>
        <v>0</v>
      </c>
      <c r="W1693" s="31">
        <f t="shared" si="793"/>
        <v>0</v>
      </c>
      <c r="X1693" s="31">
        <f t="shared" si="793"/>
        <v>0</v>
      </c>
      <c r="Y1693" s="31">
        <f t="shared" si="793"/>
        <v>0</v>
      </c>
      <c r="Z1693" s="31">
        <f t="shared" si="794"/>
        <v>0</v>
      </c>
      <c r="AA1693" s="31">
        <f>D1693-Z1693</f>
        <v>0</v>
      </c>
      <c r="AB1693" s="37"/>
      <c r="AC1693" s="32"/>
      <c r="AD1693" s="165"/>
      <c r="AE1693" s="165"/>
      <c r="AF1693" s="165"/>
      <c r="AG1693" s="165"/>
      <c r="AH1693" s="165"/>
      <c r="AI1693" s="140"/>
      <c r="AJ1693" s="140"/>
      <c r="AK1693" s="78"/>
      <c r="AL1693" s="78"/>
    </row>
    <row r="1694" spans="1:38" s="33" customFormat="1" ht="18" hidden="1" customHeight="1" x14ac:dyDescent="0.25">
      <c r="A1694" s="39" t="s">
        <v>38</v>
      </c>
      <c r="B1694" s="40">
        <f t="shared" ref="B1694" si="795">SUM(B1690:B1693)</f>
        <v>20353175.999999996</v>
      </c>
      <c r="C1694" s="40">
        <f t="shared" ref="C1694" si="796">SUM(C1690:C1693)</f>
        <v>-4498116</v>
      </c>
      <c r="D1694" s="40">
        <f>SUM(D1690:D1693)</f>
        <v>15855060</v>
      </c>
      <c r="E1694" s="40">
        <f t="shared" ref="E1694:AA1694" si="797">SUM(E1690:E1693)</f>
        <v>1541552.3</v>
      </c>
      <c r="F1694" s="40">
        <f t="shared" si="797"/>
        <v>6076768.0499999998</v>
      </c>
      <c r="G1694" s="40">
        <f t="shared" si="797"/>
        <v>5477276.6599999992</v>
      </c>
      <c r="H1694" s="40">
        <f t="shared" si="797"/>
        <v>944028.91</v>
      </c>
      <c r="I1694" s="40">
        <f t="shared" si="797"/>
        <v>0</v>
      </c>
      <c r="J1694" s="40">
        <f t="shared" si="797"/>
        <v>0</v>
      </c>
      <c r="K1694" s="40">
        <f t="shared" si="797"/>
        <v>0</v>
      </c>
      <c r="L1694" s="40">
        <f t="shared" si="797"/>
        <v>0</v>
      </c>
      <c r="M1694" s="40">
        <f t="shared" si="797"/>
        <v>0</v>
      </c>
      <c r="N1694" s="40">
        <f t="shared" si="797"/>
        <v>0</v>
      </c>
      <c r="O1694" s="40">
        <f t="shared" si="797"/>
        <v>676587.49</v>
      </c>
      <c r="P1694" s="40">
        <f t="shared" si="797"/>
        <v>864964.80999999994</v>
      </c>
      <c r="Q1694" s="40">
        <f t="shared" si="797"/>
        <v>1272818.7899999998</v>
      </c>
      <c r="R1694" s="40">
        <f t="shared" si="797"/>
        <v>1406282.63</v>
      </c>
      <c r="S1694" s="40">
        <f t="shared" si="797"/>
        <v>3397666.63</v>
      </c>
      <c r="T1694" s="40">
        <f t="shared" si="797"/>
        <v>606900.57999999996</v>
      </c>
      <c r="U1694" s="40">
        <f t="shared" si="797"/>
        <v>3073347.9000000004</v>
      </c>
      <c r="V1694" s="40">
        <f t="shared" si="797"/>
        <v>1797028.18</v>
      </c>
      <c r="W1694" s="40">
        <f t="shared" si="797"/>
        <v>896313.39</v>
      </c>
      <c r="X1694" s="40">
        <f t="shared" si="797"/>
        <v>47715.519999999997</v>
      </c>
      <c r="Y1694" s="40">
        <f t="shared" si="797"/>
        <v>0</v>
      </c>
      <c r="Z1694" s="40">
        <f t="shared" si="797"/>
        <v>14039625.919999998</v>
      </c>
      <c r="AA1694" s="40">
        <f t="shared" si="797"/>
        <v>1815434.0800000038</v>
      </c>
      <c r="AB1694" s="41">
        <f>Z1694/D1694</f>
        <v>0.88549812615026358</v>
      </c>
      <c r="AC1694" s="32"/>
      <c r="AD1694" s="165"/>
      <c r="AE1694" s="165"/>
      <c r="AF1694" s="165"/>
      <c r="AG1694" s="165"/>
      <c r="AH1694" s="165"/>
      <c r="AI1694" s="140"/>
      <c r="AJ1694" s="140"/>
      <c r="AK1694" s="78"/>
      <c r="AL1694" s="78"/>
    </row>
    <row r="1695" spans="1:38" s="33" customFormat="1" ht="18" hidden="1" customHeight="1" x14ac:dyDescent="0.25">
      <c r="A1695" s="42" t="s">
        <v>39</v>
      </c>
      <c r="B1695" s="31">
        <f t="shared" ref="B1695:Y1695" si="798">B1705+B1715+B1725+B1735+B1745+B1755+B1765+B1775+B1785+B1795+B1805+B1815+B1825+B1835+B1845+B1855+B1865</f>
        <v>0</v>
      </c>
      <c r="C1695" s="31">
        <f t="shared" si="798"/>
        <v>0</v>
      </c>
      <c r="D1695" s="31">
        <f t="shared" si="798"/>
        <v>0</v>
      </c>
      <c r="E1695" s="31">
        <f t="shared" si="798"/>
        <v>0</v>
      </c>
      <c r="F1695" s="31">
        <f t="shared" si="798"/>
        <v>0</v>
      </c>
      <c r="G1695" s="31">
        <f t="shared" si="798"/>
        <v>0</v>
      </c>
      <c r="H1695" s="31">
        <f t="shared" si="798"/>
        <v>0</v>
      </c>
      <c r="I1695" s="31">
        <f t="shared" si="798"/>
        <v>0</v>
      </c>
      <c r="J1695" s="31">
        <f t="shared" si="798"/>
        <v>0</v>
      </c>
      <c r="K1695" s="31">
        <f t="shared" si="798"/>
        <v>0</v>
      </c>
      <c r="L1695" s="31">
        <f t="shared" si="798"/>
        <v>0</v>
      </c>
      <c r="M1695" s="31">
        <f t="shared" si="798"/>
        <v>0</v>
      </c>
      <c r="N1695" s="31">
        <f t="shared" si="798"/>
        <v>0</v>
      </c>
      <c r="O1695" s="31">
        <f t="shared" si="798"/>
        <v>0</v>
      </c>
      <c r="P1695" s="31">
        <f t="shared" si="798"/>
        <v>0</v>
      </c>
      <c r="Q1695" s="31">
        <f t="shared" si="798"/>
        <v>0</v>
      </c>
      <c r="R1695" s="31">
        <f t="shared" si="798"/>
        <v>0</v>
      </c>
      <c r="S1695" s="31">
        <f t="shared" si="798"/>
        <v>0</v>
      </c>
      <c r="T1695" s="31">
        <f t="shared" si="798"/>
        <v>0</v>
      </c>
      <c r="U1695" s="31">
        <f t="shared" si="798"/>
        <v>0</v>
      </c>
      <c r="V1695" s="31">
        <f t="shared" si="798"/>
        <v>0</v>
      </c>
      <c r="W1695" s="31">
        <f t="shared" si="798"/>
        <v>0</v>
      </c>
      <c r="X1695" s="31">
        <f t="shared" si="798"/>
        <v>0</v>
      </c>
      <c r="Y1695" s="31">
        <f t="shared" si="798"/>
        <v>0</v>
      </c>
      <c r="Z1695" s="31">
        <f t="shared" ref="Z1695" si="799">SUM(M1695:Y1695)</f>
        <v>0</v>
      </c>
      <c r="AA1695" s="31">
        <f>D1695-Z1695</f>
        <v>0</v>
      </c>
      <c r="AB1695" s="37" t="e">
        <f>Z1695/D1695</f>
        <v>#DIV/0!</v>
      </c>
      <c r="AC1695" s="32"/>
      <c r="AD1695" s="165"/>
      <c r="AE1695" s="165"/>
      <c r="AF1695" s="165"/>
      <c r="AG1695" s="165"/>
      <c r="AH1695" s="165"/>
      <c r="AI1695" s="140"/>
      <c r="AJ1695" s="140"/>
      <c r="AK1695" s="78"/>
      <c r="AL1695" s="78"/>
    </row>
    <row r="1696" spans="1:38" s="33" customFormat="1" ht="18" customHeight="1" x14ac:dyDescent="0.25">
      <c r="A1696" s="39" t="s">
        <v>40</v>
      </c>
      <c r="B1696" s="40">
        <f t="shared" ref="B1696:C1696" si="800">B1695+B1694</f>
        <v>20353175.999999996</v>
      </c>
      <c r="C1696" s="40">
        <f t="shared" si="800"/>
        <v>-4498116</v>
      </c>
      <c r="D1696" s="40">
        <f>D1695+D1694</f>
        <v>15855060</v>
      </c>
      <c r="E1696" s="40">
        <f t="shared" ref="E1696:AA1696" si="801">E1695+E1694</f>
        <v>1541552.3</v>
      </c>
      <c r="F1696" s="40">
        <f t="shared" si="801"/>
        <v>6076768.0499999998</v>
      </c>
      <c r="G1696" s="40">
        <f t="shared" si="801"/>
        <v>5477276.6599999992</v>
      </c>
      <c r="H1696" s="40">
        <f t="shared" si="801"/>
        <v>944028.91</v>
      </c>
      <c r="I1696" s="40">
        <f t="shared" si="801"/>
        <v>0</v>
      </c>
      <c r="J1696" s="40">
        <f t="shared" si="801"/>
        <v>0</v>
      </c>
      <c r="K1696" s="40">
        <f t="shared" si="801"/>
        <v>0</v>
      </c>
      <c r="L1696" s="40">
        <f t="shared" si="801"/>
        <v>0</v>
      </c>
      <c r="M1696" s="40">
        <f t="shared" si="801"/>
        <v>0</v>
      </c>
      <c r="N1696" s="40">
        <f t="shared" si="801"/>
        <v>0</v>
      </c>
      <c r="O1696" s="40">
        <f t="shared" si="801"/>
        <v>676587.49</v>
      </c>
      <c r="P1696" s="40">
        <f t="shared" si="801"/>
        <v>864964.80999999994</v>
      </c>
      <c r="Q1696" s="40">
        <f t="shared" si="801"/>
        <v>1272818.7899999998</v>
      </c>
      <c r="R1696" s="40">
        <f t="shared" si="801"/>
        <v>1406282.63</v>
      </c>
      <c r="S1696" s="40">
        <f t="shared" si="801"/>
        <v>3397666.63</v>
      </c>
      <c r="T1696" s="40">
        <f t="shared" si="801"/>
        <v>606900.57999999996</v>
      </c>
      <c r="U1696" s="40">
        <f t="shared" si="801"/>
        <v>3073347.9000000004</v>
      </c>
      <c r="V1696" s="40">
        <f t="shared" si="801"/>
        <v>1797028.18</v>
      </c>
      <c r="W1696" s="40">
        <f t="shared" si="801"/>
        <v>896313.39</v>
      </c>
      <c r="X1696" s="40">
        <f t="shared" si="801"/>
        <v>47715.519999999997</v>
      </c>
      <c r="Y1696" s="40">
        <f t="shared" si="801"/>
        <v>0</v>
      </c>
      <c r="Z1696" s="40">
        <f t="shared" si="801"/>
        <v>14039625.919999998</v>
      </c>
      <c r="AA1696" s="40">
        <f t="shared" si="801"/>
        <v>1815434.0800000038</v>
      </c>
      <c r="AB1696" s="41">
        <f>Z1696/D1696</f>
        <v>0.88549812615026358</v>
      </c>
      <c r="AC1696" s="43"/>
      <c r="AD1696" s="165"/>
      <c r="AE1696" s="165"/>
      <c r="AF1696" s="165"/>
      <c r="AG1696" s="165"/>
      <c r="AH1696" s="165"/>
      <c r="AI1696" s="140"/>
      <c r="AJ1696" s="140"/>
      <c r="AK1696" s="78"/>
      <c r="AL1696" s="78"/>
    </row>
    <row r="1697" spans="1:38" s="46" customFormat="1" ht="15" hidden="1" customHeight="1" x14ac:dyDescent="0.25">
      <c r="A1697" s="44"/>
      <c r="B1697" s="45"/>
      <c r="C1697" s="45"/>
      <c r="D1697" s="45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40"/>
      <c r="AE1697" s="140"/>
      <c r="AF1697" s="140"/>
      <c r="AG1697" s="140"/>
      <c r="AH1697" s="140"/>
      <c r="AI1697" s="140"/>
      <c r="AJ1697" s="140"/>
      <c r="AK1697" s="78"/>
      <c r="AL1697" s="78"/>
    </row>
    <row r="1698" spans="1:38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65"/>
      <c r="AE1698" s="165"/>
      <c r="AF1698" s="165"/>
      <c r="AG1698" s="165"/>
      <c r="AH1698" s="165"/>
      <c r="AI1698" s="140"/>
      <c r="AJ1698" s="140"/>
      <c r="AK1698" s="78"/>
      <c r="AL1698" s="78"/>
    </row>
    <row r="1699" spans="1:38" s="33" customFormat="1" ht="15" hidden="1" customHeight="1" x14ac:dyDescent="0.25">
      <c r="A1699" s="47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65"/>
      <c r="AE1699" s="165"/>
      <c r="AF1699" s="165"/>
      <c r="AG1699" s="165"/>
      <c r="AH1699" s="165"/>
      <c r="AI1699" s="140"/>
      <c r="AJ1699" s="140"/>
      <c r="AK1699" s="78"/>
      <c r="AL1699" s="78"/>
    </row>
    <row r="1700" spans="1:38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  <c r="AD1700" s="165"/>
      <c r="AE1700" s="165"/>
      <c r="AF1700" s="165"/>
      <c r="AG1700" s="165"/>
      <c r="AH1700" s="165"/>
      <c r="AI1700" s="140"/>
      <c r="AJ1700" s="140"/>
      <c r="AK1700" s="78"/>
      <c r="AL1700" s="78"/>
    </row>
    <row r="1701" spans="1:38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2">SUM(M1701:Y1701)</f>
        <v>0</v>
      </c>
      <c r="AA1701" s="31">
        <f>D1701-Z1701</f>
        <v>0</v>
      </c>
      <c r="AB1701" s="37" t="e">
        <f>Z1701/D1701</f>
        <v>#DIV/0!</v>
      </c>
      <c r="AC1701" s="32"/>
      <c r="AD1701" s="165"/>
      <c r="AE1701" s="165"/>
      <c r="AF1701" s="165"/>
      <c r="AG1701" s="165"/>
      <c r="AH1701" s="165"/>
      <c r="AI1701" s="140"/>
      <c r="AJ1701" s="140"/>
      <c r="AK1701" s="78"/>
      <c r="AL1701" s="78"/>
    </row>
    <row r="1702" spans="1:38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2"/>
        <v>0</v>
      </c>
      <c r="AA1702" s="31">
        <f>D1702-Z1702</f>
        <v>0</v>
      </c>
      <c r="AB1702" s="37"/>
      <c r="AC1702" s="32"/>
      <c r="AD1702" s="165"/>
      <c r="AE1702" s="165"/>
      <c r="AF1702" s="165"/>
      <c r="AG1702" s="165"/>
      <c r="AH1702" s="165"/>
      <c r="AI1702" s="140"/>
      <c r="AJ1702" s="140"/>
      <c r="AK1702" s="78"/>
      <c r="AL1702" s="78"/>
    </row>
    <row r="1703" spans="1:38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2"/>
        <v>0</v>
      </c>
      <c r="AA1703" s="31">
        <f>D1703-Z1703</f>
        <v>0</v>
      </c>
      <c r="AB1703" s="37"/>
      <c r="AC1703" s="32"/>
      <c r="AD1703" s="165"/>
      <c r="AE1703" s="165"/>
      <c r="AF1703" s="165"/>
      <c r="AG1703" s="165"/>
      <c r="AH1703" s="165"/>
      <c r="AI1703" s="140"/>
      <c r="AJ1703" s="140"/>
      <c r="AK1703" s="78"/>
      <c r="AL1703" s="78"/>
    </row>
    <row r="1704" spans="1:38" s="33" customFormat="1" ht="18" hidden="1" customHeight="1" x14ac:dyDescent="0.25">
      <c r="A1704" s="39" t="s">
        <v>38</v>
      </c>
      <c r="B1704" s="40">
        <f t="shared" ref="B1704:AA1704" si="803">SUM(B1700:B1703)</f>
        <v>0</v>
      </c>
      <c r="C1704" s="40">
        <f t="shared" si="803"/>
        <v>0</v>
      </c>
      <c r="D1704" s="40">
        <f t="shared" si="803"/>
        <v>0</v>
      </c>
      <c r="E1704" s="40">
        <f t="shared" si="803"/>
        <v>0</v>
      </c>
      <c r="F1704" s="40">
        <f t="shared" si="803"/>
        <v>0</v>
      </c>
      <c r="G1704" s="40">
        <f t="shared" si="803"/>
        <v>0</v>
      </c>
      <c r="H1704" s="40">
        <f t="shared" si="803"/>
        <v>0</v>
      </c>
      <c r="I1704" s="40">
        <f t="shared" si="803"/>
        <v>0</v>
      </c>
      <c r="J1704" s="40">
        <f t="shared" si="803"/>
        <v>0</v>
      </c>
      <c r="K1704" s="40">
        <f t="shared" si="803"/>
        <v>0</v>
      </c>
      <c r="L1704" s="40">
        <f t="shared" si="803"/>
        <v>0</v>
      </c>
      <c r="M1704" s="40">
        <f t="shared" si="803"/>
        <v>0</v>
      </c>
      <c r="N1704" s="40">
        <f t="shared" si="803"/>
        <v>0</v>
      </c>
      <c r="O1704" s="40">
        <f t="shared" si="803"/>
        <v>0</v>
      </c>
      <c r="P1704" s="40">
        <f t="shared" si="803"/>
        <v>0</v>
      </c>
      <c r="Q1704" s="40">
        <f t="shared" si="803"/>
        <v>0</v>
      </c>
      <c r="R1704" s="40">
        <f t="shared" si="803"/>
        <v>0</v>
      </c>
      <c r="S1704" s="40">
        <f t="shared" si="803"/>
        <v>0</v>
      </c>
      <c r="T1704" s="40">
        <f t="shared" si="803"/>
        <v>0</v>
      </c>
      <c r="U1704" s="40">
        <f t="shared" si="803"/>
        <v>0</v>
      </c>
      <c r="V1704" s="40">
        <f t="shared" si="803"/>
        <v>0</v>
      </c>
      <c r="W1704" s="40">
        <f t="shared" si="803"/>
        <v>0</v>
      </c>
      <c r="X1704" s="40">
        <f t="shared" si="803"/>
        <v>0</v>
      </c>
      <c r="Y1704" s="40">
        <f t="shared" si="803"/>
        <v>0</v>
      </c>
      <c r="Z1704" s="40">
        <f t="shared" si="803"/>
        <v>0</v>
      </c>
      <c r="AA1704" s="40">
        <f t="shared" si="803"/>
        <v>0</v>
      </c>
      <c r="AB1704" s="41" t="e">
        <f>Z1704/D1704</f>
        <v>#DIV/0!</v>
      </c>
      <c r="AC1704" s="32"/>
      <c r="AD1704" s="165"/>
      <c r="AE1704" s="165"/>
      <c r="AF1704" s="165"/>
      <c r="AG1704" s="165"/>
      <c r="AH1704" s="165"/>
      <c r="AI1704" s="140"/>
      <c r="AJ1704" s="140"/>
      <c r="AK1704" s="78"/>
      <c r="AL1704" s="78"/>
    </row>
    <row r="1705" spans="1:38" s="33" customFormat="1" ht="18" hidden="1" customHeight="1" x14ac:dyDescent="0.25">
      <c r="A1705" s="42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4">SUM(M1705:Y1705)</f>
        <v>0</v>
      </c>
      <c r="AA1705" s="31">
        <f>D1705-Z1705</f>
        <v>0</v>
      </c>
      <c r="AB1705" s="37" t="e">
        <f>Z1705/D1705</f>
        <v>#DIV/0!</v>
      </c>
      <c r="AC1705" s="32"/>
      <c r="AD1705" s="165"/>
      <c r="AE1705" s="165"/>
      <c r="AF1705" s="165"/>
      <c r="AG1705" s="165"/>
      <c r="AH1705" s="165"/>
      <c r="AI1705" s="140"/>
      <c r="AJ1705" s="140"/>
      <c r="AK1705" s="78"/>
      <c r="AL1705" s="78"/>
    </row>
    <row r="1706" spans="1:38" s="33" customFormat="1" ht="18" hidden="1" customHeight="1" x14ac:dyDescent="0.25">
      <c r="A1706" s="39" t="s">
        <v>40</v>
      </c>
      <c r="B1706" s="40">
        <f t="shared" ref="B1706:AA1706" si="805">B1705+B1704</f>
        <v>0</v>
      </c>
      <c r="C1706" s="40">
        <f t="shared" si="805"/>
        <v>0</v>
      </c>
      <c r="D1706" s="40">
        <f t="shared" si="805"/>
        <v>0</v>
      </c>
      <c r="E1706" s="40">
        <f t="shared" si="805"/>
        <v>0</v>
      </c>
      <c r="F1706" s="40">
        <f t="shared" si="805"/>
        <v>0</v>
      </c>
      <c r="G1706" s="40">
        <f t="shared" si="805"/>
        <v>0</v>
      </c>
      <c r="H1706" s="40">
        <f t="shared" si="805"/>
        <v>0</v>
      </c>
      <c r="I1706" s="40">
        <f t="shared" si="805"/>
        <v>0</v>
      </c>
      <c r="J1706" s="40">
        <f t="shared" si="805"/>
        <v>0</v>
      </c>
      <c r="K1706" s="40">
        <f t="shared" si="805"/>
        <v>0</v>
      </c>
      <c r="L1706" s="40">
        <f t="shared" si="805"/>
        <v>0</v>
      </c>
      <c r="M1706" s="40">
        <f t="shared" si="805"/>
        <v>0</v>
      </c>
      <c r="N1706" s="40">
        <f t="shared" si="805"/>
        <v>0</v>
      </c>
      <c r="O1706" s="40">
        <f t="shared" si="805"/>
        <v>0</v>
      </c>
      <c r="P1706" s="40">
        <f t="shared" si="805"/>
        <v>0</v>
      </c>
      <c r="Q1706" s="40">
        <f t="shared" si="805"/>
        <v>0</v>
      </c>
      <c r="R1706" s="40">
        <f t="shared" si="805"/>
        <v>0</v>
      </c>
      <c r="S1706" s="40">
        <f t="shared" si="805"/>
        <v>0</v>
      </c>
      <c r="T1706" s="40">
        <f t="shared" si="805"/>
        <v>0</v>
      </c>
      <c r="U1706" s="40">
        <f t="shared" si="805"/>
        <v>0</v>
      </c>
      <c r="V1706" s="40">
        <f t="shared" si="805"/>
        <v>0</v>
      </c>
      <c r="W1706" s="40">
        <f t="shared" si="805"/>
        <v>0</v>
      </c>
      <c r="X1706" s="40">
        <f t="shared" si="805"/>
        <v>0</v>
      </c>
      <c r="Y1706" s="40">
        <f t="shared" si="805"/>
        <v>0</v>
      </c>
      <c r="Z1706" s="40">
        <f t="shared" si="805"/>
        <v>0</v>
      </c>
      <c r="AA1706" s="40">
        <f t="shared" si="805"/>
        <v>0</v>
      </c>
      <c r="AB1706" s="41" t="e">
        <f>Z1706/D1706</f>
        <v>#DIV/0!</v>
      </c>
      <c r="AC1706" s="43"/>
      <c r="AD1706" s="165"/>
      <c r="AE1706" s="165"/>
      <c r="AF1706" s="165"/>
      <c r="AG1706" s="165"/>
      <c r="AH1706" s="165"/>
      <c r="AI1706" s="140"/>
      <c r="AJ1706" s="140"/>
      <c r="AK1706" s="78"/>
      <c r="AL1706" s="78"/>
    </row>
    <row r="1707" spans="1:38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65"/>
      <c r="AE1707" s="165"/>
      <c r="AF1707" s="165"/>
      <c r="AG1707" s="165"/>
      <c r="AH1707" s="165"/>
      <c r="AI1707" s="140"/>
      <c r="AJ1707" s="140"/>
      <c r="AK1707" s="78"/>
      <c r="AL1707" s="78"/>
    </row>
    <row r="1708" spans="1:38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65"/>
      <c r="AE1708" s="165"/>
      <c r="AF1708" s="165"/>
      <c r="AG1708" s="165"/>
      <c r="AH1708" s="165"/>
      <c r="AI1708" s="140"/>
      <c r="AJ1708" s="140"/>
      <c r="AK1708" s="78"/>
      <c r="AL1708" s="78"/>
    </row>
    <row r="1709" spans="1:38" s="33" customFormat="1" ht="15" hidden="1" customHeight="1" x14ac:dyDescent="0.25">
      <c r="A1709" s="47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65"/>
      <c r="AE1709" s="165"/>
      <c r="AF1709" s="165"/>
      <c r="AG1709" s="165"/>
      <c r="AH1709" s="165"/>
      <c r="AI1709" s="140"/>
      <c r="AJ1709" s="140"/>
      <c r="AK1709" s="78"/>
      <c r="AL1709" s="78"/>
    </row>
    <row r="1710" spans="1:38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2.1827872842550278E-11</v>
      </c>
      <c r="D1710" s="31">
        <f>[1]consoCURRENT!G38442</f>
        <v>761300.73</v>
      </c>
      <c r="E1710" s="31">
        <f>[1]consoCURRENT!H38442</f>
        <v>0</v>
      </c>
      <c r="F1710" s="31">
        <f>[1]consoCURRENT!I38442</f>
        <v>0</v>
      </c>
      <c r="G1710" s="31">
        <f>[1]consoCURRENT!J38442</f>
        <v>761300.73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761300.73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761300.73</v>
      </c>
      <c r="AA1710" s="31">
        <f>D1710-Z1710</f>
        <v>0</v>
      </c>
      <c r="AB1710" s="37">
        <f t="shared" ref="AB1710" si="806">Z1710/D1710</f>
        <v>1</v>
      </c>
      <c r="AC1710" s="32"/>
      <c r="AD1710" s="165"/>
      <c r="AE1710" s="165"/>
      <c r="AF1710" s="165"/>
      <c r="AG1710" s="165"/>
      <c r="AH1710" s="165"/>
      <c r="AI1710" s="140"/>
      <c r="AJ1710" s="140"/>
      <c r="AK1710" s="78"/>
      <c r="AL1710" s="78"/>
    </row>
    <row r="1711" spans="1:38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-1679440</v>
      </c>
      <c r="D1711" s="31">
        <f>[1]consoCURRENT!G38555</f>
        <v>1534450.0799999996</v>
      </c>
      <c r="E1711" s="31">
        <f>[1]consoCURRENT!H38555</f>
        <v>12000</v>
      </c>
      <c r="F1711" s="31">
        <f>[1]consoCURRENT!I38555</f>
        <v>690000</v>
      </c>
      <c r="G1711" s="31">
        <f>[1]consoCURRENT!J38555</f>
        <v>797315.97</v>
      </c>
      <c r="H1711" s="31">
        <f>[1]consoCURRENT!K38555</f>
        <v>35134.11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3000</v>
      </c>
      <c r="Q1711" s="31">
        <f>[1]consoCURRENT!T38555</f>
        <v>690000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797315.97</v>
      </c>
      <c r="W1711" s="31">
        <f>[1]consoCURRENT!Z38555</f>
        <v>35134.11</v>
      </c>
      <c r="X1711" s="31">
        <f>[1]consoCURRENT!AA38555</f>
        <v>0</v>
      </c>
      <c r="Y1711" s="31">
        <f>[1]consoCURRENT!AB38555</f>
        <v>0</v>
      </c>
      <c r="Z1711" s="31">
        <f t="shared" ref="Z1711:Z1713" si="807">SUM(M1711:Y1711)</f>
        <v>1534450.08</v>
      </c>
      <c r="AA1711" s="31">
        <f>D1711-Z1711</f>
        <v>0</v>
      </c>
      <c r="AB1711" s="37">
        <f>Z1711/D1711</f>
        <v>1.0000000000000002</v>
      </c>
      <c r="AC1711" s="32"/>
      <c r="AD1711" s="165"/>
      <c r="AE1711" s="165"/>
      <c r="AF1711" s="165"/>
      <c r="AG1711" s="165"/>
      <c r="AH1711" s="165"/>
      <c r="AI1711" s="140"/>
      <c r="AJ1711" s="140"/>
      <c r="AK1711" s="78"/>
      <c r="AL1711" s="78"/>
    </row>
    <row r="1712" spans="1:38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7"/>
        <v>0</v>
      </c>
      <c r="AA1712" s="31">
        <f>D1712-Z1712</f>
        <v>0</v>
      </c>
      <c r="AB1712" s="37"/>
      <c r="AC1712" s="32"/>
      <c r="AD1712" s="165"/>
      <c r="AE1712" s="165"/>
      <c r="AF1712" s="165"/>
      <c r="AG1712" s="165"/>
      <c r="AH1712" s="165"/>
      <c r="AI1712" s="140"/>
      <c r="AJ1712" s="140"/>
      <c r="AK1712" s="78"/>
      <c r="AL1712" s="78"/>
    </row>
    <row r="1713" spans="1:38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7"/>
        <v>0</v>
      </c>
      <c r="AA1713" s="31">
        <f>D1713-Z1713</f>
        <v>0</v>
      </c>
      <c r="AB1713" s="37"/>
      <c r="AC1713" s="32"/>
      <c r="AD1713" s="165"/>
      <c r="AE1713" s="165"/>
      <c r="AF1713" s="165"/>
      <c r="AG1713" s="165"/>
      <c r="AH1713" s="165"/>
      <c r="AI1713" s="140"/>
      <c r="AJ1713" s="140"/>
      <c r="AK1713" s="78"/>
      <c r="AL1713" s="78"/>
    </row>
    <row r="1714" spans="1:38" s="33" customFormat="1" ht="18" hidden="1" customHeight="1" x14ac:dyDescent="0.25">
      <c r="A1714" s="39" t="s">
        <v>38</v>
      </c>
      <c r="B1714" s="40">
        <f t="shared" ref="B1714:AA1714" si="808">SUM(B1710:B1713)</f>
        <v>3975190.8100000005</v>
      </c>
      <c r="C1714" s="40">
        <f t="shared" si="808"/>
        <v>-1679440</v>
      </c>
      <c r="D1714" s="40">
        <f t="shared" si="808"/>
        <v>2295750.8099999996</v>
      </c>
      <c r="E1714" s="40">
        <f t="shared" si="808"/>
        <v>12000</v>
      </c>
      <c r="F1714" s="40">
        <f t="shared" si="808"/>
        <v>690000</v>
      </c>
      <c r="G1714" s="40">
        <f t="shared" si="808"/>
        <v>1558616.7</v>
      </c>
      <c r="H1714" s="40">
        <f t="shared" si="808"/>
        <v>35134.11</v>
      </c>
      <c r="I1714" s="40">
        <f t="shared" si="808"/>
        <v>0</v>
      </c>
      <c r="J1714" s="40">
        <f t="shared" si="808"/>
        <v>0</v>
      </c>
      <c r="K1714" s="40">
        <f t="shared" si="808"/>
        <v>0</v>
      </c>
      <c r="L1714" s="40">
        <f t="shared" si="808"/>
        <v>0</v>
      </c>
      <c r="M1714" s="40">
        <f t="shared" si="808"/>
        <v>0</v>
      </c>
      <c r="N1714" s="40">
        <f t="shared" si="808"/>
        <v>0</v>
      </c>
      <c r="O1714" s="40">
        <f t="shared" si="808"/>
        <v>9000</v>
      </c>
      <c r="P1714" s="40">
        <f t="shared" si="808"/>
        <v>3000</v>
      </c>
      <c r="Q1714" s="40">
        <f t="shared" si="808"/>
        <v>690000</v>
      </c>
      <c r="R1714" s="40">
        <f t="shared" si="808"/>
        <v>0</v>
      </c>
      <c r="S1714" s="40">
        <f t="shared" si="808"/>
        <v>0</v>
      </c>
      <c r="T1714" s="40">
        <f t="shared" si="808"/>
        <v>0</v>
      </c>
      <c r="U1714" s="40">
        <f t="shared" si="808"/>
        <v>0</v>
      </c>
      <c r="V1714" s="40">
        <f t="shared" si="808"/>
        <v>1558616.7</v>
      </c>
      <c r="W1714" s="40">
        <f t="shared" si="808"/>
        <v>35134.11</v>
      </c>
      <c r="X1714" s="40">
        <f t="shared" si="808"/>
        <v>0</v>
      </c>
      <c r="Y1714" s="40">
        <f t="shared" si="808"/>
        <v>0</v>
      </c>
      <c r="Z1714" s="40">
        <f t="shared" si="808"/>
        <v>2295750.81</v>
      </c>
      <c r="AA1714" s="40">
        <f t="shared" si="808"/>
        <v>0</v>
      </c>
      <c r="AB1714" s="41">
        <f>Z1714/D1714</f>
        <v>1.0000000000000002</v>
      </c>
      <c r="AC1714" s="32"/>
      <c r="AD1714" s="165"/>
      <c r="AE1714" s="165"/>
      <c r="AF1714" s="165"/>
      <c r="AG1714" s="165"/>
      <c r="AH1714" s="165"/>
      <c r="AI1714" s="140"/>
      <c r="AJ1714" s="140"/>
      <c r="AK1714" s="78"/>
      <c r="AL1714" s="78"/>
    </row>
    <row r="1715" spans="1:38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09">SUM(M1715:Y1715)</f>
        <v>0</v>
      </c>
      <c r="AA1715" s="31">
        <f>D1715-Z1715</f>
        <v>0</v>
      </c>
      <c r="AB1715" s="37" t="e">
        <f t="shared" ref="AB1715" si="810">Z1715/D1715</f>
        <v>#DIV/0!</v>
      </c>
      <c r="AC1715" s="32"/>
      <c r="AD1715" s="165"/>
      <c r="AE1715" s="165"/>
      <c r="AF1715" s="165"/>
      <c r="AG1715" s="165"/>
      <c r="AH1715" s="165"/>
      <c r="AI1715" s="140"/>
      <c r="AJ1715" s="140"/>
      <c r="AK1715" s="78"/>
      <c r="AL1715" s="78"/>
    </row>
    <row r="1716" spans="1:38" s="33" customFormat="1" ht="18" hidden="1" customHeight="1" x14ac:dyDescent="0.25">
      <c r="A1716" s="39" t="s">
        <v>40</v>
      </c>
      <c r="B1716" s="40">
        <f t="shared" ref="B1716:AA1716" si="811">B1715+B1714</f>
        <v>3975190.8100000005</v>
      </c>
      <c r="C1716" s="40">
        <f t="shared" si="811"/>
        <v>-1679440</v>
      </c>
      <c r="D1716" s="40">
        <f t="shared" si="811"/>
        <v>2295750.8099999996</v>
      </c>
      <c r="E1716" s="40">
        <f t="shared" si="811"/>
        <v>12000</v>
      </c>
      <c r="F1716" s="40">
        <f t="shared" si="811"/>
        <v>690000</v>
      </c>
      <c r="G1716" s="40">
        <f t="shared" si="811"/>
        <v>1558616.7</v>
      </c>
      <c r="H1716" s="40">
        <f t="shared" si="811"/>
        <v>35134.11</v>
      </c>
      <c r="I1716" s="40">
        <f t="shared" si="811"/>
        <v>0</v>
      </c>
      <c r="J1716" s="40">
        <f t="shared" si="811"/>
        <v>0</v>
      </c>
      <c r="K1716" s="40">
        <f t="shared" si="811"/>
        <v>0</v>
      </c>
      <c r="L1716" s="40">
        <f t="shared" si="811"/>
        <v>0</v>
      </c>
      <c r="M1716" s="40">
        <f t="shared" si="811"/>
        <v>0</v>
      </c>
      <c r="N1716" s="40">
        <f t="shared" si="811"/>
        <v>0</v>
      </c>
      <c r="O1716" s="40">
        <f t="shared" si="811"/>
        <v>9000</v>
      </c>
      <c r="P1716" s="40">
        <f t="shared" si="811"/>
        <v>3000</v>
      </c>
      <c r="Q1716" s="40">
        <f t="shared" si="811"/>
        <v>690000</v>
      </c>
      <c r="R1716" s="40">
        <f t="shared" si="811"/>
        <v>0</v>
      </c>
      <c r="S1716" s="40">
        <f t="shared" si="811"/>
        <v>0</v>
      </c>
      <c r="T1716" s="40">
        <f t="shared" si="811"/>
        <v>0</v>
      </c>
      <c r="U1716" s="40">
        <f t="shared" si="811"/>
        <v>0</v>
      </c>
      <c r="V1716" s="40">
        <f t="shared" si="811"/>
        <v>1558616.7</v>
      </c>
      <c r="W1716" s="40">
        <f t="shared" si="811"/>
        <v>35134.11</v>
      </c>
      <c r="X1716" s="40">
        <f t="shared" si="811"/>
        <v>0</v>
      </c>
      <c r="Y1716" s="40">
        <f t="shared" si="811"/>
        <v>0</v>
      </c>
      <c r="Z1716" s="40">
        <f t="shared" si="811"/>
        <v>2295750.81</v>
      </c>
      <c r="AA1716" s="40">
        <f t="shared" si="811"/>
        <v>0</v>
      </c>
      <c r="AB1716" s="41">
        <f>Z1716/D1716</f>
        <v>1.0000000000000002</v>
      </c>
      <c r="AC1716" s="43"/>
      <c r="AD1716" s="165"/>
      <c r="AE1716" s="165"/>
      <c r="AF1716" s="165"/>
      <c r="AG1716" s="165"/>
      <c r="AH1716" s="165"/>
      <c r="AI1716" s="140"/>
      <c r="AJ1716" s="140"/>
      <c r="AK1716" s="78"/>
      <c r="AL1716" s="78"/>
    </row>
    <row r="1717" spans="1:38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65"/>
      <c r="AE1717" s="165"/>
      <c r="AF1717" s="165"/>
      <c r="AG1717" s="165"/>
      <c r="AH1717" s="165"/>
      <c r="AI1717" s="140"/>
      <c r="AJ1717" s="140"/>
      <c r="AK1717" s="78"/>
      <c r="AL1717" s="78"/>
    </row>
    <row r="1718" spans="1:38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65"/>
      <c r="AE1718" s="165"/>
      <c r="AF1718" s="165"/>
      <c r="AG1718" s="165"/>
      <c r="AH1718" s="165"/>
      <c r="AI1718" s="140"/>
      <c r="AJ1718" s="140"/>
      <c r="AK1718" s="78"/>
      <c r="AL1718" s="78"/>
    </row>
    <row r="1719" spans="1:38" s="33" customFormat="1" ht="15" hidden="1" customHeight="1" x14ac:dyDescent="0.25">
      <c r="A1719" s="47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65"/>
      <c r="AE1719" s="165"/>
      <c r="AF1719" s="165"/>
      <c r="AG1719" s="165"/>
      <c r="AH1719" s="165"/>
      <c r="AI1719" s="140"/>
      <c r="AJ1719" s="140"/>
      <c r="AK1719" s="78"/>
      <c r="AL1719" s="78"/>
    </row>
    <row r="1720" spans="1:38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7" t="e">
        <f t="shared" ref="AB1720" si="812">Z1720/D1720</f>
        <v>#DIV/0!</v>
      </c>
      <c r="AC1720" s="32"/>
      <c r="AD1720" s="165"/>
      <c r="AE1720" s="165"/>
      <c r="AF1720" s="165"/>
      <c r="AG1720" s="165"/>
      <c r="AH1720" s="165"/>
      <c r="AI1720" s="140"/>
      <c r="AJ1720" s="140"/>
      <c r="AK1720" s="78"/>
      <c r="AL1720" s="78"/>
    </row>
    <row r="1721" spans="1:38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1181134.23</v>
      </c>
      <c r="E1721" s="31">
        <f>[1]consoCURRENT!H38768</f>
        <v>72224</v>
      </c>
      <c r="F1721" s="31">
        <f>[1]consoCURRENT!I38768</f>
        <v>1108910.23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72224</v>
      </c>
      <c r="Q1721" s="31">
        <f>[1]consoCURRENT!T38768</f>
        <v>10113</v>
      </c>
      <c r="R1721" s="31">
        <f>[1]consoCURRENT!U38768</f>
        <v>63253.66</v>
      </c>
      <c r="S1721" s="31">
        <f>[1]consoCURRENT!V38768</f>
        <v>1035543.5700000001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3">SUM(M1721:Y1721)</f>
        <v>1181134.23</v>
      </c>
      <c r="AA1721" s="31">
        <f>D1721-Z1721</f>
        <v>0</v>
      </c>
      <c r="AB1721" s="37">
        <f>Z1721/D1721</f>
        <v>1</v>
      </c>
      <c r="AC1721" s="32"/>
      <c r="AD1721" s="165"/>
      <c r="AE1721" s="165"/>
      <c r="AF1721" s="165"/>
      <c r="AG1721" s="165"/>
      <c r="AH1721" s="165"/>
      <c r="AI1721" s="140"/>
      <c r="AJ1721" s="140"/>
      <c r="AK1721" s="78"/>
      <c r="AL1721" s="78"/>
    </row>
    <row r="1722" spans="1:38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3"/>
        <v>0</v>
      </c>
      <c r="AA1722" s="31">
        <f>D1722-Z1722</f>
        <v>0</v>
      </c>
      <c r="AB1722" s="37"/>
      <c r="AC1722" s="32"/>
      <c r="AD1722" s="165"/>
      <c r="AE1722" s="165"/>
      <c r="AF1722" s="165"/>
      <c r="AG1722" s="165"/>
      <c r="AH1722" s="165"/>
      <c r="AI1722" s="140"/>
      <c r="AJ1722" s="140"/>
      <c r="AK1722" s="78"/>
      <c r="AL1722" s="78"/>
    </row>
    <row r="1723" spans="1:38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3"/>
        <v>0</v>
      </c>
      <c r="AA1723" s="31">
        <f>D1723-Z1723</f>
        <v>0</v>
      </c>
      <c r="AB1723" s="37"/>
      <c r="AC1723" s="32"/>
      <c r="AD1723" s="165"/>
      <c r="AE1723" s="165"/>
      <c r="AF1723" s="165"/>
      <c r="AG1723" s="165"/>
      <c r="AH1723" s="165"/>
      <c r="AI1723" s="140"/>
      <c r="AJ1723" s="140"/>
      <c r="AK1723" s="78"/>
      <c r="AL1723" s="78"/>
    </row>
    <row r="1724" spans="1:38" s="33" customFormat="1" ht="18" hidden="1" customHeight="1" x14ac:dyDescent="0.25">
      <c r="A1724" s="39" t="s">
        <v>38</v>
      </c>
      <c r="B1724" s="40">
        <f t="shared" ref="B1724:AA1724" si="814">SUM(B1720:B1723)</f>
        <v>1181134.2299999997</v>
      </c>
      <c r="C1724" s="40">
        <f t="shared" si="814"/>
        <v>0</v>
      </c>
      <c r="D1724" s="40">
        <f t="shared" si="814"/>
        <v>1181134.23</v>
      </c>
      <c r="E1724" s="40">
        <f t="shared" si="814"/>
        <v>72224</v>
      </c>
      <c r="F1724" s="40">
        <f t="shared" si="814"/>
        <v>1108910.23</v>
      </c>
      <c r="G1724" s="40">
        <f t="shared" si="814"/>
        <v>0</v>
      </c>
      <c r="H1724" s="40">
        <f t="shared" si="814"/>
        <v>0</v>
      </c>
      <c r="I1724" s="40">
        <f t="shared" si="814"/>
        <v>0</v>
      </c>
      <c r="J1724" s="40">
        <f t="shared" si="814"/>
        <v>0</v>
      </c>
      <c r="K1724" s="40">
        <f t="shared" si="814"/>
        <v>0</v>
      </c>
      <c r="L1724" s="40">
        <f t="shared" si="814"/>
        <v>0</v>
      </c>
      <c r="M1724" s="40">
        <f t="shared" si="814"/>
        <v>0</v>
      </c>
      <c r="N1724" s="40">
        <f t="shared" si="814"/>
        <v>0</v>
      </c>
      <c r="O1724" s="40">
        <f t="shared" si="814"/>
        <v>0</v>
      </c>
      <c r="P1724" s="40">
        <f t="shared" si="814"/>
        <v>72224</v>
      </c>
      <c r="Q1724" s="40">
        <f t="shared" si="814"/>
        <v>10113</v>
      </c>
      <c r="R1724" s="40">
        <f t="shared" si="814"/>
        <v>63253.66</v>
      </c>
      <c r="S1724" s="40">
        <f t="shared" si="814"/>
        <v>1035543.5700000001</v>
      </c>
      <c r="T1724" s="40">
        <f t="shared" si="814"/>
        <v>0</v>
      </c>
      <c r="U1724" s="40">
        <f t="shared" si="814"/>
        <v>0</v>
      </c>
      <c r="V1724" s="40">
        <f t="shared" si="814"/>
        <v>0</v>
      </c>
      <c r="W1724" s="40">
        <f t="shared" si="814"/>
        <v>0</v>
      </c>
      <c r="X1724" s="40">
        <f t="shared" si="814"/>
        <v>0</v>
      </c>
      <c r="Y1724" s="40">
        <f t="shared" si="814"/>
        <v>0</v>
      </c>
      <c r="Z1724" s="40">
        <f t="shared" si="814"/>
        <v>1181134.23</v>
      </c>
      <c r="AA1724" s="40">
        <f t="shared" si="814"/>
        <v>0</v>
      </c>
      <c r="AB1724" s="41">
        <f>Z1724/D1724</f>
        <v>1</v>
      </c>
      <c r="AC1724" s="32"/>
      <c r="AD1724" s="165"/>
      <c r="AE1724" s="165"/>
      <c r="AF1724" s="165"/>
      <c r="AG1724" s="165"/>
      <c r="AH1724" s="165"/>
      <c r="AI1724" s="140"/>
      <c r="AJ1724" s="140"/>
      <c r="AK1724" s="78"/>
      <c r="AL1724" s="78"/>
    </row>
    <row r="1725" spans="1:38" s="33" customFormat="1" ht="18" hidden="1" customHeight="1" x14ac:dyDescent="0.25">
      <c r="A1725" s="42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5">SUM(M1725:Y1725)</f>
        <v>0</v>
      </c>
      <c r="AA1725" s="31">
        <f>D1725-Z1725</f>
        <v>0</v>
      </c>
      <c r="AB1725" s="37" t="e">
        <f t="shared" ref="AB1725" si="816">Z1725/D1725</f>
        <v>#DIV/0!</v>
      </c>
      <c r="AC1725" s="32"/>
      <c r="AD1725" s="165"/>
      <c r="AE1725" s="165"/>
      <c r="AF1725" s="165"/>
      <c r="AG1725" s="165"/>
      <c r="AH1725" s="165"/>
      <c r="AI1725" s="140"/>
      <c r="AJ1725" s="140"/>
      <c r="AK1725" s="78"/>
      <c r="AL1725" s="78"/>
    </row>
    <row r="1726" spans="1:38" s="33" customFormat="1" ht="18" hidden="1" customHeight="1" x14ac:dyDescent="0.25">
      <c r="A1726" s="39" t="s">
        <v>40</v>
      </c>
      <c r="B1726" s="40">
        <f t="shared" ref="B1726:AA1726" si="817">B1725+B1724</f>
        <v>1181134.2299999997</v>
      </c>
      <c r="C1726" s="40">
        <f t="shared" si="817"/>
        <v>0</v>
      </c>
      <c r="D1726" s="40">
        <f t="shared" si="817"/>
        <v>1181134.23</v>
      </c>
      <c r="E1726" s="40">
        <f t="shared" si="817"/>
        <v>72224</v>
      </c>
      <c r="F1726" s="40">
        <f t="shared" si="817"/>
        <v>1108910.23</v>
      </c>
      <c r="G1726" s="40">
        <f t="shared" si="817"/>
        <v>0</v>
      </c>
      <c r="H1726" s="40">
        <f t="shared" si="817"/>
        <v>0</v>
      </c>
      <c r="I1726" s="40">
        <f t="shared" si="817"/>
        <v>0</v>
      </c>
      <c r="J1726" s="40">
        <f t="shared" si="817"/>
        <v>0</v>
      </c>
      <c r="K1726" s="40">
        <f t="shared" si="817"/>
        <v>0</v>
      </c>
      <c r="L1726" s="40">
        <f t="shared" si="817"/>
        <v>0</v>
      </c>
      <c r="M1726" s="40">
        <f t="shared" si="817"/>
        <v>0</v>
      </c>
      <c r="N1726" s="40">
        <f t="shared" si="817"/>
        <v>0</v>
      </c>
      <c r="O1726" s="40">
        <f t="shared" si="817"/>
        <v>0</v>
      </c>
      <c r="P1726" s="40">
        <f t="shared" si="817"/>
        <v>72224</v>
      </c>
      <c r="Q1726" s="40">
        <f t="shared" si="817"/>
        <v>10113</v>
      </c>
      <c r="R1726" s="40">
        <f t="shared" si="817"/>
        <v>63253.66</v>
      </c>
      <c r="S1726" s="40">
        <f t="shared" si="817"/>
        <v>1035543.5700000001</v>
      </c>
      <c r="T1726" s="40">
        <f t="shared" si="817"/>
        <v>0</v>
      </c>
      <c r="U1726" s="40">
        <f t="shared" si="817"/>
        <v>0</v>
      </c>
      <c r="V1726" s="40">
        <f t="shared" si="817"/>
        <v>0</v>
      </c>
      <c r="W1726" s="40">
        <f t="shared" si="817"/>
        <v>0</v>
      </c>
      <c r="X1726" s="40">
        <f t="shared" si="817"/>
        <v>0</v>
      </c>
      <c r="Y1726" s="40">
        <f t="shared" si="817"/>
        <v>0</v>
      </c>
      <c r="Z1726" s="40">
        <f t="shared" si="817"/>
        <v>1181134.23</v>
      </c>
      <c r="AA1726" s="40">
        <f t="shared" si="817"/>
        <v>0</v>
      </c>
      <c r="AB1726" s="41">
        <f>Z1726/D1726</f>
        <v>1</v>
      </c>
      <c r="AC1726" s="43"/>
      <c r="AD1726" s="165"/>
      <c r="AE1726" s="165"/>
      <c r="AF1726" s="165"/>
      <c r="AG1726" s="165"/>
      <c r="AH1726" s="165"/>
      <c r="AI1726" s="140"/>
      <c r="AJ1726" s="140"/>
      <c r="AK1726" s="78"/>
      <c r="AL1726" s="78"/>
    </row>
    <row r="1727" spans="1:38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65"/>
      <c r="AE1727" s="165"/>
      <c r="AF1727" s="165"/>
      <c r="AG1727" s="165"/>
      <c r="AH1727" s="165"/>
      <c r="AI1727" s="140"/>
      <c r="AJ1727" s="140"/>
      <c r="AK1727" s="78"/>
      <c r="AL1727" s="78"/>
    </row>
    <row r="1728" spans="1:38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65"/>
      <c r="AE1728" s="165"/>
      <c r="AF1728" s="165"/>
      <c r="AG1728" s="165"/>
      <c r="AH1728" s="165"/>
      <c r="AI1728" s="140"/>
      <c r="AJ1728" s="140"/>
      <c r="AK1728" s="78"/>
      <c r="AL1728" s="78"/>
    </row>
    <row r="1729" spans="1:38" s="33" customFormat="1" ht="15" hidden="1" customHeight="1" x14ac:dyDescent="0.25">
      <c r="A1729" s="47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65"/>
      <c r="AE1729" s="165"/>
      <c r="AF1729" s="165"/>
      <c r="AG1729" s="165"/>
      <c r="AH1729" s="165"/>
      <c r="AI1729" s="140"/>
      <c r="AJ1729" s="140"/>
      <c r="AK1729" s="78"/>
      <c r="AL1729" s="78"/>
    </row>
    <row r="1730" spans="1:38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-1.546140993013978E-11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644012.64999999991</v>
      </c>
      <c r="G1730" s="31">
        <f>[1]consoCURRENT!J38868</f>
        <v>200085.96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644012.64999999991</v>
      </c>
      <c r="T1730" s="31">
        <f>[1]consoCURRENT!W38868</f>
        <v>0</v>
      </c>
      <c r="U1730" s="31">
        <f>[1]consoCURRENT!X38868</f>
        <v>200085.96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844098.60999999987</v>
      </c>
      <c r="AA1730" s="31">
        <f>D1730-Z1730</f>
        <v>0</v>
      </c>
      <c r="AB1730" s="37">
        <f t="shared" ref="AB1730" si="818">Z1730/D1730</f>
        <v>0.99999999999999989</v>
      </c>
      <c r="AC1730" s="32"/>
      <c r="AD1730" s="165"/>
      <c r="AE1730" s="165"/>
      <c r="AF1730" s="165"/>
      <c r="AG1730" s="165"/>
      <c r="AH1730" s="165"/>
      <c r="AI1730" s="140"/>
      <c r="AJ1730" s="140"/>
      <c r="AK1730" s="78"/>
      <c r="AL1730" s="78"/>
    </row>
    <row r="1731" spans="1:38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-58000.000000000015</v>
      </c>
      <c r="D1731" s="31">
        <f>[1]consoCURRENT!G38981</f>
        <v>518320.64000000001</v>
      </c>
      <c r="E1731" s="31">
        <f>[1]consoCURRENT!H38981</f>
        <v>42806.26</v>
      </c>
      <c r="F1731" s="31">
        <f>[1]consoCURRENT!I38981</f>
        <v>88827.01</v>
      </c>
      <c r="G1731" s="31">
        <f>[1]consoCURRENT!J38981</f>
        <v>386687.37000000005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13082.61</v>
      </c>
      <c r="Q1731" s="31">
        <f>[1]consoCURRENT!T38981</f>
        <v>30807.360000000001</v>
      </c>
      <c r="R1731" s="31">
        <f>[1]consoCURRENT!U38981</f>
        <v>39867.24</v>
      </c>
      <c r="S1731" s="31">
        <f>[1]consoCURRENT!V38981</f>
        <v>18152.41</v>
      </c>
      <c r="T1731" s="31">
        <f>[1]consoCURRENT!W38981</f>
        <v>0</v>
      </c>
      <c r="U1731" s="31">
        <f>[1]consoCURRENT!X38981</f>
        <v>386687.37000000005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19">SUM(M1731:Y1731)</f>
        <v>518320.64000000001</v>
      </c>
      <c r="AA1731" s="31">
        <f>D1731-Z1731</f>
        <v>0</v>
      </c>
      <c r="AB1731" s="37">
        <f>Z1731/D1731</f>
        <v>1</v>
      </c>
      <c r="AC1731" s="32"/>
      <c r="AD1731" s="165"/>
      <c r="AE1731" s="165"/>
      <c r="AF1731" s="165"/>
      <c r="AG1731" s="165"/>
      <c r="AH1731" s="165"/>
      <c r="AI1731" s="140"/>
      <c r="AJ1731" s="140"/>
      <c r="AK1731" s="78"/>
      <c r="AL1731" s="78"/>
    </row>
    <row r="1732" spans="1:38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19"/>
        <v>0</v>
      </c>
      <c r="AA1732" s="31">
        <f>D1732-Z1732</f>
        <v>0</v>
      </c>
      <c r="AB1732" s="37"/>
      <c r="AC1732" s="32"/>
      <c r="AD1732" s="165"/>
      <c r="AE1732" s="165"/>
      <c r="AF1732" s="165"/>
      <c r="AG1732" s="165"/>
      <c r="AH1732" s="165"/>
      <c r="AI1732" s="140"/>
      <c r="AJ1732" s="140"/>
      <c r="AK1732" s="78"/>
      <c r="AL1732" s="78"/>
    </row>
    <row r="1733" spans="1:38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19"/>
        <v>0</v>
      </c>
      <c r="AA1733" s="31">
        <f>D1733-Z1733</f>
        <v>0</v>
      </c>
      <c r="AB1733" s="37"/>
      <c r="AC1733" s="32"/>
      <c r="AD1733" s="165"/>
      <c r="AE1733" s="165"/>
      <c r="AF1733" s="165"/>
      <c r="AG1733" s="165"/>
      <c r="AH1733" s="165"/>
      <c r="AI1733" s="140"/>
      <c r="AJ1733" s="140"/>
      <c r="AK1733" s="78"/>
      <c r="AL1733" s="78"/>
    </row>
    <row r="1734" spans="1:38" s="33" customFormat="1" ht="18" hidden="1" customHeight="1" x14ac:dyDescent="0.25">
      <c r="A1734" s="39" t="s">
        <v>38</v>
      </c>
      <c r="B1734" s="40">
        <f t="shared" ref="B1734:AA1734" si="820">SUM(B1730:B1733)</f>
        <v>1420419.25</v>
      </c>
      <c r="C1734" s="40">
        <f t="shared" si="820"/>
        <v>-58000.000000000029</v>
      </c>
      <c r="D1734" s="40">
        <f t="shared" si="820"/>
        <v>1362419.25</v>
      </c>
      <c r="E1734" s="40">
        <f t="shared" si="820"/>
        <v>42806.26</v>
      </c>
      <c r="F1734" s="40">
        <f t="shared" si="820"/>
        <v>732839.65999999992</v>
      </c>
      <c r="G1734" s="40">
        <f t="shared" si="820"/>
        <v>586773.33000000007</v>
      </c>
      <c r="H1734" s="40">
        <f t="shared" si="820"/>
        <v>0</v>
      </c>
      <c r="I1734" s="40">
        <f t="shared" si="820"/>
        <v>0</v>
      </c>
      <c r="J1734" s="40">
        <f t="shared" si="820"/>
        <v>0</v>
      </c>
      <c r="K1734" s="40">
        <f t="shared" si="820"/>
        <v>0</v>
      </c>
      <c r="L1734" s="40">
        <f t="shared" si="820"/>
        <v>0</v>
      </c>
      <c r="M1734" s="40">
        <f t="shared" si="820"/>
        <v>0</v>
      </c>
      <c r="N1734" s="40">
        <f t="shared" si="820"/>
        <v>0</v>
      </c>
      <c r="O1734" s="40">
        <f t="shared" si="820"/>
        <v>29723.65</v>
      </c>
      <c r="P1734" s="40">
        <f t="shared" si="820"/>
        <v>13082.61</v>
      </c>
      <c r="Q1734" s="40">
        <f t="shared" si="820"/>
        <v>30807.360000000001</v>
      </c>
      <c r="R1734" s="40">
        <f t="shared" si="820"/>
        <v>39867.24</v>
      </c>
      <c r="S1734" s="40">
        <f t="shared" si="820"/>
        <v>662165.05999999994</v>
      </c>
      <c r="T1734" s="40">
        <f t="shared" si="820"/>
        <v>0</v>
      </c>
      <c r="U1734" s="40">
        <f t="shared" si="820"/>
        <v>586773.33000000007</v>
      </c>
      <c r="V1734" s="40">
        <f t="shared" si="820"/>
        <v>0</v>
      </c>
      <c r="W1734" s="40">
        <f t="shared" si="820"/>
        <v>0</v>
      </c>
      <c r="X1734" s="40">
        <f t="shared" si="820"/>
        <v>0</v>
      </c>
      <c r="Y1734" s="40">
        <f t="shared" si="820"/>
        <v>0</v>
      </c>
      <c r="Z1734" s="40">
        <f t="shared" si="820"/>
        <v>1362419.25</v>
      </c>
      <c r="AA1734" s="40">
        <f t="shared" si="820"/>
        <v>0</v>
      </c>
      <c r="AB1734" s="41">
        <f>Z1734/D1734</f>
        <v>1</v>
      </c>
      <c r="AC1734" s="32"/>
      <c r="AD1734" s="165"/>
      <c r="AE1734" s="165"/>
      <c r="AF1734" s="165"/>
      <c r="AG1734" s="165"/>
      <c r="AH1734" s="165"/>
      <c r="AI1734" s="140"/>
      <c r="AJ1734" s="140"/>
      <c r="AK1734" s="78"/>
      <c r="AL1734" s="78"/>
    </row>
    <row r="1735" spans="1:38" s="33" customFormat="1" ht="18" hidden="1" customHeight="1" x14ac:dyDescent="0.25">
      <c r="A1735" s="42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1">SUM(M1735:Y1735)</f>
        <v>0</v>
      </c>
      <c r="AA1735" s="31">
        <f>D1735-Z1735</f>
        <v>0</v>
      </c>
      <c r="AB1735" s="37" t="e">
        <f t="shared" ref="AB1735" si="822">Z1735/D1735</f>
        <v>#DIV/0!</v>
      </c>
      <c r="AC1735" s="32"/>
      <c r="AD1735" s="165"/>
      <c r="AE1735" s="165"/>
      <c r="AF1735" s="165"/>
      <c r="AG1735" s="165"/>
      <c r="AH1735" s="165"/>
      <c r="AI1735" s="140"/>
      <c r="AJ1735" s="140"/>
      <c r="AK1735" s="78"/>
      <c r="AL1735" s="78"/>
    </row>
    <row r="1736" spans="1:38" s="33" customFormat="1" ht="18" hidden="1" customHeight="1" x14ac:dyDescent="0.25">
      <c r="A1736" s="39" t="s">
        <v>40</v>
      </c>
      <c r="B1736" s="40">
        <f t="shared" ref="B1736:AA1736" si="823">B1735+B1734</f>
        <v>1420419.25</v>
      </c>
      <c r="C1736" s="40">
        <f t="shared" si="823"/>
        <v>-58000.000000000029</v>
      </c>
      <c r="D1736" s="40">
        <f t="shared" si="823"/>
        <v>1362419.25</v>
      </c>
      <c r="E1736" s="40">
        <f t="shared" si="823"/>
        <v>42806.26</v>
      </c>
      <c r="F1736" s="40">
        <f t="shared" si="823"/>
        <v>732839.65999999992</v>
      </c>
      <c r="G1736" s="40">
        <f t="shared" si="823"/>
        <v>586773.33000000007</v>
      </c>
      <c r="H1736" s="40">
        <f t="shared" si="823"/>
        <v>0</v>
      </c>
      <c r="I1736" s="40">
        <f t="shared" si="823"/>
        <v>0</v>
      </c>
      <c r="J1736" s="40">
        <f t="shared" si="823"/>
        <v>0</v>
      </c>
      <c r="K1736" s="40">
        <f t="shared" si="823"/>
        <v>0</v>
      </c>
      <c r="L1736" s="40">
        <f t="shared" si="823"/>
        <v>0</v>
      </c>
      <c r="M1736" s="40">
        <f t="shared" si="823"/>
        <v>0</v>
      </c>
      <c r="N1736" s="40">
        <f t="shared" si="823"/>
        <v>0</v>
      </c>
      <c r="O1736" s="40">
        <f t="shared" si="823"/>
        <v>29723.65</v>
      </c>
      <c r="P1736" s="40">
        <f t="shared" si="823"/>
        <v>13082.61</v>
      </c>
      <c r="Q1736" s="40">
        <f t="shared" si="823"/>
        <v>30807.360000000001</v>
      </c>
      <c r="R1736" s="40">
        <f t="shared" si="823"/>
        <v>39867.24</v>
      </c>
      <c r="S1736" s="40">
        <f t="shared" si="823"/>
        <v>662165.05999999994</v>
      </c>
      <c r="T1736" s="40">
        <f t="shared" si="823"/>
        <v>0</v>
      </c>
      <c r="U1736" s="40">
        <f t="shared" si="823"/>
        <v>586773.33000000007</v>
      </c>
      <c r="V1736" s="40">
        <f t="shared" si="823"/>
        <v>0</v>
      </c>
      <c r="W1736" s="40">
        <f t="shared" si="823"/>
        <v>0</v>
      </c>
      <c r="X1736" s="40">
        <f t="shared" si="823"/>
        <v>0</v>
      </c>
      <c r="Y1736" s="40">
        <f t="shared" si="823"/>
        <v>0</v>
      </c>
      <c r="Z1736" s="40">
        <f t="shared" si="823"/>
        <v>1362419.25</v>
      </c>
      <c r="AA1736" s="40">
        <f t="shared" si="823"/>
        <v>0</v>
      </c>
      <c r="AB1736" s="41">
        <f>Z1736/D1736</f>
        <v>1</v>
      </c>
      <c r="AC1736" s="43"/>
      <c r="AD1736" s="165"/>
      <c r="AE1736" s="165"/>
      <c r="AF1736" s="165"/>
      <c r="AG1736" s="165"/>
      <c r="AH1736" s="165"/>
      <c r="AI1736" s="140"/>
      <c r="AJ1736" s="140"/>
      <c r="AK1736" s="78"/>
      <c r="AL1736" s="78"/>
    </row>
    <row r="1737" spans="1:38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65"/>
      <c r="AE1737" s="165"/>
      <c r="AF1737" s="165"/>
      <c r="AG1737" s="165"/>
      <c r="AH1737" s="165"/>
      <c r="AI1737" s="140"/>
      <c r="AJ1737" s="140"/>
      <c r="AK1737" s="78"/>
      <c r="AL1737" s="78"/>
    </row>
    <row r="1738" spans="1:38" s="33" customFormat="1" ht="10.7" hidden="1" customHeight="1" x14ac:dyDescent="0.25">
      <c r="A1738" s="47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65"/>
      <c r="AE1738" s="165"/>
      <c r="AF1738" s="165"/>
      <c r="AG1738" s="165"/>
      <c r="AH1738" s="165"/>
      <c r="AI1738" s="140"/>
      <c r="AJ1738" s="140"/>
      <c r="AK1738" s="78"/>
      <c r="AL1738" s="78"/>
    </row>
    <row r="1739" spans="1:38" s="33" customFormat="1" ht="15" hidden="1" customHeight="1" x14ac:dyDescent="0.25">
      <c r="A1739" s="47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65"/>
      <c r="AE1739" s="165"/>
      <c r="AF1739" s="165"/>
      <c r="AG1739" s="165"/>
      <c r="AH1739" s="165"/>
      <c r="AI1739" s="140"/>
      <c r="AJ1739" s="140"/>
      <c r="AK1739" s="78"/>
      <c r="AL1739" s="78"/>
    </row>
    <row r="1740" spans="1:38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500</v>
      </c>
      <c r="F1740" s="31">
        <f>[1]consoCURRENT!I39081</f>
        <v>65885.430000000008</v>
      </c>
      <c r="G1740" s="31">
        <f>[1]consoCURRENT!J39081</f>
        <v>0</v>
      </c>
      <c r="H1740" s="31">
        <f>[1]consoCURRENT!K39081</f>
        <v>861179.28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500</v>
      </c>
      <c r="Q1740" s="31">
        <f>[1]consoCURRENT!T39081</f>
        <v>224.7</v>
      </c>
      <c r="R1740" s="31">
        <f>[1]consoCURRENT!U39081</f>
        <v>5295</v>
      </c>
      <c r="S1740" s="31">
        <f>[1]consoCURRENT!V39081</f>
        <v>60365.73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861179.28</v>
      </c>
      <c r="X1740" s="31">
        <f>[1]consoCURRENT!AA39081</f>
        <v>0</v>
      </c>
      <c r="Y1740" s="31">
        <f>[1]consoCURRENT!AB39081</f>
        <v>0</v>
      </c>
      <c r="Z1740" s="31">
        <f>SUM(M1740:Y1740)</f>
        <v>927564.71000000008</v>
      </c>
      <c r="AA1740" s="31">
        <f>D1740-Z1740</f>
        <v>890441.74000000011</v>
      </c>
      <c r="AB1740" s="37">
        <f t="shared" ref="AB1740" si="824">Z1740/D1740</f>
        <v>0.51020980151088025</v>
      </c>
      <c r="AC1740" s="32"/>
      <c r="AD1740" s="165"/>
      <c r="AE1740" s="165"/>
      <c r="AF1740" s="165"/>
      <c r="AG1740" s="165"/>
      <c r="AH1740" s="165"/>
      <c r="AI1740" s="140"/>
      <c r="AJ1740" s="140"/>
      <c r="AK1740" s="78"/>
      <c r="AL1740" s="78"/>
    </row>
    <row r="1741" spans="1:38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-405767</v>
      </c>
      <c r="D1741" s="31">
        <f>[1]consoCURRENT!G39194</f>
        <v>1317612.0399999998</v>
      </c>
      <c r="E1741" s="31">
        <f>[1]consoCURRENT!H39194</f>
        <v>0</v>
      </c>
      <c r="F1741" s="31">
        <f>[1]consoCURRENT!I39194</f>
        <v>1317612.04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26460</v>
      </c>
      <c r="R1741" s="31">
        <f>[1]consoCURRENT!U39194</f>
        <v>445875.37</v>
      </c>
      <c r="S1741" s="31">
        <f>[1]consoCURRENT!V39194</f>
        <v>845276.66999999993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5">SUM(M1741:Y1741)</f>
        <v>1317612.04</v>
      </c>
      <c r="AA1741" s="31">
        <f>D1741-Z1741</f>
        <v>0</v>
      </c>
      <c r="AB1741" s="37">
        <f>Z1741/D1741</f>
        <v>1.0000000000000002</v>
      </c>
      <c r="AC1741" s="32"/>
      <c r="AD1741" s="165"/>
      <c r="AE1741" s="165"/>
      <c r="AF1741" s="165"/>
      <c r="AG1741" s="165"/>
      <c r="AH1741" s="165"/>
      <c r="AI1741" s="140"/>
      <c r="AJ1741" s="140"/>
      <c r="AK1741" s="78"/>
      <c r="AL1741" s="78"/>
    </row>
    <row r="1742" spans="1:38" s="33" customFormat="1" ht="18" hidden="1" customHeight="1" x14ac:dyDescent="0.2">
      <c r="A1742" s="57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5"/>
        <v>0</v>
      </c>
      <c r="AA1742" s="50">
        <f>D1742-Z1742</f>
        <v>0</v>
      </c>
      <c r="AB1742" s="37"/>
      <c r="AC1742" s="50"/>
      <c r="AD1742" s="165"/>
      <c r="AE1742" s="165"/>
      <c r="AF1742" s="165"/>
      <c r="AG1742" s="165"/>
      <c r="AH1742" s="165"/>
      <c r="AI1742" s="140"/>
      <c r="AJ1742" s="140"/>
      <c r="AK1742" s="78"/>
      <c r="AL1742" s="78"/>
    </row>
    <row r="1743" spans="1:38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5"/>
        <v>0</v>
      </c>
      <c r="AA1743" s="31">
        <f>D1743-Z1743</f>
        <v>0</v>
      </c>
      <c r="AB1743" s="41"/>
      <c r="AC1743" s="32"/>
      <c r="AD1743" s="165"/>
      <c r="AE1743" s="165"/>
      <c r="AF1743" s="165"/>
      <c r="AG1743" s="165"/>
      <c r="AH1743" s="165"/>
      <c r="AI1743" s="140"/>
      <c r="AJ1743" s="140"/>
      <c r="AK1743" s="78"/>
      <c r="AL1743" s="78"/>
    </row>
    <row r="1744" spans="1:38" s="33" customFormat="1" ht="18" hidden="1" customHeight="1" x14ac:dyDescent="0.25">
      <c r="A1744" s="39" t="s">
        <v>38</v>
      </c>
      <c r="B1744" s="40">
        <f t="shared" ref="B1744:AA1744" si="826">SUM(B1740:B1743)</f>
        <v>3541385.49</v>
      </c>
      <c r="C1744" s="40">
        <f t="shared" si="826"/>
        <v>-405767</v>
      </c>
      <c r="D1744" s="40">
        <f t="shared" si="826"/>
        <v>3135618.49</v>
      </c>
      <c r="E1744" s="40">
        <f t="shared" si="826"/>
        <v>500</v>
      </c>
      <c r="F1744" s="40">
        <f t="shared" si="826"/>
        <v>1383497.47</v>
      </c>
      <c r="G1744" s="40">
        <f t="shared" si="826"/>
        <v>0</v>
      </c>
      <c r="H1744" s="40">
        <f t="shared" si="826"/>
        <v>861179.28</v>
      </c>
      <c r="I1744" s="40">
        <f t="shared" si="826"/>
        <v>0</v>
      </c>
      <c r="J1744" s="40">
        <f t="shared" si="826"/>
        <v>0</v>
      </c>
      <c r="K1744" s="40">
        <f t="shared" si="826"/>
        <v>0</v>
      </c>
      <c r="L1744" s="40">
        <f t="shared" si="826"/>
        <v>0</v>
      </c>
      <c r="M1744" s="40">
        <f t="shared" si="826"/>
        <v>0</v>
      </c>
      <c r="N1744" s="40">
        <f t="shared" si="826"/>
        <v>0</v>
      </c>
      <c r="O1744" s="40">
        <f t="shared" si="826"/>
        <v>0</v>
      </c>
      <c r="P1744" s="40">
        <f t="shared" si="826"/>
        <v>500</v>
      </c>
      <c r="Q1744" s="40">
        <f t="shared" si="826"/>
        <v>26684.7</v>
      </c>
      <c r="R1744" s="40">
        <f t="shared" si="826"/>
        <v>451170.37</v>
      </c>
      <c r="S1744" s="40">
        <f t="shared" si="826"/>
        <v>905642.39999999991</v>
      </c>
      <c r="T1744" s="40">
        <f t="shared" si="826"/>
        <v>0</v>
      </c>
      <c r="U1744" s="40">
        <f t="shared" si="826"/>
        <v>0</v>
      </c>
      <c r="V1744" s="40">
        <f t="shared" si="826"/>
        <v>0</v>
      </c>
      <c r="W1744" s="40">
        <f t="shared" si="826"/>
        <v>861179.28</v>
      </c>
      <c r="X1744" s="40">
        <f t="shared" si="826"/>
        <v>0</v>
      </c>
      <c r="Y1744" s="40">
        <f t="shared" si="826"/>
        <v>0</v>
      </c>
      <c r="Z1744" s="40">
        <f t="shared" si="826"/>
        <v>2245176.75</v>
      </c>
      <c r="AA1744" s="40">
        <f t="shared" si="826"/>
        <v>890441.74000000011</v>
      </c>
      <c r="AB1744" s="41">
        <f>Z1744/D1744</f>
        <v>0.71602357147728124</v>
      </c>
      <c r="AC1744" s="32"/>
      <c r="AD1744" s="165"/>
      <c r="AE1744" s="165"/>
      <c r="AF1744" s="165"/>
      <c r="AG1744" s="165"/>
      <c r="AH1744" s="165"/>
      <c r="AI1744" s="140"/>
      <c r="AJ1744" s="140"/>
      <c r="AK1744" s="78"/>
      <c r="AL1744" s="78"/>
    </row>
    <row r="1745" spans="1:38" s="33" customFormat="1" ht="14.45" hidden="1" customHeight="1" x14ac:dyDescent="0.25">
      <c r="A1745" s="42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7">SUM(M1745:Y1745)</f>
        <v>0</v>
      </c>
      <c r="AA1745" s="31">
        <f>D1745-Z1745</f>
        <v>0</v>
      </c>
      <c r="AB1745" s="37" t="e">
        <f t="shared" ref="AB1745" si="828">Z1745/D1745</f>
        <v>#DIV/0!</v>
      </c>
      <c r="AC1745" s="32"/>
      <c r="AD1745" s="165"/>
      <c r="AE1745" s="165"/>
      <c r="AF1745" s="165"/>
      <c r="AG1745" s="165"/>
      <c r="AH1745" s="165"/>
      <c r="AI1745" s="140"/>
      <c r="AJ1745" s="140"/>
      <c r="AK1745" s="78"/>
      <c r="AL1745" s="78"/>
    </row>
    <row r="1746" spans="1:38" s="33" customFormat="1" ht="18" hidden="1" customHeight="1" x14ac:dyDescent="0.25">
      <c r="A1746" s="39" t="s">
        <v>40</v>
      </c>
      <c r="B1746" s="40">
        <f t="shared" ref="B1746:AA1746" si="829">B1745+B1744</f>
        <v>3541385.49</v>
      </c>
      <c r="C1746" s="40">
        <f t="shared" si="829"/>
        <v>-405767</v>
      </c>
      <c r="D1746" s="40">
        <f t="shared" si="829"/>
        <v>3135618.49</v>
      </c>
      <c r="E1746" s="40">
        <f t="shared" si="829"/>
        <v>500</v>
      </c>
      <c r="F1746" s="40">
        <f t="shared" si="829"/>
        <v>1383497.47</v>
      </c>
      <c r="G1746" s="40">
        <f t="shared" si="829"/>
        <v>0</v>
      </c>
      <c r="H1746" s="40">
        <f t="shared" si="829"/>
        <v>861179.28</v>
      </c>
      <c r="I1746" s="40">
        <f t="shared" si="829"/>
        <v>0</v>
      </c>
      <c r="J1746" s="40">
        <f t="shared" si="829"/>
        <v>0</v>
      </c>
      <c r="K1746" s="40">
        <f t="shared" si="829"/>
        <v>0</v>
      </c>
      <c r="L1746" s="40">
        <f t="shared" si="829"/>
        <v>0</v>
      </c>
      <c r="M1746" s="40">
        <f t="shared" si="829"/>
        <v>0</v>
      </c>
      <c r="N1746" s="40">
        <f t="shared" si="829"/>
        <v>0</v>
      </c>
      <c r="O1746" s="40">
        <f t="shared" si="829"/>
        <v>0</v>
      </c>
      <c r="P1746" s="40">
        <f t="shared" si="829"/>
        <v>500</v>
      </c>
      <c r="Q1746" s="40">
        <f t="shared" si="829"/>
        <v>26684.7</v>
      </c>
      <c r="R1746" s="40">
        <f t="shared" si="829"/>
        <v>451170.37</v>
      </c>
      <c r="S1746" s="40">
        <f t="shared" si="829"/>
        <v>905642.39999999991</v>
      </c>
      <c r="T1746" s="40">
        <f t="shared" si="829"/>
        <v>0</v>
      </c>
      <c r="U1746" s="40">
        <f t="shared" si="829"/>
        <v>0</v>
      </c>
      <c r="V1746" s="40">
        <f t="shared" si="829"/>
        <v>0</v>
      </c>
      <c r="W1746" s="40">
        <f t="shared" si="829"/>
        <v>861179.28</v>
      </c>
      <c r="X1746" s="40">
        <f t="shared" si="829"/>
        <v>0</v>
      </c>
      <c r="Y1746" s="40">
        <f t="shared" si="829"/>
        <v>0</v>
      </c>
      <c r="Z1746" s="40">
        <f t="shared" si="829"/>
        <v>2245176.75</v>
      </c>
      <c r="AA1746" s="40">
        <f t="shared" si="829"/>
        <v>890441.74000000011</v>
      </c>
      <c r="AB1746" s="41">
        <f>Z1746/D1746</f>
        <v>0.71602357147728124</v>
      </c>
      <c r="AC1746" s="43"/>
      <c r="AD1746" s="165"/>
      <c r="AE1746" s="165"/>
      <c r="AF1746" s="165"/>
      <c r="AG1746" s="165"/>
      <c r="AH1746" s="165"/>
      <c r="AI1746" s="140"/>
      <c r="AJ1746" s="140"/>
      <c r="AK1746" s="78"/>
      <c r="AL1746" s="78"/>
    </row>
    <row r="1747" spans="1:38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65"/>
      <c r="AE1747" s="165"/>
      <c r="AF1747" s="165"/>
      <c r="AG1747" s="165"/>
      <c r="AH1747" s="165"/>
      <c r="AI1747" s="140"/>
      <c r="AJ1747" s="140"/>
      <c r="AK1747" s="78"/>
      <c r="AL1747" s="78"/>
    </row>
    <row r="1748" spans="1:38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65"/>
      <c r="AE1748" s="165"/>
      <c r="AF1748" s="165"/>
      <c r="AG1748" s="165"/>
      <c r="AH1748" s="165"/>
      <c r="AI1748" s="140"/>
      <c r="AJ1748" s="140"/>
      <c r="AK1748" s="78"/>
      <c r="AL1748" s="78"/>
    </row>
    <row r="1749" spans="1:38" s="33" customFormat="1" ht="15" hidden="1" customHeight="1" x14ac:dyDescent="0.25">
      <c r="A1749" s="47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65"/>
      <c r="AE1749" s="165"/>
      <c r="AF1749" s="165"/>
      <c r="AG1749" s="165"/>
      <c r="AH1749" s="165"/>
      <c r="AI1749" s="140"/>
      <c r="AJ1749" s="140"/>
      <c r="AK1749" s="78"/>
      <c r="AL1749" s="78"/>
    </row>
    <row r="1750" spans="1:38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57585.21</v>
      </c>
      <c r="F1750" s="31">
        <f>[1]consoCURRENT!I39294</f>
        <v>129908.11000000002</v>
      </c>
      <c r="G1750" s="31">
        <f>[1]consoCURRENT!J39294</f>
        <v>87483.269999999975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57585.21</v>
      </c>
      <c r="Q1750" s="31">
        <f>[1]consoCURRENT!T39294</f>
        <v>0</v>
      </c>
      <c r="R1750" s="31">
        <f>[1]consoCURRENT!U39294</f>
        <v>4250.1100000000006</v>
      </c>
      <c r="S1750" s="31">
        <f>[1]consoCURRENT!V39294</f>
        <v>125658</v>
      </c>
      <c r="T1750" s="31">
        <f>[1]consoCURRENT!W39294</f>
        <v>0</v>
      </c>
      <c r="U1750" s="31">
        <f>[1]consoCURRENT!X39294</f>
        <v>87483.269999999975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274976.58999999997</v>
      </c>
      <c r="AA1750" s="31">
        <f>D1750-Z1750</f>
        <v>0</v>
      </c>
      <c r="AB1750" s="37">
        <f t="shared" ref="AB1750" si="830">Z1750/D1750</f>
        <v>1</v>
      </c>
      <c r="AC1750" s="32"/>
      <c r="AD1750" s="165"/>
      <c r="AE1750" s="165"/>
      <c r="AF1750" s="165"/>
      <c r="AG1750" s="165"/>
      <c r="AH1750" s="165"/>
      <c r="AI1750" s="140"/>
      <c r="AJ1750" s="140"/>
      <c r="AK1750" s="78"/>
      <c r="AL1750" s="78"/>
    </row>
    <row r="1751" spans="1:38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</v>
      </c>
      <c r="E1751" s="31">
        <f>[1]consoCURRENT!H39407</f>
        <v>0</v>
      </c>
      <c r="F1751" s="31">
        <f>[1]consoCURRENT!I39407</f>
        <v>0</v>
      </c>
      <c r="G1751" s="31">
        <f>[1]consoCURRENT!J39407</f>
        <v>1641139.63</v>
      </c>
      <c r="H1751" s="31">
        <f>[1]consoCURRENT!K39407</f>
        <v>47715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557761.63</v>
      </c>
      <c r="U1751" s="31">
        <f>[1]consoCURRENT!X39407</f>
        <v>984598.52</v>
      </c>
      <c r="V1751" s="31">
        <f>[1]consoCURRENT!Y39407</f>
        <v>98779.479999999981</v>
      </c>
      <c r="W1751" s="31">
        <f>[1]consoCURRENT!Z39407</f>
        <v>0</v>
      </c>
      <c r="X1751" s="31">
        <f>[1]consoCURRENT!AA39407</f>
        <v>47715</v>
      </c>
      <c r="Y1751" s="31">
        <f>[1]consoCURRENT!AB39407</f>
        <v>0</v>
      </c>
      <c r="Z1751" s="31">
        <f t="shared" ref="Z1751:Z1753" si="831">SUM(M1751:Y1751)</f>
        <v>1688854.63</v>
      </c>
      <c r="AA1751" s="31">
        <f>D1751-Z1751</f>
        <v>177046.64000000013</v>
      </c>
      <c r="AB1751" s="37">
        <f>Z1751/D1751</f>
        <v>0.90511467951356284</v>
      </c>
      <c r="AC1751" s="32"/>
      <c r="AD1751" s="165"/>
      <c r="AE1751" s="165"/>
      <c r="AF1751" s="165"/>
      <c r="AG1751" s="165"/>
      <c r="AH1751" s="165"/>
      <c r="AI1751" s="140"/>
      <c r="AJ1751" s="140"/>
      <c r="AK1751" s="78"/>
      <c r="AL1751" s="78"/>
    </row>
    <row r="1752" spans="1:38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1"/>
        <v>0</v>
      </c>
      <c r="AA1752" s="31">
        <f>D1752-Z1752</f>
        <v>0</v>
      </c>
      <c r="AB1752" s="37"/>
      <c r="AC1752" s="32"/>
      <c r="AD1752" s="165"/>
      <c r="AE1752" s="165"/>
      <c r="AF1752" s="165"/>
      <c r="AG1752" s="165"/>
      <c r="AH1752" s="165"/>
      <c r="AI1752" s="140"/>
      <c r="AJ1752" s="140"/>
      <c r="AK1752" s="78"/>
      <c r="AL1752" s="78"/>
    </row>
    <row r="1753" spans="1:38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1"/>
        <v>0</v>
      </c>
      <c r="AA1753" s="31">
        <f>D1753-Z1753</f>
        <v>0</v>
      </c>
      <c r="AB1753" s="37"/>
      <c r="AC1753" s="32"/>
      <c r="AD1753" s="165"/>
      <c r="AE1753" s="165"/>
      <c r="AF1753" s="165"/>
      <c r="AG1753" s="165"/>
      <c r="AH1753" s="165"/>
      <c r="AI1753" s="140"/>
      <c r="AJ1753" s="140"/>
      <c r="AK1753" s="78"/>
      <c r="AL1753" s="78"/>
    </row>
    <row r="1754" spans="1:38" s="33" customFormat="1" ht="18" hidden="1" customHeight="1" x14ac:dyDescent="0.25">
      <c r="A1754" s="39" t="s">
        <v>38</v>
      </c>
      <c r="B1754" s="40">
        <f t="shared" ref="B1754:AA1754" si="832">SUM(B1750:B1753)</f>
        <v>2140877.8600000003</v>
      </c>
      <c r="C1754" s="40">
        <f t="shared" si="832"/>
        <v>0</v>
      </c>
      <c r="D1754" s="40">
        <f t="shared" si="832"/>
        <v>2140877.86</v>
      </c>
      <c r="E1754" s="40">
        <f t="shared" si="832"/>
        <v>57585.21</v>
      </c>
      <c r="F1754" s="40">
        <f t="shared" si="832"/>
        <v>129908.11000000002</v>
      </c>
      <c r="G1754" s="40">
        <f t="shared" si="832"/>
        <v>1728622.9</v>
      </c>
      <c r="H1754" s="40">
        <f t="shared" si="832"/>
        <v>47715</v>
      </c>
      <c r="I1754" s="40">
        <f t="shared" si="832"/>
        <v>0</v>
      </c>
      <c r="J1754" s="40">
        <f t="shared" si="832"/>
        <v>0</v>
      </c>
      <c r="K1754" s="40">
        <f t="shared" si="832"/>
        <v>0</v>
      </c>
      <c r="L1754" s="40">
        <f t="shared" si="832"/>
        <v>0</v>
      </c>
      <c r="M1754" s="40">
        <f t="shared" si="832"/>
        <v>0</v>
      </c>
      <c r="N1754" s="40">
        <f t="shared" si="832"/>
        <v>0</v>
      </c>
      <c r="O1754" s="40">
        <f t="shared" si="832"/>
        <v>0</v>
      </c>
      <c r="P1754" s="40">
        <f t="shared" si="832"/>
        <v>57585.21</v>
      </c>
      <c r="Q1754" s="40">
        <f t="shared" si="832"/>
        <v>0</v>
      </c>
      <c r="R1754" s="40">
        <f t="shared" si="832"/>
        <v>4250.1100000000006</v>
      </c>
      <c r="S1754" s="40">
        <f t="shared" si="832"/>
        <v>125658</v>
      </c>
      <c r="T1754" s="40">
        <f t="shared" si="832"/>
        <v>557761.63</v>
      </c>
      <c r="U1754" s="40">
        <f t="shared" si="832"/>
        <v>1072081.79</v>
      </c>
      <c r="V1754" s="40">
        <f t="shared" si="832"/>
        <v>98779.479999999981</v>
      </c>
      <c r="W1754" s="40">
        <f t="shared" si="832"/>
        <v>0</v>
      </c>
      <c r="X1754" s="40">
        <f t="shared" si="832"/>
        <v>47715</v>
      </c>
      <c r="Y1754" s="40">
        <f t="shared" si="832"/>
        <v>0</v>
      </c>
      <c r="Z1754" s="40">
        <f t="shared" si="832"/>
        <v>1963831.2199999997</v>
      </c>
      <c r="AA1754" s="40">
        <f t="shared" si="832"/>
        <v>177046.64000000013</v>
      </c>
      <c r="AB1754" s="41">
        <f>Z1754/D1754</f>
        <v>0.91730184925168956</v>
      </c>
      <c r="AC1754" s="32"/>
      <c r="AD1754" s="165"/>
      <c r="AE1754" s="165"/>
      <c r="AF1754" s="165"/>
      <c r="AG1754" s="165"/>
      <c r="AH1754" s="165"/>
      <c r="AI1754" s="140"/>
      <c r="AJ1754" s="140"/>
      <c r="AK1754" s="78"/>
      <c r="AL1754" s="78"/>
    </row>
    <row r="1755" spans="1:38" s="33" customFormat="1" ht="18" hidden="1" customHeight="1" x14ac:dyDescent="0.25">
      <c r="A1755" s="42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3">SUM(M1755:Y1755)</f>
        <v>0</v>
      </c>
      <c r="AA1755" s="31">
        <f>D1755-Z1755</f>
        <v>0</v>
      </c>
      <c r="AB1755" s="37" t="e">
        <f t="shared" ref="AB1755" si="834">Z1755/D1755</f>
        <v>#DIV/0!</v>
      </c>
      <c r="AC1755" s="32"/>
      <c r="AD1755" s="165"/>
      <c r="AE1755" s="165"/>
      <c r="AF1755" s="165"/>
      <c r="AG1755" s="165"/>
      <c r="AH1755" s="165"/>
      <c r="AI1755" s="140"/>
      <c r="AJ1755" s="140"/>
      <c r="AK1755" s="78"/>
      <c r="AL1755" s="78"/>
    </row>
    <row r="1756" spans="1:38" s="33" customFormat="1" ht="18" hidden="1" customHeight="1" x14ac:dyDescent="0.25">
      <c r="A1756" s="39" t="s">
        <v>40</v>
      </c>
      <c r="B1756" s="40">
        <f t="shared" ref="B1756:AA1756" si="835">B1755+B1754</f>
        <v>2140877.8600000003</v>
      </c>
      <c r="C1756" s="40">
        <f t="shared" si="835"/>
        <v>0</v>
      </c>
      <c r="D1756" s="40">
        <f t="shared" si="835"/>
        <v>2140877.86</v>
      </c>
      <c r="E1756" s="40">
        <f t="shared" si="835"/>
        <v>57585.21</v>
      </c>
      <c r="F1756" s="40">
        <f t="shared" si="835"/>
        <v>129908.11000000002</v>
      </c>
      <c r="G1756" s="40">
        <f t="shared" si="835"/>
        <v>1728622.9</v>
      </c>
      <c r="H1756" s="40">
        <f t="shared" si="835"/>
        <v>47715</v>
      </c>
      <c r="I1756" s="40">
        <f t="shared" si="835"/>
        <v>0</v>
      </c>
      <c r="J1756" s="40">
        <f t="shared" si="835"/>
        <v>0</v>
      </c>
      <c r="K1756" s="40">
        <f t="shared" si="835"/>
        <v>0</v>
      </c>
      <c r="L1756" s="40">
        <f t="shared" si="835"/>
        <v>0</v>
      </c>
      <c r="M1756" s="40">
        <f t="shared" si="835"/>
        <v>0</v>
      </c>
      <c r="N1756" s="40">
        <f t="shared" si="835"/>
        <v>0</v>
      </c>
      <c r="O1756" s="40">
        <f t="shared" si="835"/>
        <v>0</v>
      </c>
      <c r="P1756" s="40">
        <f t="shared" si="835"/>
        <v>57585.21</v>
      </c>
      <c r="Q1756" s="40">
        <f t="shared" si="835"/>
        <v>0</v>
      </c>
      <c r="R1756" s="40">
        <f t="shared" si="835"/>
        <v>4250.1100000000006</v>
      </c>
      <c r="S1756" s="40">
        <f t="shared" si="835"/>
        <v>125658</v>
      </c>
      <c r="T1756" s="40">
        <f t="shared" si="835"/>
        <v>557761.63</v>
      </c>
      <c r="U1756" s="40">
        <f t="shared" si="835"/>
        <v>1072081.79</v>
      </c>
      <c r="V1756" s="40">
        <f t="shared" si="835"/>
        <v>98779.479999999981</v>
      </c>
      <c r="W1756" s="40">
        <f t="shared" si="835"/>
        <v>0</v>
      </c>
      <c r="X1756" s="40">
        <f t="shared" si="835"/>
        <v>47715</v>
      </c>
      <c r="Y1756" s="40">
        <f t="shared" si="835"/>
        <v>0</v>
      </c>
      <c r="Z1756" s="40">
        <f t="shared" si="835"/>
        <v>1963831.2199999997</v>
      </c>
      <c r="AA1756" s="40">
        <f t="shared" si="835"/>
        <v>177046.64000000013</v>
      </c>
      <c r="AB1756" s="41">
        <f>Z1756/D1756</f>
        <v>0.91730184925168956</v>
      </c>
      <c r="AC1756" s="43"/>
      <c r="AD1756" s="165"/>
      <c r="AE1756" s="165"/>
      <c r="AF1756" s="165"/>
      <c r="AG1756" s="165"/>
      <c r="AH1756" s="165"/>
      <c r="AI1756" s="140"/>
      <c r="AJ1756" s="140"/>
      <c r="AK1756" s="78"/>
      <c r="AL1756" s="78"/>
    </row>
    <row r="1757" spans="1:38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65"/>
      <c r="AE1757" s="165"/>
      <c r="AF1757" s="165"/>
      <c r="AG1757" s="165"/>
      <c r="AH1757" s="165"/>
      <c r="AI1757" s="140"/>
      <c r="AJ1757" s="140"/>
      <c r="AK1757" s="78"/>
      <c r="AL1757" s="78"/>
    </row>
    <row r="1758" spans="1:38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65"/>
      <c r="AE1758" s="165"/>
      <c r="AF1758" s="165"/>
      <c r="AG1758" s="165"/>
      <c r="AH1758" s="165"/>
      <c r="AI1758" s="140"/>
      <c r="AJ1758" s="140"/>
      <c r="AK1758" s="78"/>
      <c r="AL1758" s="78"/>
    </row>
    <row r="1759" spans="1:38" s="33" customFormat="1" ht="15" hidden="1" customHeight="1" x14ac:dyDescent="0.25">
      <c r="A1759" s="47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65"/>
      <c r="AE1759" s="165"/>
      <c r="AF1759" s="165"/>
      <c r="AG1759" s="165"/>
      <c r="AH1759" s="165"/>
      <c r="AI1759" s="140"/>
      <c r="AJ1759" s="140"/>
      <c r="AK1759" s="78"/>
      <c r="AL1759" s="78"/>
    </row>
    <row r="1760" spans="1:38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-2.0008883439004421E-11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406441.79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406441.79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406441.79</v>
      </c>
      <c r="AA1760" s="31">
        <f>D1760-Z1760</f>
        <v>0</v>
      </c>
      <c r="AB1760" s="37">
        <f t="shared" ref="AB1760" si="836">Z1760/D1760</f>
        <v>0.99999999999999989</v>
      </c>
      <c r="AC1760" s="32"/>
      <c r="AD1760" s="165"/>
      <c r="AE1760" s="165"/>
      <c r="AF1760" s="165"/>
      <c r="AG1760" s="165"/>
      <c r="AH1760" s="165"/>
      <c r="AI1760" s="140"/>
      <c r="AJ1760" s="140"/>
      <c r="AK1760" s="78"/>
      <c r="AL1760" s="78"/>
    </row>
    <row r="1761" spans="1:38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-632766</v>
      </c>
      <c r="D1761" s="31">
        <f>[1]consoCURRENT!G39620</f>
        <v>610336.53</v>
      </c>
      <c r="E1761" s="31">
        <f>[1]consoCURRENT!H39620</f>
        <v>78014.399999999994</v>
      </c>
      <c r="F1761" s="31">
        <f>[1]consoCURRENT!I39620</f>
        <v>532322.13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78014.399999999994</v>
      </c>
      <c r="Q1761" s="31">
        <f>[1]consoCURRENT!T39620</f>
        <v>164214</v>
      </c>
      <c r="R1761" s="31">
        <f>[1]consoCURRENT!U39620</f>
        <v>20676</v>
      </c>
      <c r="S1761" s="31">
        <f>[1]consoCURRENT!V39620</f>
        <v>347432.13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37">SUM(M1761:Y1761)</f>
        <v>610336.53</v>
      </c>
      <c r="AA1761" s="31">
        <f>D1761-Z1761</f>
        <v>0</v>
      </c>
      <c r="AB1761" s="37">
        <f>Z1761/D1761</f>
        <v>1</v>
      </c>
      <c r="AC1761" s="32"/>
      <c r="AD1761" s="165"/>
      <c r="AE1761" s="165"/>
      <c r="AF1761" s="165"/>
      <c r="AG1761" s="165"/>
      <c r="AH1761" s="165"/>
      <c r="AI1761" s="140"/>
      <c r="AJ1761" s="140"/>
      <c r="AK1761" s="78"/>
      <c r="AL1761" s="78"/>
    </row>
    <row r="1762" spans="1:38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7"/>
        <v>0</v>
      </c>
      <c r="AA1762" s="31">
        <f>D1762-Z1762</f>
        <v>0</v>
      </c>
      <c r="AB1762" s="37"/>
      <c r="AC1762" s="32"/>
      <c r="AD1762" s="165"/>
      <c r="AE1762" s="165"/>
      <c r="AF1762" s="165"/>
      <c r="AG1762" s="165"/>
      <c r="AH1762" s="165"/>
      <c r="AI1762" s="140"/>
      <c r="AJ1762" s="140"/>
      <c r="AK1762" s="78"/>
      <c r="AL1762" s="78"/>
    </row>
    <row r="1763" spans="1:38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7"/>
        <v>0</v>
      </c>
      <c r="AA1763" s="31">
        <f>D1763-Z1763</f>
        <v>0</v>
      </c>
      <c r="AB1763" s="37"/>
      <c r="AC1763" s="32"/>
      <c r="AD1763" s="165"/>
      <c r="AE1763" s="165"/>
      <c r="AF1763" s="165"/>
      <c r="AG1763" s="165"/>
      <c r="AH1763" s="165"/>
      <c r="AI1763" s="140"/>
      <c r="AJ1763" s="140"/>
      <c r="AK1763" s="78"/>
      <c r="AL1763" s="78"/>
    </row>
    <row r="1764" spans="1:38" s="33" customFormat="1" ht="18" hidden="1" customHeight="1" x14ac:dyDescent="0.25">
      <c r="A1764" s="39" t="s">
        <v>38</v>
      </c>
      <c r="B1764" s="40">
        <f t="shared" ref="B1764:AA1764" si="838">SUM(B1760:B1763)</f>
        <v>1649544.32</v>
      </c>
      <c r="C1764" s="40">
        <f t="shared" si="838"/>
        <v>-632766</v>
      </c>
      <c r="D1764" s="40">
        <f t="shared" si="838"/>
        <v>1016778.3200000001</v>
      </c>
      <c r="E1764" s="40">
        <f t="shared" si="838"/>
        <v>78014.399999999994</v>
      </c>
      <c r="F1764" s="40">
        <f t="shared" si="838"/>
        <v>938763.91999999993</v>
      </c>
      <c r="G1764" s="40">
        <f t="shared" si="838"/>
        <v>0</v>
      </c>
      <c r="H1764" s="40">
        <f t="shared" si="838"/>
        <v>0</v>
      </c>
      <c r="I1764" s="40">
        <f t="shared" si="838"/>
        <v>0</v>
      </c>
      <c r="J1764" s="40">
        <f t="shared" si="838"/>
        <v>0</v>
      </c>
      <c r="K1764" s="40">
        <f t="shared" si="838"/>
        <v>0</v>
      </c>
      <c r="L1764" s="40">
        <f t="shared" si="838"/>
        <v>0</v>
      </c>
      <c r="M1764" s="40">
        <f t="shared" si="838"/>
        <v>0</v>
      </c>
      <c r="N1764" s="40">
        <f t="shared" si="838"/>
        <v>0</v>
      </c>
      <c r="O1764" s="40">
        <f t="shared" si="838"/>
        <v>0</v>
      </c>
      <c r="P1764" s="40">
        <f t="shared" si="838"/>
        <v>78014.399999999994</v>
      </c>
      <c r="Q1764" s="40">
        <f t="shared" si="838"/>
        <v>164214</v>
      </c>
      <c r="R1764" s="40">
        <f t="shared" si="838"/>
        <v>427117.79</v>
      </c>
      <c r="S1764" s="40">
        <f t="shared" si="838"/>
        <v>347432.13</v>
      </c>
      <c r="T1764" s="40">
        <f t="shared" si="838"/>
        <v>0</v>
      </c>
      <c r="U1764" s="40">
        <f t="shared" si="838"/>
        <v>0</v>
      </c>
      <c r="V1764" s="40">
        <f t="shared" si="838"/>
        <v>0</v>
      </c>
      <c r="W1764" s="40">
        <f t="shared" si="838"/>
        <v>0</v>
      </c>
      <c r="X1764" s="40">
        <f t="shared" si="838"/>
        <v>0</v>
      </c>
      <c r="Y1764" s="40">
        <f t="shared" si="838"/>
        <v>0</v>
      </c>
      <c r="Z1764" s="40">
        <f t="shared" si="838"/>
        <v>1016778.3200000001</v>
      </c>
      <c r="AA1764" s="40">
        <f t="shared" si="838"/>
        <v>0</v>
      </c>
      <c r="AB1764" s="41">
        <f>Z1764/D1764</f>
        <v>1</v>
      </c>
      <c r="AC1764" s="32"/>
      <c r="AD1764" s="165"/>
      <c r="AE1764" s="165"/>
      <c r="AF1764" s="165"/>
      <c r="AG1764" s="165"/>
      <c r="AH1764" s="165"/>
      <c r="AI1764" s="140"/>
      <c r="AJ1764" s="140"/>
      <c r="AK1764" s="78"/>
      <c r="AL1764" s="78"/>
    </row>
    <row r="1765" spans="1:38" s="33" customFormat="1" ht="18" hidden="1" customHeight="1" x14ac:dyDescent="0.25">
      <c r="A1765" s="42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39">SUM(M1765:Y1765)</f>
        <v>0</v>
      </c>
      <c r="AA1765" s="31">
        <f>D1765-Z1765</f>
        <v>0</v>
      </c>
      <c r="AB1765" s="37" t="e">
        <f t="shared" ref="AB1765" si="840">Z1765/D1765</f>
        <v>#DIV/0!</v>
      </c>
      <c r="AC1765" s="32"/>
      <c r="AD1765" s="165"/>
      <c r="AE1765" s="165"/>
      <c r="AF1765" s="165"/>
      <c r="AG1765" s="165"/>
      <c r="AH1765" s="165"/>
      <c r="AI1765" s="140"/>
      <c r="AJ1765" s="140"/>
      <c r="AK1765" s="78"/>
      <c r="AL1765" s="78"/>
    </row>
    <row r="1766" spans="1:38" s="33" customFormat="1" ht="18" hidden="1" customHeight="1" x14ac:dyDescent="0.25">
      <c r="A1766" s="39" t="s">
        <v>40</v>
      </c>
      <c r="B1766" s="40">
        <f t="shared" ref="B1766:AA1766" si="841">B1765+B1764</f>
        <v>1649544.32</v>
      </c>
      <c r="C1766" s="40">
        <f t="shared" si="841"/>
        <v>-632766</v>
      </c>
      <c r="D1766" s="40">
        <f t="shared" si="841"/>
        <v>1016778.3200000001</v>
      </c>
      <c r="E1766" s="40">
        <f t="shared" si="841"/>
        <v>78014.399999999994</v>
      </c>
      <c r="F1766" s="40">
        <f t="shared" si="841"/>
        <v>938763.91999999993</v>
      </c>
      <c r="G1766" s="40">
        <f t="shared" si="841"/>
        <v>0</v>
      </c>
      <c r="H1766" s="40">
        <f t="shared" si="841"/>
        <v>0</v>
      </c>
      <c r="I1766" s="40">
        <f t="shared" si="841"/>
        <v>0</v>
      </c>
      <c r="J1766" s="40">
        <f t="shared" si="841"/>
        <v>0</v>
      </c>
      <c r="K1766" s="40">
        <f t="shared" si="841"/>
        <v>0</v>
      </c>
      <c r="L1766" s="40">
        <f t="shared" si="841"/>
        <v>0</v>
      </c>
      <c r="M1766" s="40">
        <f t="shared" si="841"/>
        <v>0</v>
      </c>
      <c r="N1766" s="40">
        <f t="shared" si="841"/>
        <v>0</v>
      </c>
      <c r="O1766" s="40">
        <f t="shared" si="841"/>
        <v>0</v>
      </c>
      <c r="P1766" s="40">
        <f t="shared" si="841"/>
        <v>78014.399999999994</v>
      </c>
      <c r="Q1766" s="40">
        <f t="shared" si="841"/>
        <v>164214</v>
      </c>
      <c r="R1766" s="40">
        <f t="shared" si="841"/>
        <v>427117.79</v>
      </c>
      <c r="S1766" s="40">
        <f t="shared" si="841"/>
        <v>347432.13</v>
      </c>
      <c r="T1766" s="40">
        <f t="shared" si="841"/>
        <v>0</v>
      </c>
      <c r="U1766" s="40">
        <f t="shared" si="841"/>
        <v>0</v>
      </c>
      <c r="V1766" s="40">
        <f t="shared" si="841"/>
        <v>0</v>
      </c>
      <c r="W1766" s="40">
        <f t="shared" si="841"/>
        <v>0</v>
      </c>
      <c r="X1766" s="40">
        <f t="shared" si="841"/>
        <v>0</v>
      </c>
      <c r="Y1766" s="40">
        <f t="shared" si="841"/>
        <v>0</v>
      </c>
      <c r="Z1766" s="40">
        <f t="shared" si="841"/>
        <v>1016778.3200000001</v>
      </c>
      <c r="AA1766" s="40">
        <f t="shared" si="841"/>
        <v>0</v>
      </c>
      <c r="AB1766" s="41">
        <f>Z1766/D1766</f>
        <v>1</v>
      </c>
      <c r="AC1766" s="43"/>
      <c r="AD1766" s="165"/>
      <c r="AE1766" s="165"/>
      <c r="AF1766" s="165"/>
      <c r="AG1766" s="165"/>
      <c r="AH1766" s="165"/>
      <c r="AI1766" s="140"/>
      <c r="AJ1766" s="140"/>
      <c r="AK1766" s="78"/>
      <c r="AL1766" s="78"/>
    </row>
    <row r="1767" spans="1:38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65"/>
      <c r="AE1767" s="165"/>
      <c r="AF1767" s="165"/>
      <c r="AG1767" s="165"/>
      <c r="AH1767" s="165"/>
      <c r="AI1767" s="140"/>
      <c r="AJ1767" s="140"/>
      <c r="AK1767" s="78"/>
      <c r="AL1767" s="78"/>
    </row>
    <row r="1768" spans="1:38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65"/>
      <c r="AE1768" s="165"/>
      <c r="AF1768" s="165"/>
      <c r="AG1768" s="165"/>
      <c r="AH1768" s="165"/>
      <c r="AI1768" s="140"/>
      <c r="AJ1768" s="140"/>
      <c r="AK1768" s="78"/>
      <c r="AL1768" s="78"/>
    </row>
    <row r="1769" spans="1:38" s="33" customFormat="1" ht="15" hidden="1" customHeight="1" x14ac:dyDescent="0.25">
      <c r="A1769" s="47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65"/>
      <c r="AE1769" s="165"/>
      <c r="AF1769" s="165"/>
      <c r="AG1769" s="165"/>
      <c r="AH1769" s="165"/>
      <c r="AI1769" s="140"/>
      <c r="AJ1769" s="140"/>
      <c r="AK1769" s="78"/>
      <c r="AL1769" s="78"/>
    </row>
    <row r="1770" spans="1:38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55720.899999999994</v>
      </c>
      <c r="G1770" s="31">
        <f>[1]consoCURRENT!J39720</f>
        <v>156429.30000000002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46270.45</v>
      </c>
      <c r="S1770" s="31">
        <f>[1]consoCURRENT!V39720</f>
        <v>9450.4500000000007</v>
      </c>
      <c r="T1770" s="31">
        <f>[1]consoCURRENT!W39720</f>
        <v>0</v>
      </c>
      <c r="U1770" s="31">
        <f>[1]consoCURRENT!X39720</f>
        <v>156429.30000000002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215885.13</v>
      </c>
      <c r="AA1770" s="31">
        <f>D1770-Z1770</f>
        <v>0</v>
      </c>
      <c r="AB1770" s="37">
        <f t="shared" ref="AB1770" si="842">Z1770/D1770</f>
        <v>1</v>
      </c>
      <c r="AC1770" s="32"/>
      <c r="AD1770" s="165"/>
      <c r="AE1770" s="165"/>
      <c r="AF1770" s="165"/>
      <c r="AG1770" s="165"/>
      <c r="AH1770" s="165"/>
      <c r="AI1770" s="140"/>
      <c r="AJ1770" s="140"/>
      <c r="AK1770" s="78"/>
      <c r="AL1770" s="78"/>
    </row>
    <row r="1771" spans="1:38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-1077100</v>
      </c>
      <c r="D1771" s="31">
        <f>[1]consoCURRENT!G39833</f>
        <v>475139.70999999956</v>
      </c>
      <c r="E1771" s="31">
        <f>[1]consoCURRENT!H39833</f>
        <v>264759</v>
      </c>
      <c r="F1771" s="31">
        <f>[1]consoCURRENT!I39833</f>
        <v>111482</v>
      </c>
      <c r="G1771" s="31">
        <f>[1]consoCURRENT!J39833</f>
        <v>98898.71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128759</v>
      </c>
      <c r="Q1771" s="31">
        <f>[1]consoCURRENT!T39833</f>
        <v>0</v>
      </c>
      <c r="R1771" s="31">
        <f>[1]consoCURRENT!U39833</f>
        <v>108519</v>
      </c>
      <c r="S1771" s="31">
        <f>[1]consoCURRENT!V39833</f>
        <v>2963</v>
      </c>
      <c r="T1771" s="31">
        <f>[1]consoCURRENT!W39833</f>
        <v>-20092</v>
      </c>
      <c r="U1771" s="31">
        <f>[1]consoCURRENT!X39833</f>
        <v>98898.71</v>
      </c>
      <c r="V1771" s="31">
        <f>[1]consoCURRENT!Y39833</f>
        <v>20092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3">SUM(M1771:Y1771)</f>
        <v>475139.71</v>
      </c>
      <c r="AA1771" s="31">
        <f>D1771-Z1771</f>
        <v>-4.6566128730773926E-10</v>
      </c>
      <c r="AB1771" s="37">
        <f>Z1771/D1771</f>
        <v>1.0000000000000009</v>
      </c>
      <c r="AC1771" s="32"/>
      <c r="AD1771" s="165"/>
      <c r="AE1771" s="165"/>
      <c r="AF1771" s="165"/>
      <c r="AG1771" s="165"/>
      <c r="AH1771" s="165"/>
      <c r="AI1771" s="140"/>
      <c r="AJ1771" s="140"/>
      <c r="AK1771" s="78"/>
      <c r="AL1771" s="78"/>
    </row>
    <row r="1772" spans="1:38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3"/>
        <v>0</v>
      </c>
      <c r="AA1772" s="31">
        <f>D1772-Z1772</f>
        <v>0</v>
      </c>
      <c r="AB1772" s="37"/>
      <c r="AC1772" s="32"/>
      <c r="AD1772" s="165"/>
      <c r="AE1772" s="165"/>
      <c r="AF1772" s="165"/>
      <c r="AG1772" s="165"/>
      <c r="AH1772" s="165"/>
      <c r="AI1772" s="140"/>
      <c r="AJ1772" s="140"/>
      <c r="AK1772" s="78"/>
      <c r="AL1772" s="78"/>
    </row>
    <row r="1773" spans="1:38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3"/>
        <v>0</v>
      </c>
      <c r="AA1773" s="31">
        <f>D1773-Z1773</f>
        <v>0</v>
      </c>
      <c r="AB1773" s="37"/>
      <c r="AC1773" s="32"/>
      <c r="AD1773" s="165"/>
      <c r="AE1773" s="165"/>
      <c r="AF1773" s="165"/>
      <c r="AG1773" s="165"/>
      <c r="AH1773" s="165"/>
      <c r="AI1773" s="140"/>
      <c r="AJ1773" s="140"/>
      <c r="AK1773" s="78"/>
      <c r="AL1773" s="78"/>
    </row>
    <row r="1774" spans="1:38" s="33" customFormat="1" ht="18" hidden="1" customHeight="1" x14ac:dyDescent="0.25">
      <c r="A1774" s="39" t="s">
        <v>38</v>
      </c>
      <c r="B1774" s="40">
        <f t="shared" ref="B1774:AA1774" si="844">SUM(B1770:B1773)</f>
        <v>1768124.8399999994</v>
      </c>
      <c r="C1774" s="40">
        <f t="shared" si="844"/>
        <v>-1077100</v>
      </c>
      <c r="D1774" s="40">
        <f t="shared" si="844"/>
        <v>691024.83999999962</v>
      </c>
      <c r="E1774" s="40">
        <f t="shared" si="844"/>
        <v>268493.93</v>
      </c>
      <c r="F1774" s="40">
        <f t="shared" si="844"/>
        <v>167202.9</v>
      </c>
      <c r="G1774" s="40">
        <f t="shared" si="844"/>
        <v>255328.01</v>
      </c>
      <c r="H1774" s="40">
        <f t="shared" si="844"/>
        <v>0</v>
      </c>
      <c r="I1774" s="40">
        <f t="shared" si="844"/>
        <v>0</v>
      </c>
      <c r="J1774" s="40">
        <f t="shared" si="844"/>
        <v>0</v>
      </c>
      <c r="K1774" s="40">
        <f t="shared" si="844"/>
        <v>0</v>
      </c>
      <c r="L1774" s="40">
        <f t="shared" si="844"/>
        <v>0</v>
      </c>
      <c r="M1774" s="40">
        <f t="shared" si="844"/>
        <v>0</v>
      </c>
      <c r="N1774" s="40">
        <f t="shared" si="844"/>
        <v>0</v>
      </c>
      <c r="O1774" s="40">
        <f t="shared" si="844"/>
        <v>139734.93</v>
      </c>
      <c r="P1774" s="40">
        <f t="shared" si="844"/>
        <v>128759</v>
      </c>
      <c r="Q1774" s="40">
        <f t="shared" si="844"/>
        <v>0</v>
      </c>
      <c r="R1774" s="40">
        <f t="shared" si="844"/>
        <v>154789.45000000001</v>
      </c>
      <c r="S1774" s="40">
        <f t="shared" si="844"/>
        <v>12413.45</v>
      </c>
      <c r="T1774" s="40">
        <f t="shared" si="844"/>
        <v>-20092</v>
      </c>
      <c r="U1774" s="40">
        <f t="shared" si="844"/>
        <v>255328.01</v>
      </c>
      <c r="V1774" s="40">
        <f t="shared" si="844"/>
        <v>20092</v>
      </c>
      <c r="W1774" s="40">
        <f t="shared" si="844"/>
        <v>0</v>
      </c>
      <c r="X1774" s="40">
        <f t="shared" si="844"/>
        <v>0</v>
      </c>
      <c r="Y1774" s="40">
        <f t="shared" si="844"/>
        <v>0</v>
      </c>
      <c r="Z1774" s="40">
        <f t="shared" si="844"/>
        <v>691024.84000000008</v>
      </c>
      <c r="AA1774" s="40">
        <f t="shared" si="844"/>
        <v>-4.6566128730773926E-10</v>
      </c>
      <c r="AB1774" s="41">
        <f>Z1774/D1774</f>
        <v>1.0000000000000007</v>
      </c>
      <c r="AC1774" s="32"/>
      <c r="AD1774" s="165"/>
      <c r="AE1774" s="165"/>
      <c r="AF1774" s="165"/>
      <c r="AG1774" s="165"/>
      <c r="AH1774" s="165"/>
      <c r="AI1774" s="140"/>
      <c r="AJ1774" s="140"/>
      <c r="AK1774" s="78"/>
      <c r="AL1774" s="78"/>
    </row>
    <row r="1775" spans="1:38" s="33" customFormat="1" ht="18" hidden="1" customHeight="1" x14ac:dyDescent="0.25">
      <c r="A1775" s="42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5">SUM(M1775:Y1775)</f>
        <v>0</v>
      </c>
      <c r="AA1775" s="31">
        <f>D1775-Z1775</f>
        <v>0</v>
      </c>
      <c r="AB1775" s="37" t="e">
        <f t="shared" ref="AB1775" si="846">Z1775/D1775</f>
        <v>#DIV/0!</v>
      </c>
      <c r="AC1775" s="32"/>
      <c r="AD1775" s="165"/>
      <c r="AE1775" s="165"/>
      <c r="AF1775" s="165"/>
      <c r="AG1775" s="165"/>
      <c r="AH1775" s="165"/>
      <c r="AI1775" s="140"/>
      <c r="AJ1775" s="140"/>
      <c r="AK1775" s="78"/>
      <c r="AL1775" s="78"/>
    </row>
    <row r="1776" spans="1:38" s="33" customFormat="1" ht="18" hidden="1" customHeight="1" x14ac:dyDescent="0.25">
      <c r="A1776" s="39" t="s">
        <v>40</v>
      </c>
      <c r="B1776" s="40">
        <f t="shared" ref="B1776:AA1776" si="847">B1775+B1774</f>
        <v>1768124.8399999994</v>
      </c>
      <c r="C1776" s="40">
        <f t="shared" si="847"/>
        <v>-1077100</v>
      </c>
      <c r="D1776" s="40">
        <f t="shared" si="847"/>
        <v>691024.83999999962</v>
      </c>
      <c r="E1776" s="40">
        <f t="shared" si="847"/>
        <v>268493.93</v>
      </c>
      <c r="F1776" s="40">
        <f t="shared" si="847"/>
        <v>167202.9</v>
      </c>
      <c r="G1776" s="40">
        <f t="shared" si="847"/>
        <v>255328.01</v>
      </c>
      <c r="H1776" s="40">
        <f t="shared" si="847"/>
        <v>0</v>
      </c>
      <c r="I1776" s="40">
        <f t="shared" si="847"/>
        <v>0</v>
      </c>
      <c r="J1776" s="40">
        <f t="shared" si="847"/>
        <v>0</v>
      </c>
      <c r="K1776" s="40">
        <f t="shared" si="847"/>
        <v>0</v>
      </c>
      <c r="L1776" s="40">
        <f t="shared" si="847"/>
        <v>0</v>
      </c>
      <c r="M1776" s="40">
        <f t="shared" si="847"/>
        <v>0</v>
      </c>
      <c r="N1776" s="40">
        <f t="shared" si="847"/>
        <v>0</v>
      </c>
      <c r="O1776" s="40">
        <f t="shared" si="847"/>
        <v>139734.93</v>
      </c>
      <c r="P1776" s="40">
        <f t="shared" si="847"/>
        <v>128759</v>
      </c>
      <c r="Q1776" s="40">
        <f t="shared" si="847"/>
        <v>0</v>
      </c>
      <c r="R1776" s="40">
        <f t="shared" si="847"/>
        <v>154789.45000000001</v>
      </c>
      <c r="S1776" s="40">
        <f t="shared" si="847"/>
        <v>12413.45</v>
      </c>
      <c r="T1776" s="40">
        <f t="shared" si="847"/>
        <v>-20092</v>
      </c>
      <c r="U1776" s="40">
        <f t="shared" si="847"/>
        <v>255328.01</v>
      </c>
      <c r="V1776" s="40">
        <f t="shared" si="847"/>
        <v>20092</v>
      </c>
      <c r="W1776" s="40">
        <f t="shared" si="847"/>
        <v>0</v>
      </c>
      <c r="X1776" s="40">
        <f t="shared" si="847"/>
        <v>0</v>
      </c>
      <c r="Y1776" s="40">
        <f t="shared" si="847"/>
        <v>0</v>
      </c>
      <c r="Z1776" s="40">
        <f t="shared" si="847"/>
        <v>691024.84000000008</v>
      </c>
      <c r="AA1776" s="40">
        <f t="shared" si="847"/>
        <v>-4.6566128730773926E-10</v>
      </c>
      <c r="AB1776" s="41">
        <f>Z1776/D1776</f>
        <v>1.0000000000000007</v>
      </c>
      <c r="AC1776" s="43"/>
      <c r="AD1776" s="165"/>
      <c r="AE1776" s="165"/>
      <c r="AF1776" s="165"/>
      <c r="AG1776" s="165"/>
      <c r="AH1776" s="165"/>
      <c r="AI1776" s="140"/>
      <c r="AJ1776" s="140"/>
      <c r="AK1776" s="78"/>
      <c r="AL1776" s="78"/>
    </row>
    <row r="1777" spans="1:38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65"/>
      <c r="AE1777" s="165"/>
      <c r="AF1777" s="165"/>
      <c r="AG1777" s="165"/>
      <c r="AH1777" s="165"/>
      <c r="AI1777" s="140"/>
      <c r="AJ1777" s="140"/>
      <c r="AK1777" s="78"/>
      <c r="AL1777" s="78"/>
    </row>
    <row r="1778" spans="1:38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65"/>
      <c r="AE1778" s="165"/>
      <c r="AF1778" s="165"/>
      <c r="AG1778" s="165"/>
      <c r="AH1778" s="165"/>
      <c r="AI1778" s="140"/>
      <c r="AJ1778" s="140"/>
      <c r="AK1778" s="78"/>
      <c r="AL1778" s="78"/>
    </row>
    <row r="1779" spans="1:38" s="33" customFormat="1" ht="15" hidden="1" customHeight="1" x14ac:dyDescent="0.25">
      <c r="A1779" s="47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65"/>
      <c r="AE1779" s="165"/>
      <c r="AF1779" s="165"/>
      <c r="AG1779" s="165"/>
      <c r="AH1779" s="165"/>
      <c r="AI1779" s="140"/>
      <c r="AJ1779" s="140"/>
      <c r="AK1779" s="78"/>
      <c r="AL1779" s="78"/>
    </row>
    <row r="1780" spans="1:38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-4.5474735088646412E-13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85652.74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85652.74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85652.74</v>
      </c>
      <c r="AA1780" s="31">
        <f>D1780-Z1780</f>
        <v>0</v>
      </c>
      <c r="AB1780" s="37">
        <f t="shared" ref="AB1780" si="848">Z1780/D1780</f>
        <v>1</v>
      </c>
      <c r="AC1780" s="32"/>
      <c r="AD1780" s="165"/>
      <c r="AE1780" s="165"/>
      <c r="AF1780" s="165"/>
      <c r="AG1780" s="165"/>
      <c r="AH1780" s="165"/>
      <c r="AI1780" s="140"/>
      <c r="AJ1780" s="140"/>
      <c r="AK1780" s="78"/>
      <c r="AL1780" s="78"/>
    </row>
    <row r="1781" spans="1:38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30021.29</v>
      </c>
      <c r="F1781" s="31">
        <f>[1]consoCURRENT!I40046</f>
        <v>12000</v>
      </c>
      <c r="G1781" s="31">
        <f>[1]consoCURRENT!J40046</f>
        <v>26351.5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30021.29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12000</v>
      </c>
      <c r="T1781" s="31">
        <f>[1]consoCURRENT!W40046</f>
        <v>0</v>
      </c>
      <c r="U1781" s="31">
        <f>[1]consoCURRENT!X40046</f>
        <v>0</v>
      </c>
      <c r="V1781" s="31">
        <f>[1]consoCURRENT!Y40046</f>
        <v>26351.5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49">SUM(M1781:Y1781)</f>
        <v>68372.790000000008</v>
      </c>
      <c r="AA1781" s="31">
        <f>D1781-Z1781</f>
        <v>225408.36000000002</v>
      </c>
      <c r="AB1781" s="37">
        <f>Z1781/D1781</f>
        <v>0.23273375436102692</v>
      </c>
      <c r="AC1781" s="32"/>
      <c r="AD1781" s="165"/>
      <c r="AE1781" s="165"/>
      <c r="AF1781" s="165"/>
      <c r="AG1781" s="165"/>
      <c r="AH1781" s="165"/>
      <c r="AI1781" s="140"/>
      <c r="AJ1781" s="140"/>
      <c r="AK1781" s="78"/>
      <c r="AL1781" s="78"/>
    </row>
    <row r="1782" spans="1:38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49"/>
        <v>0</v>
      </c>
      <c r="AA1782" s="31">
        <f>D1782-Z1782</f>
        <v>0</v>
      </c>
      <c r="AB1782" s="37"/>
      <c r="AC1782" s="32"/>
      <c r="AD1782" s="165"/>
      <c r="AE1782" s="165"/>
      <c r="AF1782" s="165"/>
      <c r="AG1782" s="165"/>
      <c r="AH1782" s="165"/>
      <c r="AI1782" s="140"/>
      <c r="AJ1782" s="140"/>
      <c r="AK1782" s="78"/>
      <c r="AL1782" s="78"/>
    </row>
    <row r="1783" spans="1:38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49"/>
        <v>0</v>
      </c>
      <c r="AA1783" s="31">
        <f>D1783-Z1783</f>
        <v>0</v>
      </c>
      <c r="AB1783" s="37"/>
      <c r="AC1783" s="32"/>
      <c r="AD1783" s="165"/>
      <c r="AE1783" s="165"/>
      <c r="AF1783" s="165"/>
      <c r="AG1783" s="165"/>
      <c r="AH1783" s="165"/>
      <c r="AI1783" s="140"/>
      <c r="AJ1783" s="140"/>
      <c r="AK1783" s="78"/>
      <c r="AL1783" s="78"/>
    </row>
    <row r="1784" spans="1:38" s="33" customFormat="1" ht="18" hidden="1" customHeight="1" x14ac:dyDescent="0.25">
      <c r="A1784" s="39" t="s">
        <v>38</v>
      </c>
      <c r="B1784" s="40">
        <f t="shared" ref="B1784:AA1784" si="850">SUM(B1780:B1783)</f>
        <v>379433.89</v>
      </c>
      <c r="C1784" s="40">
        <f t="shared" si="850"/>
        <v>-4.5474735088646412E-13</v>
      </c>
      <c r="D1784" s="40">
        <f t="shared" si="850"/>
        <v>379433.89</v>
      </c>
      <c r="E1784" s="40">
        <f t="shared" si="850"/>
        <v>30021.29</v>
      </c>
      <c r="F1784" s="40">
        <f t="shared" si="850"/>
        <v>12000</v>
      </c>
      <c r="G1784" s="40">
        <f t="shared" si="850"/>
        <v>112004.24</v>
      </c>
      <c r="H1784" s="40">
        <f t="shared" si="850"/>
        <v>0</v>
      </c>
      <c r="I1784" s="40">
        <f t="shared" si="850"/>
        <v>0</v>
      </c>
      <c r="J1784" s="40">
        <f t="shared" si="850"/>
        <v>0</v>
      </c>
      <c r="K1784" s="40">
        <f t="shared" si="850"/>
        <v>0</v>
      </c>
      <c r="L1784" s="40">
        <f t="shared" si="850"/>
        <v>0</v>
      </c>
      <c r="M1784" s="40">
        <f t="shared" si="850"/>
        <v>0</v>
      </c>
      <c r="N1784" s="40">
        <f t="shared" si="850"/>
        <v>0</v>
      </c>
      <c r="O1784" s="40">
        <f t="shared" si="850"/>
        <v>0</v>
      </c>
      <c r="P1784" s="40">
        <f t="shared" si="850"/>
        <v>30021.29</v>
      </c>
      <c r="Q1784" s="40">
        <f t="shared" si="850"/>
        <v>0</v>
      </c>
      <c r="R1784" s="40">
        <f t="shared" si="850"/>
        <v>0</v>
      </c>
      <c r="S1784" s="40">
        <f t="shared" si="850"/>
        <v>12000</v>
      </c>
      <c r="T1784" s="40">
        <f t="shared" si="850"/>
        <v>0</v>
      </c>
      <c r="U1784" s="40">
        <f t="shared" si="850"/>
        <v>0</v>
      </c>
      <c r="V1784" s="40">
        <f t="shared" si="850"/>
        <v>112004.24</v>
      </c>
      <c r="W1784" s="40">
        <f t="shared" si="850"/>
        <v>0</v>
      </c>
      <c r="X1784" s="40">
        <f t="shared" si="850"/>
        <v>0</v>
      </c>
      <c r="Y1784" s="40">
        <f t="shared" si="850"/>
        <v>0</v>
      </c>
      <c r="Z1784" s="40">
        <f t="shared" si="850"/>
        <v>154025.53000000003</v>
      </c>
      <c r="AA1784" s="40">
        <f t="shared" si="850"/>
        <v>225408.36000000002</v>
      </c>
      <c r="AB1784" s="41">
        <f>Z1784/D1784</f>
        <v>0.40593508924571819</v>
      </c>
      <c r="AC1784" s="32"/>
      <c r="AD1784" s="165"/>
      <c r="AE1784" s="165"/>
      <c r="AF1784" s="165"/>
      <c r="AG1784" s="165"/>
      <c r="AH1784" s="165"/>
      <c r="AI1784" s="140"/>
      <c r="AJ1784" s="140"/>
      <c r="AK1784" s="78"/>
      <c r="AL1784" s="78"/>
    </row>
    <row r="1785" spans="1:38" s="33" customFormat="1" ht="18" hidden="1" customHeight="1" x14ac:dyDescent="0.25">
      <c r="A1785" s="42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1">SUM(M1785:Y1785)</f>
        <v>0</v>
      </c>
      <c r="AA1785" s="31">
        <f>D1785-Z1785</f>
        <v>0</v>
      </c>
      <c r="AB1785" s="37" t="e">
        <f t="shared" ref="AB1785" si="852">Z1785/D1785</f>
        <v>#DIV/0!</v>
      </c>
      <c r="AC1785" s="32"/>
      <c r="AD1785" s="165"/>
      <c r="AE1785" s="165"/>
      <c r="AF1785" s="165"/>
      <c r="AG1785" s="165"/>
      <c r="AH1785" s="165"/>
      <c r="AI1785" s="140"/>
      <c r="AJ1785" s="140"/>
      <c r="AK1785" s="78"/>
      <c r="AL1785" s="78"/>
    </row>
    <row r="1786" spans="1:38" s="33" customFormat="1" ht="18" hidden="1" customHeight="1" x14ac:dyDescent="0.25">
      <c r="A1786" s="39" t="s">
        <v>40</v>
      </c>
      <c r="B1786" s="40">
        <f t="shared" ref="B1786:AA1786" si="853">B1785+B1784</f>
        <v>379433.89</v>
      </c>
      <c r="C1786" s="40">
        <f t="shared" si="853"/>
        <v>-4.5474735088646412E-13</v>
      </c>
      <c r="D1786" s="40">
        <f t="shared" si="853"/>
        <v>379433.89</v>
      </c>
      <c r="E1786" s="40">
        <f t="shared" si="853"/>
        <v>30021.29</v>
      </c>
      <c r="F1786" s="40">
        <f t="shared" si="853"/>
        <v>12000</v>
      </c>
      <c r="G1786" s="40">
        <f t="shared" si="853"/>
        <v>112004.24</v>
      </c>
      <c r="H1786" s="40">
        <f t="shared" si="853"/>
        <v>0</v>
      </c>
      <c r="I1786" s="40">
        <f t="shared" si="853"/>
        <v>0</v>
      </c>
      <c r="J1786" s="40">
        <f t="shared" si="853"/>
        <v>0</v>
      </c>
      <c r="K1786" s="40">
        <f t="shared" si="853"/>
        <v>0</v>
      </c>
      <c r="L1786" s="40">
        <f t="shared" si="853"/>
        <v>0</v>
      </c>
      <c r="M1786" s="40">
        <f t="shared" si="853"/>
        <v>0</v>
      </c>
      <c r="N1786" s="40">
        <f t="shared" si="853"/>
        <v>0</v>
      </c>
      <c r="O1786" s="40">
        <f t="shared" si="853"/>
        <v>0</v>
      </c>
      <c r="P1786" s="40">
        <f t="shared" si="853"/>
        <v>30021.29</v>
      </c>
      <c r="Q1786" s="40">
        <f t="shared" si="853"/>
        <v>0</v>
      </c>
      <c r="R1786" s="40">
        <f t="shared" si="853"/>
        <v>0</v>
      </c>
      <c r="S1786" s="40">
        <f t="shared" si="853"/>
        <v>12000</v>
      </c>
      <c r="T1786" s="40">
        <f t="shared" si="853"/>
        <v>0</v>
      </c>
      <c r="U1786" s="40">
        <f t="shared" si="853"/>
        <v>0</v>
      </c>
      <c r="V1786" s="40">
        <f t="shared" si="853"/>
        <v>112004.24</v>
      </c>
      <c r="W1786" s="40">
        <f t="shared" si="853"/>
        <v>0</v>
      </c>
      <c r="X1786" s="40">
        <f t="shared" si="853"/>
        <v>0</v>
      </c>
      <c r="Y1786" s="40">
        <f t="shared" si="853"/>
        <v>0</v>
      </c>
      <c r="Z1786" s="40">
        <f t="shared" si="853"/>
        <v>154025.53000000003</v>
      </c>
      <c r="AA1786" s="40">
        <f t="shared" si="853"/>
        <v>225408.36000000002</v>
      </c>
      <c r="AB1786" s="41">
        <f>Z1786/D1786</f>
        <v>0.40593508924571819</v>
      </c>
      <c r="AC1786" s="43"/>
      <c r="AD1786" s="165"/>
      <c r="AE1786" s="165"/>
      <c r="AF1786" s="165"/>
      <c r="AG1786" s="165"/>
      <c r="AH1786" s="165"/>
      <c r="AI1786" s="140"/>
      <c r="AJ1786" s="140"/>
      <c r="AK1786" s="78"/>
      <c r="AL1786" s="78"/>
    </row>
    <row r="1787" spans="1:38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65"/>
      <c r="AE1787" s="165"/>
      <c r="AF1787" s="165"/>
      <c r="AG1787" s="165"/>
      <c r="AH1787" s="165"/>
      <c r="AI1787" s="140"/>
      <c r="AJ1787" s="140"/>
      <c r="AK1787" s="78"/>
      <c r="AL1787" s="78"/>
    </row>
    <row r="1788" spans="1:38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65"/>
      <c r="AE1788" s="165"/>
      <c r="AF1788" s="165"/>
      <c r="AG1788" s="165"/>
      <c r="AH1788" s="165"/>
      <c r="AI1788" s="140"/>
      <c r="AJ1788" s="140"/>
      <c r="AK1788" s="78"/>
      <c r="AL1788" s="78"/>
    </row>
    <row r="1789" spans="1:38" s="33" customFormat="1" ht="15" hidden="1" customHeight="1" x14ac:dyDescent="0.25">
      <c r="A1789" s="47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65"/>
      <c r="AE1789" s="165"/>
      <c r="AF1789" s="165"/>
      <c r="AG1789" s="165"/>
      <c r="AH1789" s="165"/>
      <c r="AI1789" s="140"/>
      <c r="AJ1789" s="140"/>
      <c r="AK1789" s="78"/>
      <c r="AL1789" s="78"/>
    </row>
    <row r="1790" spans="1:38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7" t="e">
        <f t="shared" ref="AB1790" si="854">Z1790/D1790</f>
        <v>#DIV/0!</v>
      </c>
      <c r="AC1790" s="32"/>
      <c r="AD1790" s="165"/>
      <c r="AE1790" s="165"/>
      <c r="AF1790" s="165"/>
      <c r="AG1790" s="165"/>
      <c r="AH1790" s="165"/>
      <c r="AI1790" s="140"/>
      <c r="AJ1790" s="140"/>
      <c r="AK1790" s="78"/>
      <c r="AL1790" s="78"/>
    </row>
    <row r="1791" spans="1:38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-110763</v>
      </c>
      <c r="D1791" s="31">
        <f>[1]consoCURRENT!G40259</f>
        <v>219275.71000000005</v>
      </c>
      <c r="E1791" s="31">
        <f>[1]consoCURRENT!H40259</f>
        <v>149216.59</v>
      </c>
      <c r="F1791" s="31">
        <f>[1]consoCURRENT!I40259</f>
        <v>70058.34</v>
      </c>
      <c r="G1791" s="31">
        <f>[1]consoCURRENT!J40259</f>
        <v>0.78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125716.59</v>
      </c>
      <c r="Q1791" s="31">
        <f>[1]consoCURRENT!T40259</f>
        <v>70058.34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0.78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5">SUM(M1791:Y1791)</f>
        <v>219275.71</v>
      </c>
      <c r="AA1791" s="31">
        <f>D1791-Z1791</f>
        <v>0</v>
      </c>
      <c r="AB1791" s="37">
        <f>Z1791/D1791</f>
        <v>0.99999999999999978</v>
      </c>
      <c r="AC1791" s="32"/>
      <c r="AD1791" s="165"/>
      <c r="AE1791" s="165"/>
      <c r="AF1791" s="165"/>
      <c r="AG1791" s="165"/>
      <c r="AH1791" s="165"/>
      <c r="AI1791" s="140"/>
      <c r="AJ1791" s="140"/>
      <c r="AK1791" s="78"/>
      <c r="AL1791" s="78"/>
    </row>
    <row r="1792" spans="1:38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5"/>
        <v>0</v>
      </c>
      <c r="AA1792" s="31">
        <f>D1792-Z1792</f>
        <v>0</v>
      </c>
      <c r="AB1792" s="37"/>
      <c r="AC1792" s="32"/>
      <c r="AD1792" s="165"/>
      <c r="AE1792" s="165"/>
      <c r="AF1792" s="165"/>
      <c r="AG1792" s="165"/>
      <c r="AH1792" s="165"/>
      <c r="AI1792" s="140"/>
      <c r="AJ1792" s="140"/>
      <c r="AK1792" s="78"/>
      <c r="AL1792" s="78"/>
    </row>
    <row r="1793" spans="1:38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5"/>
        <v>0</v>
      </c>
      <c r="AA1793" s="31">
        <f>D1793-Z1793</f>
        <v>0</v>
      </c>
      <c r="AB1793" s="37"/>
      <c r="AC1793" s="32"/>
      <c r="AD1793" s="165"/>
      <c r="AE1793" s="165"/>
      <c r="AF1793" s="165"/>
      <c r="AG1793" s="165"/>
      <c r="AH1793" s="165"/>
      <c r="AI1793" s="140"/>
      <c r="AJ1793" s="140"/>
      <c r="AK1793" s="78"/>
      <c r="AL1793" s="78"/>
    </row>
    <row r="1794" spans="1:38" s="33" customFormat="1" ht="18" hidden="1" customHeight="1" x14ac:dyDescent="0.25">
      <c r="A1794" s="39" t="s">
        <v>38</v>
      </c>
      <c r="B1794" s="40">
        <f t="shared" ref="B1794:AA1794" si="856">SUM(B1790:B1793)</f>
        <v>330038.71000000002</v>
      </c>
      <c r="C1794" s="40">
        <f t="shared" si="856"/>
        <v>-110763</v>
      </c>
      <c r="D1794" s="40">
        <f t="shared" si="856"/>
        <v>219275.71000000005</v>
      </c>
      <c r="E1794" s="40">
        <f t="shared" si="856"/>
        <v>149216.59</v>
      </c>
      <c r="F1794" s="40">
        <f t="shared" si="856"/>
        <v>70058.34</v>
      </c>
      <c r="G1794" s="40">
        <f t="shared" si="856"/>
        <v>0.78</v>
      </c>
      <c r="H1794" s="40">
        <f t="shared" si="856"/>
        <v>0</v>
      </c>
      <c r="I1794" s="40">
        <f t="shared" si="856"/>
        <v>0</v>
      </c>
      <c r="J1794" s="40">
        <f t="shared" si="856"/>
        <v>0</v>
      </c>
      <c r="K1794" s="40">
        <f t="shared" si="856"/>
        <v>0</v>
      </c>
      <c r="L1794" s="40">
        <f t="shared" si="856"/>
        <v>0</v>
      </c>
      <c r="M1794" s="40">
        <f t="shared" si="856"/>
        <v>0</v>
      </c>
      <c r="N1794" s="40">
        <f t="shared" si="856"/>
        <v>0</v>
      </c>
      <c r="O1794" s="40">
        <f t="shared" si="856"/>
        <v>23500</v>
      </c>
      <c r="P1794" s="40">
        <f t="shared" si="856"/>
        <v>125716.59</v>
      </c>
      <c r="Q1794" s="40">
        <f t="shared" si="856"/>
        <v>70058.34</v>
      </c>
      <c r="R1794" s="40">
        <f t="shared" si="856"/>
        <v>0</v>
      </c>
      <c r="S1794" s="40">
        <f t="shared" si="856"/>
        <v>0</v>
      </c>
      <c r="T1794" s="40">
        <f t="shared" si="856"/>
        <v>0</v>
      </c>
      <c r="U1794" s="40">
        <f t="shared" si="856"/>
        <v>0.78</v>
      </c>
      <c r="V1794" s="40">
        <f t="shared" si="856"/>
        <v>0</v>
      </c>
      <c r="W1794" s="40">
        <f t="shared" si="856"/>
        <v>0</v>
      </c>
      <c r="X1794" s="40">
        <f t="shared" si="856"/>
        <v>0</v>
      </c>
      <c r="Y1794" s="40">
        <f t="shared" si="856"/>
        <v>0</v>
      </c>
      <c r="Z1794" s="40">
        <f t="shared" si="856"/>
        <v>219275.71</v>
      </c>
      <c r="AA1794" s="40">
        <f t="shared" si="856"/>
        <v>0</v>
      </c>
      <c r="AB1794" s="41">
        <f>Z1794/D1794</f>
        <v>0.99999999999999978</v>
      </c>
      <c r="AC1794" s="32"/>
      <c r="AD1794" s="165"/>
      <c r="AE1794" s="165"/>
      <c r="AF1794" s="165"/>
      <c r="AG1794" s="165"/>
      <c r="AH1794" s="165"/>
      <c r="AI1794" s="140"/>
      <c r="AJ1794" s="140"/>
      <c r="AK1794" s="78"/>
      <c r="AL1794" s="78"/>
    </row>
    <row r="1795" spans="1:38" s="33" customFormat="1" ht="18" hidden="1" customHeight="1" x14ac:dyDescent="0.25">
      <c r="A1795" s="42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7">SUM(M1795:Y1795)</f>
        <v>0</v>
      </c>
      <c r="AA1795" s="31">
        <f>D1795-Z1795</f>
        <v>0</v>
      </c>
      <c r="AB1795" s="37" t="e">
        <f t="shared" ref="AB1795" si="858">Z1795/D1795</f>
        <v>#DIV/0!</v>
      </c>
      <c r="AC1795" s="32"/>
      <c r="AD1795" s="165"/>
      <c r="AE1795" s="165"/>
      <c r="AF1795" s="165"/>
      <c r="AG1795" s="165"/>
      <c r="AH1795" s="165"/>
      <c r="AI1795" s="140"/>
      <c r="AJ1795" s="140"/>
      <c r="AK1795" s="78"/>
      <c r="AL1795" s="78"/>
    </row>
    <row r="1796" spans="1:38" s="33" customFormat="1" ht="18" hidden="1" customHeight="1" x14ac:dyDescent="0.25">
      <c r="A1796" s="39" t="s">
        <v>40</v>
      </c>
      <c r="B1796" s="40">
        <f t="shared" ref="B1796:AA1796" si="859">B1795+B1794</f>
        <v>330038.71000000002</v>
      </c>
      <c r="C1796" s="40">
        <f t="shared" si="859"/>
        <v>-110763</v>
      </c>
      <c r="D1796" s="40">
        <f t="shared" si="859"/>
        <v>219275.71000000005</v>
      </c>
      <c r="E1796" s="40">
        <f t="shared" si="859"/>
        <v>149216.59</v>
      </c>
      <c r="F1796" s="40">
        <f t="shared" si="859"/>
        <v>70058.34</v>
      </c>
      <c r="G1796" s="40">
        <f t="shared" si="859"/>
        <v>0.78</v>
      </c>
      <c r="H1796" s="40">
        <f t="shared" si="859"/>
        <v>0</v>
      </c>
      <c r="I1796" s="40">
        <f t="shared" si="859"/>
        <v>0</v>
      </c>
      <c r="J1796" s="40">
        <f t="shared" si="859"/>
        <v>0</v>
      </c>
      <c r="K1796" s="40">
        <f t="shared" si="859"/>
        <v>0</v>
      </c>
      <c r="L1796" s="40">
        <f t="shared" si="859"/>
        <v>0</v>
      </c>
      <c r="M1796" s="40">
        <f t="shared" si="859"/>
        <v>0</v>
      </c>
      <c r="N1796" s="40">
        <f t="shared" si="859"/>
        <v>0</v>
      </c>
      <c r="O1796" s="40">
        <f t="shared" si="859"/>
        <v>23500</v>
      </c>
      <c r="P1796" s="40">
        <f t="shared" si="859"/>
        <v>125716.59</v>
      </c>
      <c r="Q1796" s="40">
        <f t="shared" si="859"/>
        <v>70058.34</v>
      </c>
      <c r="R1796" s="40">
        <f t="shared" si="859"/>
        <v>0</v>
      </c>
      <c r="S1796" s="40">
        <f t="shared" si="859"/>
        <v>0</v>
      </c>
      <c r="T1796" s="40">
        <f t="shared" si="859"/>
        <v>0</v>
      </c>
      <c r="U1796" s="40">
        <f t="shared" si="859"/>
        <v>0.78</v>
      </c>
      <c r="V1796" s="40">
        <f t="shared" si="859"/>
        <v>0</v>
      </c>
      <c r="W1796" s="40">
        <f t="shared" si="859"/>
        <v>0</v>
      </c>
      <c r="X1796" s="40">
        <f t="shared" si="859"/>
        <v>0</v>
      </c>
      <c r="Y1796" s="40">
        <f t="shared" si="859"/>
        <v>0</v>
      </c>
      <c r="Z1796" s="40">
        <f t="shared" si="859"/>
        <v>219275.71</v>
      </c>
      <c r="AA1796" s="40">
        <f t="shared" si="859"/>
        <v>0</v>
      </c>
      <c r="AB1796" s="41">
        <f>Z1796/D1796</f>
        <v>0.99999999999999978</v>
      </c>
      <c r="AC1796" s="43"/>
      <c r="AD1796" s="165"/>
      <c r="AE1796" s="165"/>
      <c r="AF1796" s="165"/>
      <c r="AG1796" s="165"/>
      <c r="AH1796" s="165"/>
      <c r="AI1796" s="140"/>
      <c r="AJ1796" s="140"/>
      <c r="AK1796" s="78"/>
      <c r="AL1796" s="78"/>
    </row>
    <row r="1797" spans="1:38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65"/>
      <c r="AE1797" s="165"/>
      <c r="AF1797" s="165"/>
      <c r="AG1797" s="165"/>
      <c r="AH1797" s="165"/>
      <c r="AI1797" s="140"/>
      <c r="AJ1797" s="140"/>
      <c r="AK1797" s="78"/>
      <c r="AL1797" s="78"/>
    </row>
    <row r="1798" spans="1:38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65"/>
      <c r="AE1798" s="165"/>
      <c r="AF1798" s="165"/>
      <c r="AG1798" s="165"/>
      <c r="AH1798" s="165"/>
      <c r="AI1798" s="140"/>
      <c r="AJ1798" s="140"/>
      <c r="AK1798" s="78"/>
      <c r="AL1798" s="78"/>
    </row>
    <row r="1799" spans="1:38" s="33" customFormat="1" ht="15" hidden="1" customHeight="1" x14ac:dyDescent="0.25">
      <c r="A1799" s="47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65"/>
      <c r="AE1799" s="165"/>
      <c r="AF1799" s="165"/>
      <c r="AG1799" s="165"/>
      <c r="AH1799" s="165"/>
      <c r="AI1799" s="140"/>
      <c r="AJ1799" s="140"/>
      <c r="AK1799" s="78"/>
      <c r="AL1799" s="78"/>
    </row>
    <row r="1800" spans="1:38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60">Z1800/D1800</f>
        <v>#DIV/0!</v>
      </c>
      <c r="AC1800" s="32"/>
      <c r="AD1800" s="165"/>
      <c r="AE1800" s="165"/>
      <c r="AF1800" s="165"/>
      <c r="AG1800" s="165"/>
      <c r="AH1800" s="165"/>
      <c r="AI1800" s="140"/>
      <c r="AJ1800" s="140"/>
      <c r="AK1800" s="78"/>
      <c r="AL1800" s="78"/>
    </row>
    <row r="1801" spans="1:38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7.2759576141834259E-12</v>
      </c>
      <c r="D1801" s="31">
        <f>[1]consoCURRENT!G40472</f>
        <v>76261.36</v>
      </c>
      <c r="E1801" s="31">
        <f>[1]consoCURRENT!H40472</f>
        <v>10789.189999999946</v>
      </c>
      <c r="F1801" s="31">
        <f>[1]consoCURRENT!I40472</f>
        <v>65472.170000000006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-41423.440000000053</v>
      </c>
      <c r="Q1801" s="31">
        <f>[1]consoCURRENT!T40472</f>
        <v>0</v>
      </c>
      <c r="R1801" s="31">
        <f>[1]consoCURRENT!U40472</f>
        <v>19396.990000000002</v>
      </c>
      <c r="S1801" s="31">
        <f>[1]consoCURRENT!V40472</f>
        <v>46075.18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1">SUM(M1801:Y1801)</f>
        <v>76261.359999999942</v>
      </c>
      <c r="AA1801" s="31">
        <f>D1801-Z1801</f>
        <v>0</v>
      </c>
      <c r="AB1801" s="37">
        <f>Z1801/D1801</f>
        <v>0.99999999999999922</v>
      </c>
      <c r="AC1801" s="32"/>
      <c r="AD1801" s="165"/>
      <c r="AE1801" s="165"/>
      <c r="AF1801" s="165"/>
      <c r="AG1801" s="165"/>
      <c r="AH1801" s="165"/>
      <c r="AI1801" s="140"/>
      <c r="AJ1801" s="140"/>
      <c r="AK1801" s="78"/>
      <c r="AL1801" s="78"/>
    </row>
    <row r="1802" spans="1:38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1"/>
        <v>0</v>
      </c>
      <c r="AA1802" s="31">
        <f>D1802-Z1802</f>
        <v>0</v>
      </c>
      <c r="AB1802" s="37"/>
      <c r="AC1802" s="32"/>
      <c r="AD1802" s="165"/>
      <c r="AE1802" s="165"/>
      <c r="AF1802" s="165"/>
      <c r="AG1802" s="165"/>
      <c r="AH1802" s="165"/>
      <c r="AI1802" s="140"/>
      <c r="AJ1802" s="140"/>
      <c r="AK1802" s="78"/>
      <c r="AL1802" s="78"/>
    </row>
    <row r="1803" spans="1:38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1"/>
        <v>0</v>
      </c>
      <c r="AA1803" s="31">
        <f>D1803-Z1803</f>
        <v>0</v>
      </c>
      <c r="AB1803" s="37"/>
      <c r="AC1803" s="32"/>
      <c r="AD1803" s="165"/>
      <c r="AE1803" s="165"/>
      <c r="AF1803" s="165"/>
      <c r="AG1803" s="165"/>
      <c r="AH1803" s="165"/>
      <c r="AI1803" s="140"/>
      <c r="AJ1803" s="140"/>
      <c r="AK1803" s="78"/>
      <c r="AL1803" s="78"/>
    </row>
    <row r="1804" spans="1:38" s="33" customFormat="1" ht="18" hidden="1" customHeight="1" x14ac:dyDescent="0.25">
      <c r="A1804" s="39" t="s">
        <v>38</v>
      </c>
      <c r="B1804" s="40">
        <f t="shared" ref="B1804:AA1804" si="862">SUM(B1800:B1803)</f>
        <v>76261.360000000015</v>
      </c>
      <c r="C1804" s="40">
        <f t="shared" si="862"/>
        <v>7.2759576141834259E-12</v>
      </c>
      <c r="D1804" s="40">
        <f t="shared" si="862"/>
        <v>76261.36</v>
      </c>
      <c r="E1804" s="40">
        <f t="shared" si="862"/>
        <v>10789.189999999946</v>
      </c>
      <c r="F1804" s="40">
        <f t="shared" si="862"/>
        <v>65472.170000000006</v>
      </c>
      <c r="G1804" s="40">
        <f t="shared" si="862"/>
        <v>0</v>
      </c>
      <c r="H1804" s="40">
        <f t="shared" si="862"/>
        <v>0</v>
      </c>
      <c r="I1804" s="40">
        <f t="shared" si="862"/>
        <v>0</v>
      </c>
      <c r="J1804" s="40">
        <f t="shared" si="862"/>
        <v>0</v>
      </c>
      <c r="K1804" s="40">
        <f t="shared" si="862"/>
        <v>0</v>
      </c>
      <c r="L1804" s="40">
        <f t="shared" si="862"/>
        <v>0</v>
      </c>
      <c r="M1804" s="40">
        <f t="shared" si="862"/>
        <v>0</v>
      </c>
      <c r="N1804" s="40">
        <f t="shared" si="862"/>
        <v>0</v>
      </c>
      <c r="O1804" s="40">
        <f t="shared" si="862"/>
        <v>52212.63</v>
      </c>
      <c r="P1804" s="40">
        <f t="shared" si="862"/>
        <v>-41423.440000000053</v>
      </c>
      <c r="Q1804" s="40">
        <f t="shared" si="862"/>
        <v>0</v>
      </c>
      <c r="R1804" s="40">
        <f t="shared" si="862"/>
        <v>19396.990000000002</v>
      </c>
      <c r="S1804" s="40">
        <f t="shared" si="862"/>
        <v>46075.18</v>
      </c>
      <c r="T1804" s="40">
        <f t="shared" si="862"/>
        <v>0</v>
      </c>
      <c r="U1804" s="40">
        <f t="shared" si="862"/>
        <v>0</v>
      </c>
      <c r="V1804" s="40">
        <f t="shared" si="862"/>
        <v>0</v>
      </c>
      <c r="W1804" s="40">
        <f t="shared" si="862"/>
        <v>0</v>
      </c>
      <c r="X1804" s="40">
        <f t="shared" si="862"/>
        <v>0</v>
      </c>
      <c r="Y1804" s="40">
        <f t="shared" si="862"/>
        <v>0</v>
      </c>
      <c r="Z1804" s="40">
        <f t="shared" si="862"/>
        <v>76261.359999999942</v>
      </c>
      <c r="AA1804" s="40">
        <f t="shared" si="862"/>
        <v>0</v>
      </c>
      <c r="AB1804" s="41">
        <f>Z1804/D1804</f>
        <v>0.99999999999999922</v>
      </c>
      <c r="AC1804" s="32"/>
      <c r="AD1804" s="165"/>
      <c r="AE1804" s="165"/>
      <c r="AF1804" s="165"/>
      <c r="AG1804" s="165"/>
      <c r="AH1804" s="165"/>
      <c r="AI1804" s="140"/>
      <c r="AJ1804" s="140"/>
      <c r="AK1804" s="78"/>
      <c r="AL1804" s="78"/>
    </row>
    <row r="1805" spans="1:38" s="33" customFormat="1" ht="18" hidden="1" customHeight="1" x14ac:dyDescent="0.25">
      <c r="A1805" s="42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3">SUM(M1805:Y1805)</f>
        <v>0</v>
      </c>
      <c r="AA1805" s="31">
        <f>D1805-Z1805</f>
        <v>0</v>
      </c>
      <c r="AB1805" s="37" t="e">
        <f t="shared" ref="AB1805" si="864">Z1805/D1805</f>
        <v>#DIV/0!</v>
      </c>
      <c r="AC1805" s="32"/>
      <c r="AD1805" s="165"/>
      <c r="AE1805" s="165"/>
      <c r="AF1805" s="165"/>
      <c r="AG1805" s="165"/>
      <c r="AH1805" s="165"/>
      <c r="AI1805" s="140"/>
      <c r="AJ1805" s="140"/>
      <c r="AK1805" s="78"/>
      <c r="AL1805" s="78"/>
    </row>
    <row r="1806" spans="1:38" s="33" customFormat="1" ht="18" hidden="1" customHeight="1" x14ac:dyDescent="0.25">
      <c r="A1806" s="39" t="s">
        <v>40</v>
      </c>
      <c r="B1806" s="40">
        <f t="shared" ref="B1806:AA1806" si="865">B1805+B1804</f>
        <v>76261.360000000015</v>
      </c>
      <c r="C1806" s="40">
        <f t="shared" si="865"/>
        <v>7.2759576141834259E-12</v>
      </c>
      <c r="D1806" s="40">
        <f t="shared" si="865"/>
        <v>76261.36</v>
      </c>
      <c r="E1806" s="40">
        <f t="shared" si="865"/>
        <v>10789.189999999946</v>
      </c>
      <c r="F1806" s="40">
        <f t="shared" si="865"/>
        <v>65472.170000000006</v>
      </c>
      <c r="G1806" s="40">
        <f t="shared" si="865"/>
        <v>0</v>
      </c>
      <c r="H1806" s="40">
        <f t="shared" si="865"/>
        <v>0</v>
      </c>
      <c r="I1806" s="40">
        <f t="shared" si="865"/>
        <v>0</v>
      </c>
      <c r="J1806" s="40">
        <f t="shared" si="865"/>
        <v>0</v>
      </c>
      <c r="K1806" s="40">
        <f t="shared" si="865"/>
        <v>0</v>
      </c>
      <c r="L1806" s="40">
        <f t="shared" si="865"/>
        <v>0</v>
      </c>
      <c r="M1806" s="40">
        <f t="shared" si="865"/>
        <v>0</v>
      </c>
      <c r="N1806" s="40">
        <f t="shared" si="865"/>
        <v>0</v>
      </c>
      <c r="O1806" s="40">
        <f t="shared" si="865"/>
        <v>52212.63</v>
      </c>
      <c r="P1806" s="40">
        <f t="shared" si="865"/>
        <v>-41423.440000000053</v>
      </c>
      <c r="Q1806" s="40">
        <f t="shared" si="865"/>
        <v>0</v>
      </c>
      <c r="R1806" s="40">
        <f t="shared" si="865"/>
        <v>19396.990000000002</v>
      </c>
      <c r="S1806" s="40">
        <f t="shared" si="865"/>
        <v>46075.18</v>
      </c>
      <c r="T1806" s="40">
        <f t="shared" si="865"/>
        <v>0</v>
      </c>
      <c r="U1806" s="40">
        <f t="shared" si="865"/>
        <v>0</v>
      </c>
      <c r="V1806" s="40">
        <f t="shared" si="865"/>
        <v>0</v>
      </c>
      <c r="W1806" s="40">
        <f t="shared" si="865"/>
        <v>0</v>
      </c>
      <c r="X1806" s="40">
        <f t="shared" si="865"/>
        <v>0</v>
      </c>
      <c r="Y1806" s="40">
        <f t="shared" si="865"/>
        <v>0</v>
      </c>
      <c r="Z1806" s="40">
        <f t="shared" si="865"/>
        <v>76261.359999999942</v>
      </c>
      <c r="AA1806" s="40">
        <f t="shared" si="865"/>
        <v>0</v>
      </c>
      <c r="AB1806" s="41">
        <f>Z1806/D1806</f>
        <v>0.99999999999999922</v>
      </c>
      <c r="AC1806" s="43"/>
      <c r="AD1806" s="165"/>
      <c r="AE1806" s="165"/>
      <c r="AF1806" s="165"/>
      <c r="AG1806" s="165"/>
      <c r="AH1806" s="165"/>
      <c r="AI1806" s="140"/>
      <c r="AJ1806" s="140"/>
      <c r="AK1806" s="78"/>
      <c r="AL1806" s="78"/>
    </row>
    <row r="1807" spans="1:38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65"/>
      <c r="AE1807" s="165"/>
      <c r="AF1807" s="165"/>
      <c r="AG1807" s="165"/>
      <c r="AH1807" s="165"/>
      <c r="AI1807" s="140"/>
      <c r="AJ1807" s="140"/>
      <c r="AK1807" s="78"/>
      <c r="AL1807" s="78"/>
    </row>
    <row r="1808" spans="1:38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65"/>
      <c r="AE1808" s="165"/>
      <c r="AF1808" s="165"/>
      <c r="AG1808" s="165"/>
      <c r="AH1808" s="165"/>
      <c r="AI1808" s="140"/>
      <c r="AJ1808" s="140"/>
      <c r="AK1808" s="78"/>
      <c r="AL1808" s="78"/>
    </row>
    <row r="1809" spans="1:38" s="33" customFormat="1" ht="15" hidden="1" customHeight="1" x14ac:dyDescent="0.25">
      <c r="A1809" s="47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65"/>
      <c r="AE1809" s="165"/>
      <c r="AF1809" s="165"/>
      <c r="AG1809" s="165"/>
      <c r="AH1809" s="165"/>
      <c r="AI1809" s="140"/>
      <c r="AJ1809" s="140"/>
      <c r="AK1809" s="78"/>
      <c r="AL1809" s="78"/>
    </row>
    <row r="1810" spans="1:38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2.1827872842550278E-11</v>
      </c>
      <c r="D1810" s="31">
        <f>[1]consoCURRENT!G40572</f>
        <v>309681.16000000009</v>
      </c>
      <c r="E1810" s="31">
        <f>[1]consoCURRENT!H40572</f>
        <v>5228.34</v>
      </c>
      <c r="F1810" s="31">
        <f>[1]consoCURRENT!I40572</f>
        <v>143425.47</v>
      </c>
      <c r="G1810" s="31">
        <f>[1]consoCURRENT!J40572</f>
        <v>161027.34999999998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5228.34</v>
      </c>
      <c r="Q1810" s="31">
        <f>[1]consoCURRENT!T40572</f>
        <v>17074.75</v>
      </c>
      <c r="R1810" s="31">
        <f>[1]consoCURRENT!U40572</f>
        <v>0</v>
      </c>
      <c r="S1810" s="31">
        <f>[1]consoCURRENT!V40572</f>
        <v>126350.72</v>
      </c>
      <c r="T1810" s="31">
        <f>[1]consoCURRENT!W40572</f>
        <v>13092.87</v>
      </c>
      <c r="U1810" s="31">
        <f>[1]consoCURRENT!X40572</f>
        <v>147934.47999999998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309681.15999999997</v>
      </c>
      <c r="AA1810" s="31">
        <f>D1810-Z1810</f>
        <v>0</v>
      </c>
      <c r="AB1810" s="37">
        <f t="shared" ref="AB1810" si="866">Z1810/D1810</f>
        <v>0.99999999999999967</v>
      </c>
      <c r="AC1810" s="32"/>
      <c r="AD1810" s="165"/>
      <c r="AE1810" s="165"/>
      <c r="AF1810" s="165"/>
      <c r="AG1810" s="165"/>
      <c r="AH1810" s="165"/>
      <c r="AI1810" s="140"/>
      <c r="AJ1810" s="140"/>
      <c r="AK1810" s="78"/>
      <c r="AL1810" s="78"/>
    </row>
    <row r="1811" spans="1:38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-238573.00000000017</v>
      </c>
      <c r="D1811" s="31">
        <f>[1]consoCURRENT!G40685</f>
        <v>2147166.2200000002</v>
      </c>
      <c r="E1811" s="31">
        <f>[1]consoCURRENT!H40685</f>
        <v>589576.65</v>
      </c>
      <c r="F1811" s="31">
        <f>[1]consoCURRENT!I40685</f>
        <v>444511.25</v>
      </c>
      <c r="G1811" s="31">
        <f>[1]consoCURRENT!J40685</f>
        <v>599995.9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211937.96</v>
      </c>
      <c r="Q1811" s="31">
        <f>[1]consoCURRENT!T40685</f>
        <v>168758.72999999998</v>
      </c>
      <c r="R1811" s="31">
        <f>[1]consoCURRENT!U40685</f>
        <v>190065.83000000002</v>
      </c>
      <c r="S1811" s="31">
        <f>[1]consoCURRENT!V40685</f>
        <v>85686.69</v>
      </c>
      <c r="T1811" s="31">
        <f>[1]consoCURRENT!W40685</f>
        <v>56138.080000000002</v>
      </c>
      <c r="U1811" s="31">
        <f>[1]consoCURRENT!X40685</f>
        <v>536322.06000000006</v>
      </c>
      <c r="V1811" s="31">
        <f>[1]consoCURRENT!Y40685</f>
        <v>7535.76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7">SUM(M1811:Y1811)</f>
        <v>1634083.8</v>
      </c>
      <c r="AA1811" s="31">
        <f>D1811-Z1811</f>
        <v>513082.42000000016</v>
      </c>
      <c r="AB1811" s="37">
        <f>Z1811/D1811</f>
        <v>0.76104205849512663</v>
      </c>
      <c r="AC1811" s="32"/>
      <c r="AD1811" s="165"/>
      <c r="AE1811" s="165"/>
      <c r="AF1811" s="165"/>
      <c r="AG1811" s="165"/>
      <c r="AH1811" s="165"/>
      <c r="AI1811" s="140"/>
      <c r="AJ1811" s="140"/>
      <c r="AK1811" s="78"/>
      <c r="AL1811" s="78"/>
    </row>
    <row r="1812" spans="1:38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7"/>
        <v>0</v>
      </c>
      <c r="AA1812" s="31">
        <f>D1812-Z1812</f>
        <v>0</v>
      </c>
      <c r="AB1812" s="37"/>
      <c r="AC1812" s="32"/>
      <c r="AD1812" s="165"/>
      <c r="AE1812" s="165"/>
      <c r="AF1812" s="165"/>
      <c r="AG1812" s="165"/>
      <c r="AH1812" s="165"/>
      <c r="AI1812" s="140"/>
      <c r="AJ1812" s="140"/>
      <c r="AK1812" s="78"/>
      <c r="AL1812" s="78"/>
    </row>
    <row r="1813" spans="1:38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7"/>
        <v>0</v>
      </c>
      <c r="AA1813" s="31">
        <f>D1813-Z1813</f>
        <v>0</v>
      </c>
      <c r="AB1813" s="37"/>
      <c r="AC1813" s="32"/>
      <c r="AD1813" s="165"/>
      <c r="AE1813" s="165"/>
      <c r="AF1813" s="165"/>
      <c r="AG1813" s="165"/>
      <c r="AH1813" s="165"/>
      <c r="AI1813" s="140"/>
      <c r="AJ1813" s="140"/>
      <c r="AK1813" s="78"/>
      <c r="AL1813" s="78"/>
    </row>
    <row r="1814" spans="1:38" s="33" customFormat="1" ht="18" hidden="1" customHeight="1" x14ac:dyDescent="0.25">
      <c r="A1814" s="39" t="s">
        <v>38</v>
      </c>
      <c r="B1814" s="40">
        <f t="shared" ref="B1814:AA1814" si="868">SUM(B1810:B1813)</f>
        <v>2695420.38</v>
      </c>
      <c r="C1814" s="40">
        <f t="shared" si="868"/>
        <v>-238573.00000000015</v>
      </c>
      <c r="D1814" s="40">
        <f t="shared" si="868"/>
        <v>2456847.3800000004</v>
      </c>
      <c r="E1814" s="40">
        <f t="shared" si="868"/>
        <v>594804.99</v>
      </c>
      <c r="F1814" s="40">
        <f t="shared" si="868"/>
        <v>587936.72</v>
      </c>
      <c r="G1814" s="40">
        <f t="shared" si="868"/>
        <v>761023.25</v>
      </c>
      <c r="H1814" s="40">
        <f t="shared" si="868"/>
        <v>0</v>
      </c>
      <c r="I1814" s="40">
        <f t="shared" si="868"/>
        <v>0</v>
      </c>
      <c r="J1814" s="40">
        <f t="shared" si="868"/>
        <v>0</v>
      </c>
      <c r="K1814" s="40">
        <f t="shared" si="868"/>
        <v>0</v>
      </c>
      <c r="L1814" s="40">
        <f t="shared" si="868"/>
        <v>0</v>
      </c>
      <c r="M1814" s="40">
        <f t="shared" si="868"/>
        <v>0</v>
      </c>
      <c r="N1814" s="40">
        <f t="shared" si="868"/>
        <v>0</v>
      </c>
      <c r="O1814" s="40">
        <f t="shared" si="868"/>
        <v>377638.68999999994</v>
      </c>
      <c r="P1814" s="40">
        <f t="shared" si="868"/>
        <v>217166.3</v>
      </c>
      <c r="Q1814" s="40">
        <f t="shared" si="868"/>
        <v>185833.47999999998</v>
      </c>
      <c r="R1814" s="40">
        <f t="shared" si="868"/>
        <v>190065.83000000002</v>
      </c>
      <c r="S1814" s="40">
        <f t="shared" si="868"/>
        <v>212037.41</v>
      </c>
      <c r="T1814" s="40">
        <f t="shared" si="868"/>
        <v>69230.95</v>
      </c>
      <c r="U1814" s="40">
        <f t="shared" si="868"/>
        <v>684256.54</v>
      </c>
      <c r="V1814" s="40">
        <f t="shared" si="868"/>
        <v>7535.76</v>
      </c>
      <c r="W1814" s="40">
        <f t="shared" si="868"/>
        <v>0</v>
      </c>
      <c r="X1814" s="40">
        <f t="shared" si="868"/>
        <v>0</v>
      </c>
      <c r="Y1814" s="40">
        <f t="shared" si="868"/>
        <v>0</v>
      </c>
      <c r="Z1814" s="40">
        <f t="shared" si="868"/>
        <v>1943764.96</v>
      </c>
      <c r="AA1814" s="40">
        <f t="shared" si="868"/>
        <v>513082.42000000016</v>
      </c>
      <c r="AB1814" s="41">
        <f>Z1814/D1814</f>
        <v>0.79116227398708006</v>
      </c>
      <c r="AC1814" s="32"/>
      <c r="AD1814" s="165"/>
      <c r="AE1814" s="165"/>
      <c r="AF1814" s="165"/>
      <c r="AG1814" s="165"/>
      <c r="AH1814" s="165"/>
      <c r="AI1814" s="140"/>
      <c r="AJ1814" s="140"/>
      <c r="AK1814" s="78"/>
      <c r="AL1814" s="78"/>
    </row>
    <row r="1815" spans="1:38" s="33" customFormat="1" ht="18" hidden="1" customHeight="1" x14ac:dyDescent="0.25">
      <c r="A1815" s="42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69">SUM(M1815:Y1815)</f>
        <v>0</v>
      </c>
      <c r="AA1815" s="31">
        <f>D1815-Z1815</f>
        <v>0</v>
      </c>
      <c r="AB1815" s="37" t="e">
        <f t="shared" ref="AB1815" si="870">Z1815/D1815</f>
        <v>#DIV/0!</v>
      </c>
      <c r="AC1815" s="32"/>
      <c r="AD1815" s="165"/>
      <c r="AE1815" s="165"/>
      <c r="AF1815" s="165"/>
      <c r="AG1815" s="165"/>
      <c r="AH1815" s="165"/>
      <c r="AI1815" s="140"/>
      <c r="AJ1815" s="140"/>
      <c r="AK1815" s="78"/>
      <c r="AL1815" s="78"/>
    </row>
    <row r="1816" spans="1:38" s="33" customFormat="1" ht="18" hidden="1" customHeight="1" x14ac:dyDescent="0.25">
      <c r="A1816" s="39" t="s">
        <v>40</v>
      </c>
      <c r="B1816" s="40">
        <f t="shared" ref="B1816:AA1816" si="871">B1815+B1814</f>
        <v>2695420.38</v>
      </c>
      <c r="C1816" s="40">
        <f t="shared" si="871"/>
        <v>-238573.00000000015</v>
      </c>
      <c r="D1816" s="40">
        <f t="shared" si="871"/>
        <v>2456847.3800000004</v>
      </c>
      <c r="E1816" s="40">
        <f t="shared" si="871"/>
        <v>594804.99</v>
      </c>
      <c r="F1816" s="40">
        <f t="shared" si="871"/>
        <v>587936.72</v>
      </c>
      <c r="G1816" s="40">
        <f t="shared" si="871"/>
        <v>761023.25</v>
      </c>
      <c r="H1816" s="40">
        <f t="shared" si="871"/>
        <v>0</v>
      </c>
      <c r="I1816" s="40">
        <f t="shared" si="871"/>
        <v>0</v>
      </c>
      <c r="J1816" s="40">
        <f t="shared" si="871"/>
        <v>0</v>
      </c>
      <c r="K1816" s="40">
        <f t="shared" si="871"/>
        <v>0</v>
      </c>
      <c r="L1816" s="40">
        <f t="shared" si="871"/>
        <v>0</v>
      </c>
      <c r="M1816" s="40">
        <f t="shared" si="871"/>
        <v>0</v>
      </c>
      <c r="N1816" s="40">
        <f t="shared" si="871"/>
        <v>0</v>
      </c>
      <c r="O1816" s="40">
        <f t="shared" si="871"/>
        <v>377638.68999999994</v>
      </c>
      <c r="P1816" s="40">
        <f t="shared" si="871"/>
        <v>217166.3</v>
      </c>
      <c r="Q1816" s="40">
        <f t="shared" si="871"/>
        <v>185833.47999999998</v>
      </c>
      <c r="R1816" s="40">
        <f t="shared" si="871"/>
        <v>190065.83000000002</v>
      </c>
      <c r="S1816" s="40">
        <f t="shared" si="871"/>
        <v>212037.41</v>
      </c>
      <c r="T1816" s="40">
        <f t="shared" si="871"/>
        <v>69230.95</v>
      </c>
      <c r="U1816" s="40">
        <f t="shared" si="871"/>
        <v>684256.54</v>
      </c>
      <c r="V1816" s="40">
        <f t="shared" si="871"/>
        <v>7535.76</v>
      </c>
      <c r="W1816" s="40">
        <f t="shared" si="871"/>
        <v>0</v>
      </c>
      <c r="X1816" s="40">
        <f t="shared" si="871"/>
        <v>0</v>
      </c>
      <c r="Y1816" s="40">
        <f t="shared" si="871"/>
        <v>0</v>
      </c>
      <c r="Z1816" s="40">
        <f t="shared" si="871"/>
        <v>1943764.96</v>
      </c>
      <c r="AA1816" s="40">
        <f t="shared" si="871"/>
        <v>513082.42000000016</v>
      </c>
      <c r="AB1816" s="41">
        <f>Z1816/D1816</f>
        <v>0.79116227398708006</v>
      </c>
      <c r="AC1816" s="43"/>
      <c r="AD1816" s="165"/>
      <c r="AE1816" s="165"/>
      <c r="AF1816" s="165"/>
      <c r="AG1816" s="165"/>
      <c r="AH1816" s="165"/>
      <c r="AI1816" s="140"/>
      <c r="AJ1816" s="140"/>
      <c r="AK1816" s="78"/>
      <c r="AL1816" s="78"/>
    </row>
    <row r="1817" spans="1:38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65"/>
      <c r="AE1817" s="165"/>
      <c r="AF1817" s="165"/>
      <c r="AG1817" s="165"/>
      <c r="AH1817" s="165"/>
      <c r="AI1817" s="140"/>
      <c r="AJ1817" s="140"/>
      <c r="AK1817" s="78"/>
      <c r="AL1817" s="78"/>
    </row>
    <row r="1818" spans="1:38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65"/>
      <c r="AE1818" s="165"/>
      <c r="AF1818" s="165"/>
      <c r="AG1818" s="165"/>
      <c r="AH1818" s="165"/>
      <c r="AI1818" s="140"/>
      <c r="AJ1818" s="140"/>
      <c r="AK1818" s="78"/>
      <c r="AL1818" s="78"/>
    </row>
    <row r="1819" spans="1:38" s="33" customFormat="1" ht="15" hidden="1" customHeight="1" x14ac:dyDescent="0.25">
      <c r="A1819" s="47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65"/>
      <c r="AE1819" s="165"/>
      <c r="AF1819" s="165"/>
      <c r="AG1819" s="165"/>
      <c r="AH1819" s="165"/>
      <c r="AI1819" s="140"/>
      <c r="AJ1819" s="140"/>
      <c r="AK1819" s="78"/>
      <c r="AL1819" s="78"/>
    </row>
    <row r="1820" spans="1:38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72">Z1820/D1820</f>
        <v>#DIV/0!</v>
      </c>
      <c r="AC1820" s="32"/>
      <c r="AD1820" s="165"/>
      <c r="AE1820" s="165"/>
      <c r="AF1820" s="165"/>
      <c r="AG1820" s="165"/>
      <c r="AH1820" s="165"/>
      <c r="AI1820" s="140"/>
      <c r="AJ1820" s="140"/>
      <c r="AK1820" s="78"/>
      <c r="AL1820" s="78"/>
    </row>
    <row r="1821" spans="1:38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-233707</v>
      </c>
      <c r="D1821" s="31">
        <f>[1]consoCURRENT!G40898</f>
        <v>49114.520000000281</v>
      </c>
      <c r="E1821" s="31">
        <f>[1]consoCURRENT!H40898</f>
        <v>41000</v>
      </c>
      <c r="F1821" s="31">
        <f>[1]consoCURRENT!I40898</f>
        <v>8114</v>
      </c>
      <c r="G1821" s="31">
        <f>[1]consoCURRENT!J40898</f>
        <v>0</v>
      </c>
      <c r="H1821" s="31">
        <f>[1]consoCURRENT!K40898</f>
        <v>0.52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8090</v>
      </c>
      <c r="R1821" s="31">
        <f>[1]consoCURRENT!U40898</f>
        <v>0</v>
      </c>
      <c r="S1821" s="31">
        <f>[1]consoCURRENT!V40898</f>
        <v>24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0.52</v>
      </c>
      <c r="Y1821" s="31">
        <f>[1]consoCURRENT!AB40898</f>
        <v>0</v>
      </c>
      <c r="Z1821" s="31">
        <f t="shared" ref="Z1821:Z1823" si="873">SUM(M1821:Y1821)</f>
        <v>49114.52</v>
      </c>
      <c r="AA1821" s="31">
        <f>D1821-Z1821</f>
        <v>2.8376234695315361E-10</v>
      </c>
      <c r="AB1821" s="37">
        <f>Z1821/D1821</f>
        <v>0.99999999999999423</v>
      </c>
      <c r="AC1821" s="32"/>
      <c r="AD1821" s="165"/>
      <c r="AE1821" s="165"/>
      <c r="AF1821" s="165"/>
      <c r="AG1821" s="165"/>
      <c r="AH1821" s="165"/>
      <c r="AI1821" s="140"/>
      <c r="AJ1821" s="140"/>
      <c r="AK1821" s="78"/>
      <c r="AL1821" s="78"/>
    </row>
    <row r="1822" spans="1:38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3"/>
        <v>0</v>
      </c>
      <c r="AA1822" s="31">
        <f>D1822-Z1822</f>
        <v>0</v>
      </c>
      <c r="AB1822" s="37"/>
      <c r="AC1822" s="32"/>
      <c r="AD1822" s="165"/>
      <c r="AE1822" s="165"/>
      <c r="AF1822" s="165"/>
      <c r="AG1822" s="165"/>
      <c r="AH1822" s="165"/>
      <c r="AI1822" s="140"/>
      <c r="AJ1822" s="140"/>
      <c r="AK1822" s="78"/>
      <c r="AL1822" s="78"/>
    </row>
    <row r="1823" spans="1:38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3"/>
        <v>0</v>
      </c>
      <c r="AA1823" s="31">
        <f>D1823-Z1823</f>
        <v>0</v>
      </c>
      <c r="AB1823" s="37"/>
      <c r="AC1823" s="32"/>
      <c r="AD1823" s="165"/>
      <c r="AE1823" s="165"/>
      <c r="AF1823" s="165"/>
      <c r="AG1823" s="165"/>
      <c r="AH1823" s="165"/>
      <c r="AI1823" s="140"/>
      <c r="AJ1823" s="140"/>
      <c r="AK1823" s="78"/>
      <c r="AL1823" s="78"/>
    </row>
    <row r="1824" spans="1:38" s="33" customFormat="1" ht="18" hidden="1" customHeight="1" x14ac:dyDescent="0.25">
      <c r="A1824" s="39" t="s">
        <v>38</v>
      </c>
      <c r="B1824" s="40">
        <f t="shared" ref="B1824:AA1824" si="874">SUM(B1820:B1823)</f>
        <v>282821.52000000025</v>
      </c>
      <c r="C1824" s="40">
        <f t="shared" si="874"/>
        <v>-233707</v>
      </c>
      <c r="D1824" s="40">
        <f t="shared" si="874"/>
        <v>49114.520000000281</v>
      </c>
      <c r="E1824" s="40">
        <f t="shared" si="874"/>
        <v>41000</v>
      </c>
      <c r="F1824" s="40">
        <f t="shared" si="874"/>
        <v>8114</v>
      </c>
      <c r="G1824" s="40">
        <f t="shared" si="874"/>
        <v>0</v>
      </c>
      <c r="H1824" s="40">
        <f t="shared" si="874"/>
        <v>0.52</v>
      </c>
      <c r="I1824" s="40">
        <f t="shared" si="874"/>
        <v>0</v>
      </c>
      <c r="J1824" s="40">
        <f t="shared" si="874"/>
        <v>0</v>
      </c>
      <c r="K1824" s="40">
        <f t="shared" si="874"/>
        <v>0</v>
      </c>
      <c r="L1824" s="40">
        <f t="shared" si="874"/>
        <v>0</v>
      </c>
      <c r="M1824" s="40">
        <f t="shared" si="874"/>
        <v>0</v>
      </c>
      <c r="N1824" s="40">
        <f t="shared" si="874"/>
        <v>0</v>
      </c>
      <c r="O1824" s="40">
        <f t="shared" si="874"/>
        <v>41000</v>
      </c>
      <c r="P1824" s="40">
        <f t="shared" si="874"/>
        <v>0</v>
      </c>
      <c r="Q1824" s="40">
        <f t="shared" si="874"/>
        <v>8090</v>
      </c>
      <c r="R1824" s="40">
        <f t="shared" si="874"/>
        <v>0</v>
      </c>
      <c r="S1824" s="40">
        <f t="shared" si="874"/>
        <v>24</v>
      </c>
      <c r="T1824" s="40">
        <f t="shared" si="874"/>
        <v>0</v>
      </c>
      <c r="U1824" s="40">
        <f t="shared" si="874"/>
        <v>0</v>
      </c>
      <c r="V1824" s="40">
        <f t="shared" si="874"/>
        <v>0</v>
      </c>
      <c r="W1824" s="40">
        <f t="shared" si="874"/>
        <v>0</v>
      </c>
      <c r="X1824" s="40">
        <f t="shared" si="874"/>
        <v>0.52</v>
      </c>
      <c r="Y1824" s="40">
        <f t="shared" si="874"/>
        <v>0</v>
      </c>
      <c r="Z1824" s="40">
        <f t="shared" si="874"/>
        <v>49114.52</v>
      </c>
      <c r="AA1824" s="40">
        <f t="shared" si="874"/>
        <v>2.8376234695315361E-10</v>
      </c>
      <c r="AB1824" s="41">
        <f>Z1824/D1824</f>
        <v>0.99999999999999423</v>
      </c>
      <c r="AC1824" s="32"/>
      <c r="AD1824" s="165"/>
      <c r="AE1824" s="165"/>
      <c r="AF1824" s="165"/>
      <c r="AG1824" s="165"/>
      <c r="AH1824" s="165"/>
      <c r="AI1824" s="140"/>
      <c r="AJ1824" s="140"/>
      <c r="AK1824" s="78"/>
      <c r="AL1824" s="78"/>
    </row>
    <row r="1825" spans="1:38" s="33" customFormat="1" ht="18" hidden="1" customHeight="1" x14ac:dyDescent="0.25">
      <c r="A1825" s="42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5">SUM(M1825:Y1825)</f>
        <v>0</v>
      </c>
      <c r="AA1825" s="31">
        <f>D1825-Z1825</f>
        <v>0</v>
      </c>
      <c r="AB1825" s="37" t="e">
        <f t="shared" ref="AB1825" si="876">Z1825/D1825</f>
        <v>#DIV/0!</v>
      </c>
      <c r="AC1825" s="32"/>
      <c r="AD1825" s="165"/>
      <c r="AE1825" s="165"/>
      <c r="AF1825" s="165"/>
      <c r="AG1825" s="165"/>
      <c r="AH1825" s="165"/>
      <c r="AI1825" s="140"/>
      <c r="AJ1825" s="140"/>
      <c r="AK1825" s="78"/>
      <c r="AL1825" s="78"/>
    </row>
    <row r="1826" spans="1:38" s="33" customFormat="1" ht="18" hidden="1" customHeight="1" x14ac:dyDescent="0.25">
      <c r="A1826" s="39" t="s">
        <v>40</v>
      </c>
      <c r="B1826" s="40">
        <f t="shared" ref="B1826:AA1826" si="877">B1825+B1824</f>
        <v>282821.52000000025</v>
      </c>
      <c r="C1826" s="40">
        <f t="shared" si="877"/>
        <v>-233707</v>
      </c>
      <c r="D1826" s="40">
        <f t="shared" si="877"/>
        <v>49114.520000000281</v>
      </c>
      <c r="E1826" s="40">
        <f t="shared" si="877"/>
        <v>41000</v>
      </c>
      <c r="F1826" s="40">
        <f t="shared" si="877"/>
        <v>8114</v>
      </c>
      <c r="G1826" s="40">
        <f t="shared" si="877"/>
        <v>0</v>
      </c>
      <c r="H1826" s="40">
        <f t="shared" si="877"/>
        <v>0.52</v>
      </c>
      <c r="I1826" s="40">
        <f t="shared" si="877"/>
        <v>0</v>
      </c>
      <c r="J1826" s="40">
        <f t="shared" si="877"/>
        <v>0</v>
      </c>
      <c r="K1826" s="40">
        <f t="shared" si="877"/>
        <v>0</v>
      </c>
      <c r="L1826" s="40">
        <f t="shared" si="877"/>
        <v>0</v>
      </c>
      <c r="M1826" s="40">
        <f t="shared" si="877"/>
        <v>0</v>
      </c>
      <c r="N1826" s="40">
        <f t="shared" si="877"/>
        <v>0</v>
      </c>
      <c r="O1826" s="40">
        <f t="shared" si="877"/>
        <v>41000</v>
      </c>
      <c r="P1826" s="40">
        <f t="shared" si="877"/>
        <v>0</v>
      </c>
      <c r="Q1826" s="40">
        <f t="shared" si="877"/>
        <v>8090</v>
      </c>
      <c r="R1826" s="40">
        <f t="shared" si="877"/>
        <v>0</v>
      </c>
      <c r="S1826" s="40">
        <f t="shared" si="877"/>
        <v>24</v>
      </c>
      <c r="T1826" s="40">
        <f t="shared" si="877"/>
        <v>0</v>
      </c>
      <c r="U1826" s="40">
        <f t="shared" si="877"/>
        <v>0</v>
      </c>
      <c r="V1826" s="40">
        <f t="shared" si="877"/>
        <v>0</v>
      </c>
      <c r="W1826" s="40">
        <f t="shared" si="877"/>
        <v>0</v>
      </c>
      <c r="X1826" s="40">
        <f t="shared" si="877"/>
        <v>0.52</v>
      </c>
      <c r="Y1826" s="40">
        <f t="shared" si="877"/>
        <v>0</v>
      </c>
      <c r="Z1826" s="40">
        <f t="shared" si="877"/>
        <v>49114.52</v>
      </c>
      <c r="AA1826" s="40">
        <f t="shared" si="877"/>
        <v>2.8376234695315361E-10</v>
      </c>
      <c r="AB1826" s="41">
        <f>Z1826/D1826</f>
        <v>0.99999999999999423</v>
      </c>
      <c r="AC1826" s="43"/>
      <c r="AD1826" s="165"/>
      <c r="AE1826" s="165"/>
      <c r="AF1826" s="165"/>
      <c r="AG1826" s="165"/>
      <c r="AH1826" s="165"/>
      <c r="AI1826" s="140"/>
      <c r="AJ1826" s="140"/>
      <c r="AK1826" s="78"/>
      <c r="AL1826" s="78"/>
    </row>
    <row r="1827" spans="1:38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65"/>
      <c r="AE1827" s="165"/>
      <c r="AF1827" s="165"/>
      <c r="AG1827" s="165"/>
      <c r="AH1827" s="165"/>
      <c r="AI1827" s="140"/>
      <c r="AJ1827" s="140"/>
      <c r="AK1827" s="78"/>
      <c r="AL1827" s="78"/>
    </row>
    <row r="1828" spans="1:38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65"/>
      <c r="AE1828" s="165"/>
      <c r="AF1828" s="165"/>
      <c r="AG1828" s="165"/>
      <c r="AH1828" s="165"/>
      <c r="AI1828" s="140"/>
      <c r="AJ1828" s="140"/>
      <c r="AK1828" s="78"/>
      <c r="AL1828" s="78"/>
    </row>
    <row r="1829" spans="1:38" s="33" customFormat="1" ht="15" hidden="1" customHeight="1" x14ac:dyDescent="0.25">
      <c r="A1829" s="47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65"/>
      <c r="AE1829" s="165"/>
      <c r="AF1829" s="165"/>
      <c r="AG1829" s="165"/>
      <c r="AH1829" s="165"/>
      <c r="AI1829" s="140"/>
      <c r="AJ1829" s="140"/>
      <c r="AK1829" s="78"/>
      <c r="AL1829" s="78"/>
    </row>
    <row r="1830" spans="1:38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7" t="e">
        <f t="shared" ref="AB1830" si="878">Z1830/D1830</f>
        <v>#DIV/0!</v>
      </c>
      <c r="AC1830" s="32"/>
      <c r="AD1830" s="165"/>
      <c r="AE1830" s="165"/>
      <c r="AF1830" s="165"/>
      <c r="AG1830" s="165"/>
      <c r="AH1830" s="165"/>
      <c r="AI1830" s="140"/>
      <c r="AJ1830" s="140"/>
      <c r="AK1830" s="78"/>
      <c r="AL1830" s="78"/>
    </row>
    <row r="1831" spans="1:38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148325.59</v>
      </c>
      <c r="F1831" s="31">
        <f>[1]consoCURRENT!I41111</f>
        <v>138584.53000000003</v>
      </c>
      <c r="G1831" s="31">
        <f>[1]consoCURRENT!J41111</f>
        <v>0.51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144548</v>
      </c>
      <c r="Q1831" s="31">
        <f>[1]consoCURRENT!T41111</f>
        <v>64837.91</v>
      </c>
      <c r="R1831" s="31">
        <f>[1]consoCURRENT!U41111</f>
        <v>56371.189999999995</v>
      </c>
      <c r="S1831" s="31">
        <f>[1]consoCURRENT!V41111</f>
        <v>17375.43</v>
      </c>
      <c r="T1831" s="31">
        <f>[1]consoCURRENT!W41111</f>
        <v>0</v>
      </c>
      <c r="U1831" s="31">
        <f>[1]consoCURRENT!X41111</f>
        <v>0.51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79">SUM(M1831:Y1831)</f>
        <v>286910.63</v>
      </c>
      <c r="AA1831" s="31">
        <f>D1831-Z1831</f>
        <v>4454.5500000000466</v>
      </c>
      <c r="AB1831" s="37">
        <f>Z1831/D1831</f>
        <v>0.98471145385320225</v>
      </c>
      <c r="AC1831" s="32"/>
      <c r="AD1831" s="165"/>
      <c r="AE1831" s="165"/>
      <c r="AF1831" s="165"/>
      <c r="AG1831" s="165"/>
      <c r="AH1831" s="165"/>
      <c r="AI1831" s="140"/>
      <c r="AJ1831" s="140"/>
      <c r="AK1831" s="78"/>
      <c r="AL1831" s="78"/>
    </row>
    <row r="1832" spans="1:38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79"/>
        <v>0</v>
      </c>
      <c r="AA1832" s="31">
        <f>D1832-Z1832</f>
        <v>0</v>
      </c>
      <c r="AB1832" s="37"/>
      <c r="AC1832" s="32"/>
      <c r="AD1832" s="165"/>
      <c r="AE1832" s="165"/>
      <c r="AF1832" s="165"/>
      <c r="AG1832" s="165"/>
      <c r="AH1832" s="165"/>
      <c r="AI1832" s="140"/>
      <c r="AJ1832" s="140"/>
      <c r="AK1832" s="78"/>
      <c r="AL1832" s="78"/>
    </row>
    <row r="1833" spans="1:38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79"/>
        <v>0</v>
      </c>
      <c r="AA1833" s="31">
        <f>D1833-Z1833</f>
        <v>0</v>
      </c>
      <c r="AB1833" s="37"/>
      <c r="AC1833" s="32"/>
      <c r="AD1833" s="165"/>
      <c r="AE1833" s="165"/>
      <c r="AF1833" s="165"/>
      <c r="AG1833" s="165"/>
      <c r="AH1833" s="165"/>
      <c r="AI1833" s="140"/>
      <c r="AJ1833" s="140"/>
      <c r="AK1833" s="78"/>
      <c r="AL1833" s="78"/>
    </row>
    <row r="1834" spans="1:38" s="33" customFormat="1" ht="18" hidden="1" customHeight="1" x14ac:dyDescent="0.25">
      <c r="A1834" s="39" t="s">
        <v>38</v>
      </c>
      <c r="B1834" s="40">
        <f t="shared" ref="B1834:AA1834" si="880">SUM(B1830:B1833)</f>
        <v>291365.18000000005</v>
      </c>
      <c r="C1834" s="40">
        <f t="shared" si="880"/>
        <v>0</v>
      </c>
      <c r="D1834" s="40">
        <f t="shared" si="880"/>
        <v>291365.18000000005</v>
      </c>
      <c r="E1834" s="40">
        <f t="shared" si="880"/>
        <v>148325.59</v>
      </c>
      <c r="F1834" s="40">
        <f t="shared" si="880"/>
        <v>138584.53000000003</v>
      </c>
      <c r="G1834" s="40">
        <f t="shared" si="880"/>
        <v>0.51</v>
      </c>
      <c r="H1834" s="40">
        <f t="shared" si="880"/>
        <v>0</v>
      </c>
      <c r="I1834" s="40">
        <f t="shared" si="880"/>
        <v>0</v>
      </c>
      <c r="J1834" s="40">
        <f t="shared" si="880"/>
        <v>0</v>
      </c>
      <c r="K1834" s="40">
        <f t="shared" si="880"/>
        <v>0</v>
      </c>
      <c r="L1834" s="40">
        <f t="shared" si="880"/>
        <v>0</v>
      </c>
      <c r="M1834" s="40">
        <f t="shared" si="880"/>
        <v>0</v>
      </c>
      <c r="N1834" s="40">
        <f t="shared" si="880"/>
        <v>0</v>
      </c>
      <c r="O1834" s="40">
        <f t="shared" si="880"/>
        <v>3777.59</v>
      </c>
      <c r="P1834" s="40">
        <f t="shared" si="880"/>
        <v>144548</v>
      </c>
      <c r="Q1834" s="40">
        <f t="shared" si="880"/>
        <v>64837.91</v>
      </c>
      <c r="R1834" s="40">
        <f t="shared" si="880"/>
        <v>56371.189999999995</v>
      </c>
      <c r="S1834" s="40">
        <f t="shared" si="880"/>
        <v>17375.43</v>
      </c>
      <c r="T1834" s="40">
        <f t="shared" si="880"/>
        <v>0</v>
      </c>
      <c r="U1834" s="40">
        <f t="shared" si="880"/>
        <v>0.51</v>
      </c>
      <c r="V1834" s="40">
        <f t="shared" si="880"/>
        <v>0</v>
      </c>
      <c r="W1834" s="40">
        <f t="shared" si="880"/>
        <v>0</v>
      </c>
      <c r="X1834" s="40">
        <f t="shared" si="880"/>
        <v>0</v>
      </c>
      <c r="Y1834" s="40">
        <f t="shared" si="880"/>
        <v>0</v>
      </c>
      <c r="Z1834" s="40">
        <f t="shared" si="880"/>
        <v>286910.63</v>
      </c>
      <c r="AA1834" s="40">
        <f t="shared" si="880"/>
        <v>4454.5500000000466</v>
      </c>
      <c r="AB1834" s="41">
        <f>Z1834/D1834</f>
        <v>0.98471145385320225</v>
      </c>
      <c r="AC1834" s="32"/>
      <c r="AD1834" s="165"/>
      <c r="AE1834" s="165"/>
      <c r="AF1834" s="165"/>
      <c r="AG1834" s="165"/>
      <c r="AH1834" s="165"/>
      <c r="AI1834" s="140"/>
      <c r="AJ1834" s="140"/>
      <c r="AK1834" s="78"/>
      <c r="AL1834" s="78"/>
    </row>
    <row r="1835" spans="1:38" s="33" customFormat="1" ht="18" hidden="1" customHeight="1" x14ac:dyDescent="0.25">
      <c r="A1835" s="42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1">SUM(M1835:Y1835)</f>
        <v>0</v>
      </c>
      <c r="AA1835" s="31">
        <f>D1835-Z1835</f>
        <v>0</v>
      </c>
      <c r="AB1835" s="37" t="e">
        <f t="shared" ref="AB1835" si="882">Z1835/D1835</f>
        <v>#DIV/0!</v>
      </c>
      <c r="AC1835" s="32"/>
      <c r="AD1835" s="165"/>
      <c r="AE1835" s="165"/>
      <c r="AF1835" s="165"/>
      <c r="AG1835" s="165"/>
      <c r="AH1835" s="165"/>
      <c r="AI1835" s="140"/>
      <c r="AJ1835" s="140"/>
      <c r="AK1835" s="78"/>
      <c r="AL1835" s="78"/>
    </row>
    <row r="1836" spans="1:38" s="33" customFormat="1" ht="18" hidden="1" customHeight="1" x14ac:dyDescent="0.25">
      <c r="A1836" s="39" t="s">
        <v>40</v>
      </c>
      <c r="B1836" s="40">
        <f t="shared" ref="B1836:AA1836" si="883">B1835+B1834</f>
        <v>291365.18000000005</v>
      </c>
      <c r="C1836" s="40">
        <f t="shared" si="883"/>
        <v>0</v>
      </c>
      <c r="D1836" s="40">
        <f t="shared" si="883"/>
        <v>291365.18000000005</v>
      </c>
      <c r="E1836" s="40">
        <f t="shared" si="883"/>
        <v>148325.59</v>
      </c>
      <c r="F1836" s="40">
        <f t="shared" si="883"/>
        <v>138584.53000000003</v>
      </c>
      <c r="G1836" s="40">
        <f t="shared" si="883"/>
        <v>0.51</v>
      </c>
      <c r="H1836" s="40">
        <f t="shared" si="883"/>
        <v>0</v>
      </c>
      <c r="I1836" s="40">
        <f t="shared" si="883"/>
        <v>0</v>
      </c>
      <c r="J1836" s="40">
        <f t="shared" si="883"/>
        <v>0</v>
      </c>
      <c r="K1836" s="40">
        <f t="shared" si="883"/>
        <v>0</v>
      </c>
      <c r="L1836" s="40">
        <f t="shared" si="883"/>
        <v>0</v>
      </c>
      <c r="M1836" s="40">
        <f t="shared" si="883"/>
        <v>0</v>
      </c>
      <c r="N1836" s="40">
        <f t="shared" si="883"/>
        <v>0</v>
      </c>
      <c r="O1836" s="40">
        <f t="shared" si="883"/>
        <v>3777.59</v>
      </c>
      <c r="P1836" s="40">
        <f t="shared" si="883"/>
        <v>144548</v>
      </c>
      <c r="Q1836" s="40">
        <f t="shared" si="883"/>
        <v>64837.91</v>
      </c>
      <c r="R1836" s="40">
        <f t="shared" si="883"/>
        <v>56371.189999999995</v>
      </c>
      <c r="S1836" s="40">
        <f t="shared" si="883"/>
        <v>17375.43</v>
      </c>
      <c r="T1836" s="40">
        <f t="shared" si="883"/>
        <v>0</v>
      </c>
      <c r="U1836" s="40">
        <f t="shared" si="883"/>
        <v>0.51</v>
      </c>
      <c r="V1836" s="40">
        <f t="shared" si="883"/>
        <v>0</v>
      </c>
      <c r="W1836" s="40">
        <f t="shared" si="883"/>
        <v>0</v>
      </c>
      <c r="X1836" s="40">
        <f t="shared" si="883"/>
        <v>0</v>
      </c>
      <c r="Y1836" s="40">
        <f t="shared" si="883"/>
        <v>0</v>
      </c>
      <c r="Z1836" s="40">
        <f t="shared" si="883"/>
        <v>286910.63</v>
      </c>
      <c r="AA1836" s="40">
        <f t="shared" si="883"/>
        <v>4454.5500000000466</v>
      </c>
      <c r="AB1836" s="41">
        <f>Z1836/D1836</f>
        <v>0.98471145385320225</v>
      </c>
      <c r="AC1836" s="43"/>
      <c r="AD1836" s="165"/>
      <c r="AE1836" s="165"/>
      <c r="AF1836" s="165"/>
      <c r="AG1836" s="165"/>
      <c r="AH1836" s="165"/>
      <c r="AI1836" s="140"/>
      <c r="AJ1836" s="140"/>
      <c r="AK1836" s="78"/>
      <c r="AL1836" s="78"/>
    </row>
    <row r="1837" spans="1:38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65"/>
      <c r="AE1837" s="165"/>
      <c r="AF1837" s="165"/>
      <c r="AG1837" s="165"/>
      <c r="AH1837" s="165"/>
      <c r="AI1837" s="140"/>
      <c r="AJ1837" s="140"/>
      <c r="AK1837" s="78"/>
      <c r="AL1837" s="78"/>
    </row>
    <row r="1838" spans="1:38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65"/>
      <c r="AE1838" s="165"/>
      <c r="AF1838" s="165"/>
      <c r="AG1838" s="165"/>
      <c r="AH1838" s="165"/>
      <c r="AI1838" s="140"/>
      <c r="AJ1838" s="140"/>
      <c r="AK1838" s="78"/>
      <c r="AL1838" s="78"/>
    </row>
    <row r="1839" spans="1:38" s="33" customFormat="1" ht="15" hidden="1" customHeight="1" x14ac:dyDescent="0.25">
      <c r="A1839" s="47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65"/>
      <c r="AE1839" s="165"/>
      <c r="AF1839" s="165"/>
      <c r="AG1839" s="165"/>
      <c r="AH1839" s="165"/>
      <c r="AI1839" s="140"/>
      <c r="AJ1839" s="140"/>
      <c r="AK1839" s="78"/>
      <c r="AL1839" s="78"/>
    </row>
    <row r="1840" spans="1:38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84">Z1840/D1840</f>
        <v>#DIV/0!</v>
      </c>
      <c r="AC1840" s="32"/>
      <c r="AD1840" s="165"/>
      <c r="AE1840" s="165"/>
      <c r="AF1840" s="165"/>
      <c r="AG1840" s="165"/>
      <c r="AH1840" s="165"/>
      <c r="AI1840" s="140"/>
      <c r="AJ1840" s="140"/>
      <c r="AK1840" s="78"/>
      <c r="AL1840" s="78"/>
    </row>
    <row r="1841" spans="1:38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5">SUM(M1841:Y1841)</f>
        <v>0</v>
      </c>
      <c r="AA1841" s="31">
        <f>D1841-Z1841</f>
        <v>0</v>
      </c>
      <c r="AB1841" s="37" t="e">
        <f>Z1841/D1841</f>
        <v>#DIV/0!</v>
      </c>
      <c r="AC1841" s="32"/>
      <c r="AD1841" s="165"/>
      <c r="AE1841" s="165"/>
      <c r="AF1841" s="165"/>
      <c r="AG1841" s="165"/>
      <c r="AH1841" s="165"/>
      <c r="AI1841" s="140"/>
      <c r="AJ1841" s="140"/>
      <c r="AK1841" s="78"/>
      <c r="AL1841" s="78"/>
    </row>
    <row r="1842" spans="1:38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5"/>
        <v>0</v>
      </c>
      <c r="AA1842" s="31">
        <f>D1842-Z1842</f>
        <v>0</v>
      </c>
      <c r="AB1842" s="37"/>
      <c r="AC1842" s="32"/>
      <c r="AD1842" s="165"/>
      <c r="AE1842" s="165"/>
      <c r="AF1842" s="165"/>
      <c r="AG1842" s="165"/>
      <c r="AH1842" s="165"/>
      <c r="AI1842" s="140"/>
      <c r="AJ1842" s="140"/>
      <c r="AK1842" s="78"/>
      <c r="AL1842" s="78"/>
    </row>
    <row r="1843" spans="1:38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5"/>
        <v>0</v>
      </c>
      <c r="AA1843" s="31">
        <f>D1843-Z1843</f>
        <v>0</v>
      </c>
      <c r="AB1843" s="37"/>
      <c r="AC1843" s="32"/>
      <c r="AD1843" s="165"/>
      <c r="AE1843" s="165"/>
      <c r="AF1843" s="165"/>
      <c r="AG1843" s="165"/>
      <c r="AH1843" s="165"/>
      <c r="AI1843" s="140"/>
      <c r="AJ1843" s="140"/>
      <c r="AK1843" s="78"/>
      <c r="AL1843" s="78"/>
    </row>
    <row r="1844" spans="1:38" s="33" customFormat="1" ht="18" hidden="1" customHeight="1" x14ac:dyDescent="0.25">
      <c r="A1844" s="39" t="s">
        <v>38</v>
      </c>
      <c r="B1844" s="40">
        <f t="shared" ref="B1844:AA1844" si="886">SUM(B1840:B1843)</f>
        <v>0</v>
      </c>
      <c r="C1844" s="40">
        <f t="shared" si="886"/>
        <v>0</v>
      </c>
      <c r="D1844" s="40">
        <f t="shared" si="886"/>
        <v>0</v>
      </c>
      <c r="E1844" s="40">
        <f t="shared" si="886"/>
        <v>0</v>
      </c>
      <c r="F1844" s="40">
        <f t="shared" si="886"/>
        <v>0</v>
      </c>
      <c r="G1844" s="40">
        <f t="shared" si="886"/>
        <v>0</v>
      </c>
      <c r="H1844" s="40">
        <f t="shared" si="886"/>
        <v>0</v>
      </c>
      <c r="I1844" s="40">
        <f t="shared" si="886"/>
        <v>0</v>
      </c>
      <c r="J1844" s="40">
        <f t="shared" si="886"/>
        <v>0</v>
      </c>
      <c r="K1844" s="40">
        <f t="shared" si="886"/>
        <v>0</v>
      </c>
      <c r="L1844" s="40">
        <f t="shared" si="886"/>
        <v>0</v>
      </c>
      <c r="M1844" s="40">
        <f t="shared" si="886"/>
        <v>0</v>
      </c>
      <c r="N1844" s="40">
        <f t="shared" si="886"/>
        <v>0</v>
      </c>
      <c r="O1844" s="40">
        <f t="shared" si="886"/>
        <v>0</v>
      </c>
      <c r="P1844" s="40">
        <f t="shared" si="886"/>
        <v>0</v>
      </c>
      <c r="Q1844" s="40">
        <f t="shared" si="886"/>
        <v>0</v>
      </c>
      <c r="R1844" s="40">
        <f t="shared" si="886"/>
        <v>0</v>
      </c>
      <c r="S1844" s="40">
        <f t="shared" si="886"/>
        <v>0</v>
      </c>
      <c r="T1844" s="40">
        <f t="shared" si="886"/>
        <v>0</v>
      </c>
      <c r="U1844" s="40">
        <f t="shared" si="886"/>
        <v>0</v>
      </c>
      <c r="V1844" s="40">
        <f t="shared" si="886"/>
        <v>0</v>
      </c>
      <c r="W1844" s="40">
        <f t="shared" si="886"/>
        <v>0</v>
      </c>
      <c r="X1844" s="40">
        <f t="shared" si="886"/>
        <v>0</v>
      </c>
      <c r="Y1844" s="40">
        <f t="shared" si="886"/>
        <v>0</v>
      </c>
      <c r="Z1844" s="40">
        <f t="shared" si="886"/>
        <v>0</v>
      </c>
      <c r="AA1844" s="40">
        <f t="shared" si="886"/>
        <v>0</v>
      </c>
      <c r="AB1844" s="41" t="e">
        <f>Z1844/D1844</f>
        <v>#DIV/0!</v>
      </c>
      <c r="AC1844" s="32"/>
      <c r="AD1844" s="165"/>
      <c r="AE1844" s="165"/>
      <c r="AF1844" s="165"/>
      <c r="AG1844" s="165"/>
      <c r="AH1844" s="165"/>
      <c r="AI1844" s="140"/>
      <c r="AJ1844" s="140"/>
      <c r="AK1844" s="78"/>
      <c r="AL1844" s="78"/>
    </row>
    <row r="1845" spans="1:38" s="33" customFormat="1" ht="18" hidden="1" customHeight="1" x14ac:dyDescent="0.25">
      <c r="A1845" s="42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7">SUM(M1845:Y1845)</f>
        <v>0</v>
      </c>
      <c r="AA1845" s="31">
        <f>D1845-Z1845</f>
        <v>0</v>
      </c>
      <c r="AB1845" s="37" t="e">
        <f t="shared" ref="AB1845" si="888">Z1845/D1845</f>
        <v>#DIV/0!</v>
      </c>
      <c r="AC1845" s="32"/>
      <c r="AD1845" s="165"/>
      <c r="AE1845" s="165"/>
      <c r="AF1845" s="165"/>
      <c r="AG1845" s="165"/>
      <c r="AH1845" s="165"/>
      <c r="AI1845" s="140"/>
      <c r="AJ1845" s="140"/>
      <c r="AK1845" s="78"/>
      <c r="AL1845" s="78"/>
    </row>
    <row r="1846" spans="1:38" s="33" customFormat="1" ht="18" hidden="1" customHeight="1" x14ac:dyDescent="0.25">
      <c r="A1846" s="39" t="s">
        <v>40</v>
      </c>
      <c r="B1846" s="40">
        <f t="shared" ref="B1846:AA1846" si="889">B1845+B1844</f>
        <v>0</v>
      </c>
      <c r="C1846" s="40">
        <f t="shared" si="889"/>
        <v>0</v>
      </c>
      <c r="D1846" s="40">
        <f t="shared" si="889"/>
        <v>0</v>
      </c>
      <c r="E1846" s="40">
        <f t="shared" si="889"/>
        <v>0</v>
      </c>
      <c r="F1846" s="40">
        <f t="shared" si="889"/>
        <v>0</v>
      </c>
      <c r="G1846" s="40">
        <f t="shared" si="889"/>
        <v>0</v>
      </c>
      <c r="H1846" s="40">
        <f t="shared" si="889"/>
        <v>0</v>
      </c>
      <c r="I1846" s="40">
        <f t="shared" si="889"/>
        <v>0</v>
      </c>
      <c r="J1846" s="40">
        <f t="shared" si="889"/>
        <v>0</v>
      </c>
      <c r="K1846" s="40">
        <f t="shared" si="889"/>
        <v>0</v>
      </c>
      <c r="L1846" s="40">
        <f t="shared" si="889"/>
        <v>0</v>
      </c>
      <c r="M1846" s="40">
        <f t="shared" si="889"/>
        <v>0</v>
      </c>
      <c r="N1846" s="40">
        <f t="shared" si="889"/>
        <v>0</v>
      </c>
      <c r="O1846" s="40">
        <f t="shared" si="889"/>
        <v>0</v>
      </c>
      <c r="P1846" s="40">
        <f t="shared" si="889"/>
        <v>0</v>
      </c>
      <c r="Q1846" s="40">
        <f t="shared" si="889"/>
        <v>0</v>
      </c>
      <c r="R1846" s="40">
        <f t="shared" si="889"/>
        <v>0</v>
      </c>
      <c r="S1846" s="40">
        <f t="shared" si="889"/>
        <v>0</v>
      </c>
      <c r="T1846" s="40">
        <f t="shared" si="889"/>
        <v>0</v>
      </c>
      <c r="U1846" s="40">
        <f t="shared" si="889"/>
        <v>0</v>
      </c>
      <c r="V1846" s="40">
        <f t="shared" si="889"/>
        <v>0</v>
      </c>
      <c r="W1846" s="40">
        <f t="shared" si="889"/>
        <v>0</v>
      </c>
      <c r="X1846" s="40">
        <f t="shared" si="889"/>
        <v>0</v>
      </c>
      <c r="Y1846" s="40">
        <f t="shared" si="889"/>
        <v>0</v>
      </c>
      <c r="Z1846" s="40">
        <f t="shared" si="889"/>
        <v>0</v>
      </c>
      <c r="AA1846" s="40">
        <f t="shared" si="889"/>
        <v>0</v>
      </c>
      <c r="AB1846" s="41" t="e">
        <f>Z1846/D1846</f>
        <v>#DIV/0!</v>
      </c>
      <c r="AC1846" s="43"/>
      <c r="AD1846" s="165"/>
      <c r="AE1846" s="165"/>
      <c r="AF1846" s="165"/>
      <c r="AG1846" s="165"/>
      <c r="AH1846" s="165"/>
      <c r="AI1846" s="140"/>
      <c r="AJ1846" s="140"/>
      <c r="AK1846" s="78"/>
      <c r="AL1846" s="78"/>
    </row>
    <row r="1847" spans="1:38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65"/>
      <c r="AE1847" s="165"/>
      <c r="AF1847" s="165"/>
      <c r="AG1847" s="165"/>
      <c r="AH1847" s="165"/>
      <c r="AI1847" s="140"/>
      <c r="AJ1847" s="140"/>
      <c r="AK1847" s="78"/>
      <c r="AL1847" s="78"/>
    </row>
    <row r="1848" spans="1:38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65"/>
      <c r="AE1848" s="165"/>
      <c r="AF1848" s="165"/>
      <c r="AG1848" s="165"/>
      <c r="AH1848" s="165"/>
      <c r="AI1848" s="140"/>
      <c r="AJ1848" s="140"/>
      <c r="AK1848" s="78"/>
      <c r="AL1848" s="78"/>
    </row>
    <row r="1849" spans="1:38" s="33" customFormat="1" ht="15" hidden="1" customHeight="1" x14ac:dyDescent="0.25">
      <c r="A1849" s="47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65"/>
      <c r="AE1849" s="165"/>
      <c r="AF1849" s="165"/>
      <c r="AG1849" s="165"/>
      <c r="AH1849" s="165"/>
      <c r="AI1849" s="140"/>
      <c r="AJ1849" s="140"/>
      <c r="AK1849" s="78"/>
      <c r="AL1849" s="78"/>
    </row>
    <row r="1850" spans="1:38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7">
        <f t="shared" ref="AB1850" si="890">Z1850/D1850</f>
        <v>0</v>
      </c>
      <c r="AC1850" s="32"/>
      <c r="AD1850" s="165"/>
      <c r="AE1850" s="165"/>
      <c r="AF1850" s="165"/>
      <c r="AG1850" s="165"/>
      <c r="AH1850" s="165"/>
      <c r="AI1850" s="140"/>
      <c r="AJ1850" s="140"/>
      <c r="AK1850" s="78"/>
      <c r="AL1850" s="78"/>
    </row>
    <row r="1851" spans="1:38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-62000</v>
      </c>
      <c r="D1851" s="31">
        <f>[1]consoCURRENT!G41537</f>
        <v>554158.15999999992</v>
      </c>
      <c r="E1851" s="31">
        <f>[1]consoCURRENT!H41537</f>
        <v>35770.85</v>
      </c>
      <c r="F1851" s="31">
        <f>[1]consoCURRENT!I41537</f>
        <v>43480</v>
      </c>
      <c r="G1851" s="31">
        <f>[1]consoCURRENT!J41537</f>
        <v>474906.94000000006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35770.85</v>
      </c>
      <c r="Q1851" s="31">
        <f>[1]consoCURRENT!T41537</f>
        <v>22180</v>
      </c>
      <c r="R1851" s="31">
        <f>[1]consoCURRENT!U41537</f>
        <v>0</v>
      </c>
      <c r="S1851" s="31">
        <f>[1]consoCURRENT!V41537</f>
        <v>21300</v>
      </c>
      <c r="T1851" s="31">
        <f>[1]consoCURRENT!W41537</f>
        <v>0</v>
      </c>
      <c r="U1851" s="31">
        <f>[1]consoCURRENT!X41537</f>
        <v>474906.94000000006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1">SUM(M1851:Y1851)</f>
        <v>554157.79</v>
      </c>
      <c r="AA1851" s="31">
        <f>D1851-Z1851</f>
        <v>0.36999999987892807</v>
      </c>
      <c r="AB1851" s="37">
        <f>Z1851/D1851</f>
        <v>0.99999933232057814</v>
      </c>
      <c r="AC1851" s="32"/>
      <c r="AD1851" s="165"/>
      <c r="AE1851" s="165"/>
      <c r="AF1851" s="165"/>
      <c r="AG1851" s="165"/>
      <c r="AH1851" s="165"/>
      <c r="AI1851" s="140"/>
      <c r="AJ1851" s="140"/>
      <c r="AK1851" s="78"/>
      <c r="AL1851" s="78"/>
    </row>
    <row r="1852" spans="1:38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1"/>
        <v>0</v>
      </c>
      <c r="AA1852" s="31">
        <f>D1852-Z1852</f>
        <v>0</v>
      </c>
      <c r="AB1852" s="37"/>
      <c r="AC1852" s="32"/>
      <c r="AD1852" s="165"/>
      <c r="AE1852" s="165"/>
      <c r="AF1852" s="165"/>
      <c r="AG1852" s="165"/>
      <c r="AH1852" s="165"/>
      <c r="AI1852" s="140"/>
      <c r="AJ1852" s="140"/>
      <c r="AK1852" s="78"/>
      <c r="AL1852" s="78"/>
    </row>
    <row r="1853" spans="1:38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1"/>
        <v>0</v>
      </c>
      <c r="AA1853" s="31">
        <f>D1853-Z1853</f>
        <v>0</v>
      </c>
      <c r="AB1853" s="37"/>
      <c r="AC1853" s="32"/>
      <c r="AD1853" s="165"/>
      <c r="AE1853" s="165"/>
      <c r="AF1853" s="165"/>
      <c r="AG1853" s="165"/>
      <c r="AH1853" s="165"/>
      <c r="AI1853" s="140"/>
      <c r="AJ1853" s="140"/>
      <c r="AK1853" s="78"/>
      <c r="AL1853" s="78"/>
    </row>
    <row r="1854" spans="1:38" s="33" customFormat="1" ht="18" hidden="1" customHeight="1" x14ac:dyDescent="0.25">
      <c r="A1854" s="39" t="s">
        <v>38</v>
      </c>
      <c r="B1854" s="40">
        <f t="shared" ref="B1854:AA1854" si="892">SUM(B1850:B1853)</f>
        <v>621158.15999999992</v>
      </c>
      <c r="C1854" s="40">
        <f t="shared" si="892"/>
        <v>-62000</v>
      </c>
      <c r="D1854" s="40">
        <f t="shared" si="892"/>
        <v>559158.15999999992</v>
      </c>
      <c r="E1854" s="40">
        <f t="shared" si="892"/>
        <v>35770.85</v>
      </c>
      <c r="F1854" s="40">
        <f t="shared" si="892"/>
        <v>43480</v>
      </c>
      <c r="G1854" s="40">
        <f t="shared" si="892"/>
        <v>474906.94000000006</v>
      </c>
      <c r="H1854" s="40">
        <f t="shared" si="892"/>
        <v>0</v>
      </c>
      <c r="I1854" s="40">
        <f t="shared" si="892"/>
        <v>0</v>
      </c>
      <c r="J1854" s="40">
        <f t="shared" si="892"/>
        <v>0</v>
      </c>
      <c r="K1854" s="40">
        <f t="shared" si="892"/>
        <v>0</v>
      </c>
      <c r="L1854" s="40">
        <f t="shared" si="892"/>
        <v>0</v>
      </c>
      <c r="M1854" s="40">
        <f t="shared" si="892"/>
        <v>0</v>
      </c>
      <c r="N1854" s="40">
        <f t="shared" si="892"/>
        <v>0</v>
      </c>
      <c r="O1854" s="40">
        <f t="shared" si="892"/>
        <v>0</v>
      </c>
      <c r="P1854" s="40">
        <f t="shared" si="892"/>
        <v>35770.85</v>
      </c>
      <c r="Q1854" s="40">
        <f t="shared" si="892"/>
        <v>22180</v>
      </c>
      <c r="R1854" s="40">
        <f t="shared" si="892"/>
        <v>0</v>
      </c>
      <c r="S1854" s="40">
        <f t="shared" si="892"/>
        <v>21300</v>
      </c>
      <c r="T1854" s="40">
        <f t="shared" si="892"/>
        <v>0</v>
      </c>
      <c r="U1854" s="40">
        <f t="shared" si="892"/>
        <v>474906.94000000006</v>
      </c>
      <c r="V1854" s="40">
        <f t="shared" si="892"/>
        <v>0</v>
      </c>
      <c r="W1854" s="40">
        <f t="shared" si="892"/>
        <v>0</v>
      </c>
      <c r="X1854" s="40">
        <f t="shared" si="892"/>
        <v>0</v>
      </c>
      <c r="Y1854" s="40">
        <f t="shared" si="892"/>
        <v>0</v>
      </c>
      <c r="Z1854" s="40">
        <f t="shared" si="892"/>
        <v>554157.79</v>
      </c>
      <c r="AA1854" s="40">
        <f t="shared" si="892"/>
        <v>5000.3699999998789</v>
      </c>
      <c r="AB1854" s="41">
        <f>Z1854/D1854</f>
        <v>0.99105732446075745</v>
      </c>
      <c r="AC1854" s="32"/>
      <c r="AD1854" s="165"/>
      <c r="AE1854" s="165"/>
      <c r="AF1854" s="165"/>
      <c r="AG1854" s="165"/>
      <c r="AH1854" s="165"/>
      <c r="AI1854" s="140"/>
      <c r="AJ1854" s="140"/>
      <c r="AK1854" s="78"/>
      <c r="AL1854" s="78"/>
    </row>
    <row r="1855" spans="1:38" s="33" customFormat="1" ht="18" hidden="1" customHeight="1" x14ac:dyDescent="0.25">
      <c r="A1855" s="42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3">SUM(M1855:Y1855)</f>
        <v>0</v>
      </c>
      <c r="AA1855" s="31">
        <f>D1855-Z1855</f>
        <v>0</v>
      </c>
      <c r="AB1855" s="37" t="e">
        <f t="shared" ref="AB1855" si="894">Z1855/D1855</f>
        <v>#DIV/0!</v>
      </c>
      <c r="AC1855" s="32"/>
      <c r="AD1855" s="165"/>
      <c r="AE1855" s="165"/>
      <c r="AF1855" s="165"/>
      <c r="AG1855" s="165"/>
      <c r="AH1855" s="165"/>
      <c r="AI1855" s="140"/>
      <c r="AJ1855" s="140"/>
      <c r="AK1855" s="78"/>
      <c r="AL1855" s="78"/>
    </row>
    <row r="1856" spans="1:38" s="33" customFormat="1" ht="18" hidden="1" customHeight="1" x14ac:dyDescent="0.25">
      <c r="A1856" s="39" t="s">
        <v>40</v>
      </c>
      <c r="B1856" s="40">
        <f t="shared" ref="B1856:AA1856" si="895">B1855+B1854</f>
        <v>621158.15999999992</v>
      </c>
      <c r="C1856" s="40">
        <f t="shared" si="895"/>
        <v>-62000</v>
      </c>
      <c r="D1856" s="40">
        <f t="shared" si="895"/>
        <v>559158.15999999992</v>
      </c>
      <c r="E1856" s="40">
        <f t="shared" si="895"/>
        <v>35770.85</v>
      </c>
      <c r="F1856" s="40">
        <f t="shared" si="895"/>
        <v>43480</v>
      </c>
      <c r="G1856" s="40">
        <f t="shared" si="895"/>
        <v>474906.94000000006</v>
      </c>
      <c r="H1856" s="40">
        <f t="shared" si="895"/>
        <v>0</v>
      </c>
      <c r="I1856" s="40">
        <f t="shared" si="895"/>
        <v>0</v>
      </c>
      <c r="J1856" s="40">
        <f t="shared" si="895"/>
        <v>0</v>
      </c>
      <c r="K1856" s="40">
        <f t="shared" si="895"/>
        <v>0</v>
      </c>
      <c r="L1856" s="40">
        <f t="shared" si="895"/>
        <v>0</v>
      </c>
      <c r="M1856" s="40">
        <f t="shared" si="895"/>
        <v>0</v>
      </c>
      <c r="N1856" s="40">
        <f t="shared" si="895"/>
        <v>0</v>
      </c>
      <c r="O1856" s="40">
        <f t="shared" si="895"/>
        <v>0</v>
      </c>
      <c r="P1856" s="40">
        <f t="shared" si="895"/>
        <v>35770.85</v>
      </c>
      <c r="Q1856" s="40">
        <f t="shared" si="895"/>
        <v>22180</v>
      </c>
      <c r="R1856" s="40">
        <f t="shared" si="895"/>
        <v>0</v>
      </c>
      <c r="S1856" s="40">
        <f t="shared" si="895"/>
        <v>21300</v>
      </c>
      <c r="T1856" s="40">
        <f t="shared" si="895"/>
        <v>0</v>
      </c>
      <c r="U1856" s="40">
        <f t="shared" si="895"/>
        <v>474906.94000000006</v>
      </c>
      <c r="V1856" s="40">
        <f t="shared" si="895"/>
        <v>0</v>
      </c>
      <c r="W1856" s="40">
        <f t="shared" si="895"/>
        <v>0</v>
      </c>
      <c r="X1856" s="40">
        <f t="shared" si="895"/>
        <v>0</v>
      </c>
      <c r="Y1856" s="40">
        <f t="shared" si="895"/>
        <v>0</v>
      </c>
      <c r="Z1856" s="40">
        <f t="shared" si="895"/>
        <v>554157.79</v>
      </c>
      <c r="AA1856" s="40">
        <f t="shared" si="895"/>
        <v>5000.3699999998789</v>
      </c>
      <c r="AB1856" s="41">
        <f>Z1856/D1856</f>
        <v>0.99105732446075745</v>
      </c>
      <c r="AC1856" s="43"/>
      <c r="AD1856" s="165"/>
      <c r="AE1856" s="165"/>
      <c r="AF1856" s="165"/>
      <c r="AG1856" s="165"/>
      <c r="AH1856" s="165"/>
      <c r="AI1856" s="140"/>
      <c r="AJ1856" s="140"/>
      <c r="AK1856" s="78"/>
      <c r="AL1856" s="78"/>
    </row>
    <row r="1857" spans="1:38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65"/>
      <c r="AE1857" s="165"/>
      <c r="AF1857" s="165"/>
      <c r="AG1857" s="165"/>
      <c r="AH1857" s="165"/>
      <c r="AI1857" s="140"/>
      <c r="AJ1857" s="140"/>
      <c r="AK1857" s="78"/>
      <c r="AL1857" s="78"/>
    </row>
    <row r="1858" spans="1:38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65"/>
      <c r="AE1858" s="165"/>
      <c r="AF1858" s="165"/>
      <c r="AG1858" s="165"/>
      <c r="AH1858" s="165"/>
      <c r="AI1858" s="140"/>
      <c r="AJ1858" s="140"/>
      <c r="AK1858" s="78"/>
      <c r="AL1858" s="78"/>
    </row>
    <row r="1859" spans="1:38" s="33" customFormat="1" ht="15" hidden="1" customHeight="1" x14ac:dyDescent="0.25">
      <c r="A1859" s="47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65"/>
      <c r="AE1859" s="165"/>
      <c r="AF1859" s="165"/>
      <c r="AG1859" s="165"/>
      <c r="AH1859" s="165"/>
      <c r="AI1859" s="140"/>
      <c r="AJ1859" s="140"/>
      <c r="AK1859" s="78"/>
      <c r="AL1859" s="78"/>
    </row>
    <row r="1860" spans="1:38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7" t="e">
        <f t="shared" ref="AB1860" si="896">Z1860/D1860</f>
        <v>#DIV/0!</v>
      </c>
      <c r="AC1860" s="32"/>
      <c r="AD1860" s="165"/>
      <c r="AE1860" s="165"/>
      <c r="AF1860" s="165"/>
      <c r="AG1860" s="165"/>
      <c r="AH1860" s="165"/>
      <c r="AI1860" s="140"/>
      <c r="AJ1860" s="140"/>
      <c r="AK1860" s="78"/>
      <c r="AL1860" s="78"/>
    </row>
    <row r="1861" spans="1:38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7">SUM(M1861:Y1861)</f>
        <v>0</v>
      </c>
      <c r="AA1861" s="31">
        <f>D1861-Z1861</f>
        <v>0</v>
      </c>
      <c r="AB1861" s="37" t="e">
        <f>Z1861/D1861</f>
        <v>#DIV/0!</v>
      </c>
      <c r="AC1861" s="32"/>
      <c r="AD1861" s="165"/>
      <c r="AE1861" s="165"/>
      <c r="AF1861" s="165"/>
      <c r="AG1861" s="165"/>
      <c r="AH1861" s="165"/>
      <c r="AI1861" s="140"/>
      <c r="AJ1861" s="140"/>
      <c r="AK1861" s="78"/>
      <c r="AL1861" s="78"/>
    </row>
    <row r="1862" spans="1:38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7"/>
        <v>0</v>
      </c>
      <c r="AA1862" s="31">
        <f>D1862-Z1862</f>
        <v>0</v>
      </c>
      <c r="AB1862" s="37"/>
      <c r="AC1862" s="32"/>
      <c r="AD1862" s="165"/>
      <c r="AE1862" s="165"/>
      <c r="AF1862" s="165"/>
      <c r="AG1862" s="165"/>
      <c r="AH1862" s="165"/>
      <c r="AI1862" s="140"/>
      <c r="AJ1862" s="140"/>
      <c r="AK1862" s="78"/>
      <c r="AL1862" s="78"/>
    </row>
    <row r="1863" spans="1:38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7"/>
        <v>0</v>
      </c>
      <c r="AA1863" s="31">
        <f>D1863-Z1863</f>
        <v>0</v>
      </c>
      <c r="AB1863" s="37"/>
      <c r="AC1863" s="32"/>
      <c r="AD1863" s="165"/>
      <c r="AE1863" s="165"/>
      <c r="AF1863" s="165"/>
      <c r="AG1863" s="165"/>
      <c r="AH1863" s="165"/>
      <c r="AI1863" s="140"/>
      <c r="AJ1863" s="140"/>
      <c r="AK1863" s="78"/>
      <c r="AL1863" s="78"/>
    </row>
    <row r="1864" spans="1:38" s="33" customFormat="1" ht="18" hidden="1" customHeight="1" x14ac:dyDescent="0.25">
      <c r="A1864" s="39" t="s">
        <v>38</v>
      </c>
      <c r="B1864" s="40">
        <f t="shared" ref="B1864:AA1864" si="898">SUM(B1860:B1863)</f>
        <v>0</v>
      </c>
      <c r="C1864" s="40">
        <f t="shared" si="898"/>
        <v>0</v>
      </c>
      <c r="D1864" s="40">
        <f t="shared" si="898"/>
        <v>0</v>
      </c>
      <c r="E1864" s="40">
        <f t="shared" si="898"/>
        <v>0</v>
      </c>
      <c r="F1864" s="40">
        <f t="shared" si="898"/>
        <v>0</v>
      </c>
      <c r="G1864" s="40">
        <f t="shared" si="898"/>
        <v>0</v>
      </c>
      <c r="H1864" s="40">
        <f t="shared" si="898"/>
        <v>0</v>
      </c>
      <c r="I1864" s="40">
        <f t="shared" si="898"/>
        <v>0</v>
      </c>
      <c r="J1864" s="40">
        <f t="shared" si="898"/>
        <v>0</v>
      </c>
      <c r="K1864" s="40">
        <f t="shared" si="898"/>
        <v>0</v>
      </c>
      <c r="L1864" s="40">
        <f t="shared" si="898"/>
        <v>0</v>
      </c>
      <c r="M1864" s="40">
        <f t="shared" si="898"/>
        <v>0</v>
      </c>
      <c r="N1864" s="40">
        <f t="shared" si="898"/>
        <v>0</v>
      </c>
      <c r="O1864" s="40">
        <f t="shared" si="898"/>
        <v>0</v>
      </c>
      <c r="P1864" s="40">
        <f t="shared" si="898"/>
        <v>0</v>
      </c>
      <c r="Q1864" s="40">
        <f t="shared" si="898"/>
        <v>0</v>
      </c>
      <c r="R1864" s="40">
        <f t="shared" si="898"/>
        <v>0</v>
      </c>
      <c r="S1864" s="40">
        <f t="shared" si="898"/>
        <v>0</v>
      </c>
      <c r="T1864" s="40">
        <f t="shared" si="898"/>
        <v>0</v>
      </c>
      <c r="U1864" s="40">
        <f t="shared" si="898"/>
        <v>0</v>
      </c>
      <c r="V1864" s="40">
        <f t="shared" si="898"/>
        <v>0</v>
      </c>
      <c r="W1864" s="40">
        <f t="shared" si="898"/>
        <v>0</v>
      </c>
      <c r="X1864" s="40">
        <f t="shared" si="898"/>
        <v>0</v>
      </c>
      <c r="Y1864" s="40">
        <f t="shared" si="898"/>
        <v>0</v>
      </c>
      <c r="Z1864" s="40">
        <f t="shared" si="898"/>
        <v>0</v>
      </c>
      <c r="AA1864" s="40">
        <f t="shared" si="898"/>
        <v>0</v>
      </c>
      <c r="AB1864" s="41" t="e">
        <f>Z1864/D1864</f>
        <v>#DIV/0!</v>
      </c>
      <c r="AC1864" s="32"/>
      <c r="AD1864" s="165"/>
      <c r="AE1864" s="165"/>
      <c r="AF1864" s="165"/>
      <c r="AG1864" s="165"/>
      <c r="AH1864" s="165"/>
      <c r="AI1864" s="140"/>
      <c r="AJ1864" s="140"/>
      <c r="AK1864" s="78"/>
      <c r="AL1864" s="78"/>
    </row>
    <row r="1865" spans="1:38" s="33" customFormat="1" ht="18" hidden="1" customHeight="1" x14ac:dyDescent="0.25">
      <c r="A1865" s="42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99">SUM(M1865:Y1865)</f>
        <v>0</v>
      </c>
      <c r="AA1865" s="31">
        <f>D1865-Z1865</f>
        <v>0</v>
      </c>
      <c r="AB1865" s="37" t="e">
        <f t="shared" ref="AB1865" si="900">Z1865/D1865</f>
        <v>#DIV/0!</v>
      </c>
      <c r="AC1865" s="32"/>
      <c r="AD1865" s="165"/>
      <c r="AE1865" s="165"/>
      <c r="AF1865" s="165"/>
      <c r="AG1865" s="165"/>
      <c r="AH1865" s="165"/>
      <c r="AI1865" s="140"/>
      <c r="AJ1865" s="140"/>
      <c r="AK1865" s="78"/>
      <c r="AL1865" s="78"/>
    </row>
    <row r="1866" spans="1:38" s="33" customFormat="1" ht="18" hidden="1" customHeight="1" x14ac:dyDescent="0.25">
      <c r="A1866" s="39" t="s">
        <v>40</v>
      </c>
      <c r="B1866" s="40">
        <f t="shared" ref="B1866:AA1866" si="901">B1865+B1864</f>
        <v>0</v>
      </c>
      <c r="C1866" s="40">
        <f t="shared" si="901"/>
        <v>0</v>
      </c>
      <c r="D1866" s="40">
        <f t="shared" si="901"/>
        <v>0</v>
      </c>
      <c r="E1866" s="40">
        <f t="shared" si="901"/>
        <v>0</v>
      </c>
      <c r="F1866" s="40">
        <f t="shared" si="901"/>
        <v>0</v>
      </c>
      <c r="G1866" s="40">
        <f t="shared" si="901"/>
        <v>0</v>
      </c>
      <c r="H1866" s="40">
        <f t="shared" si="901"/>
        <v>0</v>
      </c>
      <c r="I1866" s="40">
        <f t="shared" si="901"/>
        <v>0</v>
      </c>
      <c r="J1866" s="40">
        <f t="shared" si="901"/>
        <v>0</v>
      </c>
      <c r="K1866" s="40">
        <f t="shared" si="901"/>
        <v>0</v>
      </c>
      <c r="L1866" s="40">
        <f t="shared" si="901"/>
        <v>0</v>
      </c>
      <c r="M1866" s="40">
        <f t="shared" si="901"/>
        <v>0</v>
      </c>
      <c r="N1866" s="40">
        <f t="shared" si="901"/>
        <v>0</v>
      </c>
      <c r="O1866" s="40">
        <f t="shared" si="901"/>
        <v>0</v>
      </c>
      <c r="P1866" s="40">
        <f t="shared" si="901"/>
        <v>0</v>
      </c>
      <c r="Q1866" s="40">
        <f t="shared" si="901"/>
        <v>0</v>
      </c>
      <c r="R1866" s="40">
        <f t="shared" si="901"/>
        <v>0</v>
      </c>
      <c r="S1866" s="40">
        <f t="shared" si="901"/>
        <v>0</v>
      </c>
      <c r="T1866" s="40">
        <f t="shared" si="901"/>
        <v>0</v>
      </c>
      <c r="U1866" s="40">
        <f t="shared" si="901"/>
        <v>0</v>
      </c>
      <c r="V1866" s="40">
        <f t="shared" si="901"/>
        <v>0</v>
      </c>
      <c r="W1866" s="40">
        <f t="shared" si="901"/>
        <v>0</v>
      </c>
      <c r="X1866" s="40">
        <f t="shared" si="901"/>
        <v>0</v>
      </c>
      <c r="Y1866" s="40">
        <f t="shared" si="901"/>
        <v>0</v>
      </c>
      <c r="Z1866" s="40">
        <f t="shared" si="901"/>
        <v>0</v>
      </c>
      <c r="AA1866" s="40">
        <f t="shared" si="901"/>
        <v>0</v>
      </c>
      <c r="AB1866" s="41" t="e">
        <f>Z1866/D1866</f>
        <v>#DIV/0!</v>
      </c>
      <c r="AC1866" s="43"/>
      <c r="AD1866" s="165"/>
      <c r="AE1866" s="165"/>
      <c r="AF1866" s="165"/>
      <c r="AG1866" s="165"/>
      <c r="AH1866" s="165"/>
      <c r="AI1866" s="140"/>
      <c r="AJ1866" s="140"/>
      <c r="AK1866" s="78"/>
      <c r="AL1866" s="78"/>
    </row>
    <row r="1867" spans="1:38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65"/>
      <c r="AE1867" s="165"/>
      <c r="AF1867" s="165"/>
      <c r="AG1867" s="165"/>
      <c r="AH1867" s="165"/>
      <c r="AI1867" s="140"/>
      <c r="AJ1867" s="140"/>
      <c r="AK1867" s="78"/>
      <c r="AL1867" s="78"/>
    </row>
    <row r="1868" spans="1:38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65"/>
      <c r="AE1868" s="165"/>
      <c r="AF1868" s="165"/>
      <c r="AG1868" s="165"/>
      <c r="AH1868" s="165"/>
      <c r="AI1868" s="140"/>
      <c r="AJ1868" s="140"/>
      <c r="AK1868" s="78"/>
      <c r="AL1868" s="78"/>
    </row>
    <row r="1869" spans="1:38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65"/>
      <c r="AE1869" s="165"/>
      <c r="AF1869" s="165"/>
      <c r="AG1869" s="165"/>
      <c r="AH1869" s="165"/>
      <c r="AI1869" s="140"/>
      <c r="AJ1869" s="140"/>
      <c r="AK1869" s="78"/>
      <c r="AL1869" s="78"/>
    </row>
    <row r="1870" spans="1:38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7">
        <f>Z1870/D1870</f>
        <v>0</v>
      </c>
      <c r="AC1870" s="32"/>
      <c r="AD1870" s="165"/>
      <c r="AE1870" s="165"/>
      <c r="AF1870" s="165"/>
      <c r="AG1870" s="165"/>
      <c r="AH1870" s="165"/>
      <c r="AI1870" s="140"/>
      <c r="AJ1870" s="140"/>
      <c r="AK1870" s="78"/>
      <c r="AL1870" s="78"/>
    </row>
    <row r="1871" spans="1:38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-933301</v>
      </c>
      <c r="D1871" s="31">
        <f>[1]consoCURRENT!G41963</f>
        <v>68312.699999999269</v>
      </c>
      <c r="E1871" s="31">
        <f>[1]consoCURRENT!H41963</f>
        <v>51650</v>
      </c>
      <c r="F1871" s="31">
        <f>[1]consoCURRENT!I41963</f>
        <v>0</v>
      </c>
      <c r="G1871" s="31">
        <f>[1]consoCURRENT!J41963</f>
        <v>7486.55</v>
      </c>
      <c r="H1871" s="31">
        <f>[1]consoCURRENT!K41963</f>
        <v>0</v>
      </c>
      <c r="I1871" s="31">
        <f>[1]consoCURRENT!L41963</f>
        <v>2615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2615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20695</v>
      </c>
      <c r="R1871" s="31">
        <f>[1]consoCURRENT!U41963</f>
        <v>0</v>
      </c>
      <c r="S1871" s="31">
        <f>[1]consoCURRENT!V41963</f>
        <v>-20695</v>
      </c>
      <c r="T1871" s="31">
        <f>[1]consoCURRENT!W41963</f>
        <v>0</v>
      </c>
      <c r="U1871" s="31">
        <f>[1]consoCURRENT!X41963</f>
        <v>7486.55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2">SUM(M1871:Y1871)</f>
        <v>59136.55</v>
      </c>
      <c r="AA1871" s="31">
        <f>D1871-Z1871</f>
        <v>9176.1499999992666</v>
      </c>
      <c r="AB1871" s="37">
        <f>Z1871/D1871</f>
        <v>0.86567431824537222</v>
      </c>
      <c r="AC1871" s="32"/>
      <c r="AD1871" s="165"/>
      <c r="AE1871" s="165"/>
      <c r="AF1871" s="165"/>
      <c r="AG1871" s="165"/>
      <c r="AH1871" s="165"/>
      <c r="AI1871" s="140"/>
      <c r="AJ1871" s="140"/>
      <c r="AK1871" s="78"/>
      <c r="AL1871" s="78"/>
    </row>
    <row r="1872" spans="1:38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2"/>
        <v>0</v>
      </c>
      <c r="AA1872" s="31">
        <f>D1872-Z1872</f>
        <v>0</v>
      </c>
      <c r="AB1872" s="37"/>
      <c r="AC1872" s="32"/>
      <c r="AD1872" s="165"/>
      <c r="AE1872" s="165"/>
      <c r="AF1872" s="165"/>
      <c r="AG1872" s="165"/>
      <c r="AH1872" s="165"/>
      <c r="AI1872" s="140"/>
      <c r="AJ1872" s="140"/>
      <c r="AK1872" s="78"/>
      <c r="AL1872" s="78"/>
    </row>
    <row r="1873" spans="1:38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2"/>
        <v>0</v>
      </c>
      <c r="AA1873" s="31">
        <f>D1873-Z1873</f>
        <v>0</v>
      </c>
      <c r="AB1873" s="37"/>
      <c r="AC1873" s="32"/>
      <c r="AD1873" s="165"/>
      <c r="AE1873" s="165"/>
      <c r="AF1873" s="165"/>
      <c r="AG1873" s="165"/>
      <c r="AH1873" s="165"/>
      <c r="AI1873" s="140"/>
      <c r="AJ1873" s="140"/>
      <c r="AK1873" s="78"/>
      <c r="AL1873" s="78"/>
    </row>
    <row r="1874" spans="1:38" s="33" customFormat="1" ht="18" hidden="1" customHeight="1" x14ac:dyDescent="0.25">
      <c r="A1874" s="39" t="s">
        <v>38</v>
      </c>
      <c r="B1874" s="40">
        <f t="shared" ref="B1874:AA1874" si="903">SUM(B1870:B1873)</f>
        <v>1005646.2099999993</v>
      </c>
      <c r="C1874" s="40">
        <f t="shared" si="903"/>
        <v>-933301</v>
      </c>
      <c r="D1874" s="40">
        <f t="shared" si="903"/>
        <v>72345.209999999264</v>
      </c>
      <c r="E1874" s="40">
        <f t="shared" si="903"/>
        <v>51650</v>
      </c>
      <c r="F1874" s="40">
        <f t="shared" si="903"/>
        <v>0</v>
      </c>
      <c r="G1874" s="40">
        <f t="shared" si="903"/>
        <v>7486.55</v>
      </c>
      <c r="H1874" s="40">
        <f t="shared" si="903"/>
        <v>0</v>
      </c>
      <c r="I1874" s="40">
        <f t="shared" si="903"/>
        <v>2615</v>
      </c>
      <c r="J1874" s="40">
        <f t="shared" si="903"/>
        <v>0</v>
      </c>
      <c r="K1874" s="40">
        <f t="shared" si="903"/>
        <v>0</v>
      </c>
      <c r="L1874" s="40">
        <f t="shared" si="903"/>
        <v>0</v>
      </c>
      <c r="M1874" s="40">
        <f t="shared" si="903"/>
        <v>2615</v>
      </c>
      <c r="N1874" s="40">
        <f t="shared" si="903"/>
        <v>0</v>
      </c>
      <c r="O1874" s="40">
        <f t="shared" si="903"/>
        <v>49035</v>
      </c>
      <c r="P1874" s="40">
        <f t="shared" si="903"/>
        <v>0</v>
      </c>
      <c r="Q1874" s="40">
        <f t="shared" si="903"/>
        <v>20695</v>
      </c>
      <c r="R1874" s="40">
        <f t="shared" si="903"/>
        <v>0</v>
      </c>
      <c r="S1874" s="40">
        <f t="shared" si="903"/>
        <v>-20695</v>
      </c>
      <c r="T1874" s="40">
        <f t="shared" si="903"/>
        <v>0</v>
      </c>
      <c r="U1874" s="40">
        <f t="shared" si="903"/>
        <v>7486.55</v>
      </c>
      <c r="V1874" s="40">
        <f t="shared" si="903"/>
        <v>0</v>
      </c>
      <c r="W1874" s="40">
        <f t="shared" si="903"/>
        <v>0</v>
      </c>
      <c r="X1874" s="40">
        <f t="shared" si="903"/>
        <v>0</v>
      </c>
      <c r="Y1874" s="40">
        <f t="shared" si="903"/>
        <v>0</v>
      </c>
      <c r="Z1874" s="40">
        <f t="shared" si="903"/>
        <v>59136.55</v>
      </c>
      <c r="AA1874" s="40">
        <f t="shared" si="903"/>
        <v>13208.659999999267</v>
      </c>
      <c r="AB1874" s="41">
        <f>Z1874/D1874</f>
        <v>0.81742177540158645</v>
      </c>
      <c r="AC1874" s="32"/>
      <c r="AD1874" s="165"/>
      <c r="AE1874" s="165"/>
      <c r="AF1874" s="165"/>
      <c r="AG1874" s="165"/>
      <c r="AH1874" s="165"/>
      <c r="AI1874" s="140"/>
      <c r="AJ1874" s="140"/>
      <c r="AK1874" s="78"/>
      <c r="AL1874" s="78"/>
    </row>
    <row r="1875" spans="1:38" s="33" customFormat="1" ht="18" hidden="1" customHeight="1" x14ac:dyDescent="0.25">
      <c r="A1875" s="42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4">SUM(M1875:Y1875)</f>
        <v>0</v>
      </c>
      <c r="AA1875" s="31">
        <f>D1875-Z1875</f>
        <v>0</v>
      </c>
      <c r="AB1875" s="37" t="e">
        <f>Z1875/D1875</f>
        <v>#DIV/0!</v>
      </c>
      <c r="AC1875" s="32"/>
      <c r="AD1875" s="165"/>
      <c r="AE1875" s="165"/>
      <c r="AF1875" s="165"/>
      <c r="AG1875" s="165"/>
      <c r="AH1875" s="165"/>
      <c r="AI1875" s="140"/>
      <c r="AJ1875" s="140"/>
      <c r="AK1875" s="78"/>
      <c r="AL1875" s="78"/>
    </row>
    <row r="1876" spans="1:38" s="33" customFormat="1" ht="18" customHeight="1" x14ac:dyDescent="0.25">
      <c r="A1876" s="39" t="s">
        <v>40</v>
      </c>
      <c r="B1876" s="40">
        <f t="shared" ref="B1876:AA1876" si="905">B1875+B1874</f>
        <v>1005646.2099999993</v>
      </c>
      <c r="C1876" s="40">
        <f t="shared" si="905"/>
        <v>-933301</v>
      </c>
      <c r="D1876" s="40">
        <f t="shared" si="905"/>
        <v>72345.209999999264</v>
      </c>
      <c r="E1876" s="40">
        <f t="shared" si="905"/>
        <v>51650</v>
      </c>
      <c r="F1876" s="40">
        <f t="shared" si="905"/>
        <v>0</v>
      </c>
      <c r="G1876" s="40">
        <f t="shared" si="905"/>
        <v>7486.55</v>
      </c>
      <c r="H1876" s="40">
        <f t="shared" si="905"/>
        <v>0</v>
      </c>
      <c r="I1876" s="40">
        <f t="shared" si="905"/>
        <v>2615</v>
      </c>
      <c r="J1876" s="40">
        <f t="shared" si="905"/>
        <v>0</v>
      </c>
      <c r="K1876" s="40">
        <f t="shared" si="905"/>
        <v>0</v>
      </c>
      <c r="L1876" s="40">
        <f t="shared" si="905"/>
        <v>0</v>
      </c>
      <c r="M1876" s="40">
        <f t="shared" si="905"/>
        <v>2615</v>
      </c>
      <c r="N1876" s="40">
        <f t="shared" si="905"/>
        <v>0</v>
      </c>
      <c r="O1876" s="40">
        <f t="shared" si="905"/>
        <v>49035</v>
      </c>
      <c r="P1876" s="40">
        <f t="shared" si="905"/>
        <v>0</v>
      </c>
      <c r="Q1876" s="40">
        <f t="shared" si="905"/>
        <v>20695</v>
      </c>
      <c r="R1876" s="40">
        <f t="shared" si="905"/>
        <v>0</v>
      </c>
      <c r="S1876" s="40">
        <f t="shared" si="905"/>
        <v>-20695</v>
      </c>
      <c r="T1876" s="40">
        <f t="shared" si="905"/>
        <v>0</v>
      </c>
      <c r="U1876" s="40">
        <f t="shared" si="905"/>
        <v>7486.55</v>
      </c>
      <c r="V1876" s="40">
        <f t="shared" si="905"/>
        <v>0</v>
      </c>
      <c r="W1876" s="40">
        <f t="shared" si="905"/>
        <v>0</v>
      </c>
      <c r="X1876" s="40">
        <f t="shared" si="905"/>
        <v>0</v>
      </c>
      <c r="Y1876" s="40">
        <f t="shared" si="905"/>
        <v>0</v>
      </c>
      <c r="Z1876" s="40">
        <f t="shared" si="905"/>
        <v>59136.55</v>
      </c>
      <c r="AA1876" s="40">
        <f t="shared" si="905"/>
        <v>13208.659999999267</v>
      </c>
      <c r="AB1876" s="41">
        <f>Z1876/D1876</f>
        <v>0.81742177540158645</v>
      </c>
      <c r="AC1876" s="43"/>
      <c r="AD1876" s="165"/>
      <c r="AE1876" s="165"/>
      <c r="AF1876" s="165"/>
      <c r="AG1876" s="165"/>
      <c r="AH1876" s="165"/>
      <c r="AI1876" s="140"/>
      <c r="AJ1876" s="140"/>
      <c r="AK1876" s="78"/>
      <c r="AL1876" s="78"/>
    </row>
    <row r="1877" spans="1:38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65"/>
      <c r="AE1877" s="165"/>
      <c r="AF1877" s="165"/>
      <c r="AG1877" s="165"/>
      <c r="AH1877" s="165"/>
      <c r="AI1877" s="140"/>
      <c r="AJ1877" s="140"/>
      <c r="AK1877" s="78"/>
      <c r="AL1877" s="78"/>
    </row>
    <row r="1878" spans="1:38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65"/>
      <c r="AE1878" s="165"/>
      <c r="AF1878" s="165"/>
      <c r="AG1878" s="165"/>
      <c r="AH1878" s="165"/>
      <c r="AI1878" s="140"/>
      <c r="AJ1878" s="140"/>
      <c r="AK1878" s="78"/>
      <c r="AL1878" s="78"/>
    </row>
    <row r="1879" spans="1:38" s="33" customFormat="1" ht="15" hidden="1" customHeight="1" x14ac:dyDescent="0.25">
      <c r="A1879" s="47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65"/>
      <c r="AE1879" s="165"/>
      <c r="AF1879" s="165"/>
      <c r="AG1879" s="165"/>
      <c r="AH1879" s="165"/>
      <c r="AI1879" s="140"/>
      <c r="AJ1879" s="140"/>
      <c r="AK1879" s="78"/>
      <c r="AL1879" s="78"/>
    </row>
    <row r="1880" spans="1:38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  <c r="AD1880" s="165"/>
      <c r="AE1880" s="165"/>
      <c r="AF1880" s="165"/>
      <c r="AG1880" s="165"/>
      <c r="AH1880" s="165"/>
      <c r="AI1880" s="140"/>
      <c r="AJ1880" s="140"/>
      <c r="AK1880" s="78"/>
      <c r="AL1880" s="78"/>
    </row>
    <row r="1881" spans="1:38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  <c r="AD1881" s="165"/>
      <c r="AE1881" s="165"/>
      <c r="AF1881" s="165"/>
      <c r="AG1881" s="165"/>
      <c r="AH1881" s="165"/>
      <c r="AI1881" s="140"/>
      <c r="AJ1881" s="140"/>
      <c r="AK1881" s="78"/>
      <c r="AL1881" s="78"/>
    </row>
    <row r="1882" spans="1:38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  <c r="AD1882" s="165"/>
      <c r="AE1882" s="165"/>
      <c r="AF1882" s="165"/>
      <c r="AG1882" s="165"/>
      <c r="AH1882" s="165"/>
      <c r="AI1882" s="140"/>
      <c r="AJ1882" s="140"/>
      <c r="AK1882" s="78"/>
      <c r="AL1882" s="78"/>
    </row>
    <row r="1883" spans="1:38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  <c r="AD1883" s="165"/>
      <c r="AE1883" s="165"/>
      <c r="AF1883" s="165"/>
      <c r="AG1883" s="165"/>
      <c r="AH1883" s="165"/>
      <c r="AI1883" s="140"/>
      <c r="AJ1883" s="140"/>
      <c r="AK1883" s="78"/>
      <c r="AL1883" s="78"/>
    </row>
    <row r="1884" spans="1:38" s="33" customFormat="1" ht="18" hidden="1" customHeight="1" x14ac:dyDescent="0.25">
      <c r="A1884" s="39" t="s">
        <v>38</v>
      </c>
      <c r="B1884" s="40" t="e">
        <f t="shared" ref="B1884:C1884" si="906">SUM(B1880:B1883)</f>
        <v>#REF!</v>
      </c>
      <c r="C1884" s="40" t="e">
        <f t="shared" si="906"/>
        <v>#REF!</v>
      </c>
      <c r="D1884" s="40" t="e">
        <f>SUM(D1880:D1883)</f>
        <v>#REF!</v>
      </c>
      <c r="E1884" s="40" t="e">
        <f t="shared" ref="E1884:AA1884" si="907">SUM(E1880:E1883)</f>
        <v>#REF!</v>
      </c>
      <c r="F1884" s="40" t="e">
        <f t="shared" si="907"/>
        <v>#REF!</v>
      </c>
      <c r="G1884" s="40" t="e">
        <f t="shared" si="907"/>
        <v>#REF!</v>
      </c>
      <c r="H1884" s="40" t="e">
        <f t="shared" si="907"/>
        <v>#REF!</v>
      </c>
      <c r="I1884" s="40" t="e">
        <f t="shared" si="907"/>
        <v>#REF!</v>
      </c>
      <c r="J1884" s="40" t="e">
        <f t="shared" si="907"/>
        <v>#REF!</v>
      </c>
      <c r="K1884" s="40" t="e">
        <f t="shared" si="907"/>
        <v>#REF!</v>
      </c>
      <c r="L1884" s="40" t="e">
        <f t="shared" si="907"/>
        <v>#REF!</v>
      </c>
      <c r="M1884" s="40" t="e">
        <f t="shared" si="907"/>
        <v>#REF!</v>
      </c>
      <c r="N1884" s="40" t="e">
        <f t="shared" si="907"/>
        <v>#REF!</v>
      </c>
      <c r="O1884" s="40" t="e">
        <f t="shared" si="907"/>
        <v>#REF!</v>
      </c>
      <c r="P1884" s="40" t="e">
        <f t="shared" si="907"/>
        <v>#REF!</v>
      </c>
      <c r="Q1884" s="40" t="e">
        <f t="shared" si="907"/>
        <v>#REF!</v>
      </c>
      <c r="R1884" s="40" t="e">
        <f t="shared" si="907"/>
        <v>#REF!</v>
      </c>
      <c r="S1884" s="40" t="e">
        <f t="shared" si="907"/>
        <v>#REF!</v>
      </c>
      <c r="T1884" s="40" t="e">
        <f t="shared" si="907"/>
        <v>#REF!</v>
      </c>
      <c r="U1884" s="40" t="e">
        <f t="shared" si="907"/>
        <v>#REF!</v>
      </c>
      <c r="V1884" s="40" t="e">
        <f t="shared" si="907"/>
        <v>#REF!</v>
      </c>
      <c r="W1884" s="40" t="e">
        <f t="shared" si="907"/>
        <v>#REF!</v>
      </c>
      <c r="X1884" s="40" t="e">
        <f t="shared" si="907"/>
        <v>#REF!</v>
      </c>
      <c r="Y1884" s="40" t="e">
        <f t="shared" si="907"/>
        <v>#REF!</v>
      </c>
      <c r="Z1884" s="40" t="e">
        <f t="shared" si="907"/>
        <v>#REF!</v>
      </c>
      <c r="AA1884" s="40" t="e">
        <f t="shared" si="907"/>
        <v>#REF!</v>
      </c>
      <c r="AB1884" s="41" t="e">
        <f>Z1884/D1884</f>
        <v>#REF!</v>
      </c>
      <c r="AC1884" s="32"/>
      <c r="AD1884" s="165"/>
      <c r="AE1884" s="165"/>
      <c r="AF1884" s="165"/>
      <c r="AG1884" s="165"/>
      <c r="AH1884" s="165"/>
      <c r="AI1884" s="140"/>
      <c r="AJ1884" s="140"/>
      <c r="AK1884" s="78"/>
      <c r="AL1884" s="78"/>
    </row>
    <row r="1885" spans="1:38" s="33" customFormat="1" ht="18" hidden="1" customHeight="1" x14ac:dyDescent="0.25">
      <c r="A1885" s="42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08">SUM(M1885:Y1885)</f>
        <v>0</v>
      </c>
      <c r="AA1885" s="31">
        <f>D1885-Z1885</f>
        <v>0</v>
      </c>
      <c r="AB1885" s="37"/>
      <c r="AC1885" s="32"/>
      <c r="AD1885" s="165"/>
      <c r="AE1885" s="165"/>
      <c r="AF1885" s="165"/>
      <c r="AG1885" s="165"/>
      <c r="AH1885" s="165"/>
      <c r="AI1885" s="140"/>
      <c r="AJ1885" s="140"/>
      <c r="AK1885" s="78"/>
      <c r="AL1885" s="78"/>
    </row>
    <row r="1886" spans="1:38" s="33" customFormat="1" ht="18" hidden="1" customHeight="1" x14ac:dyDescent="0.25">
      <c r="A1886" s="39" t="s">
        <v>40</v>
      </c>
      <c r="B1886" s="40" t="e">
        <f t="shared" ref="B1886:C1886" si="909">B1885+B1884</f>
        <v>#REF!</v>
      </c>
      <c r="C1886" s="40" t="e">
        <f t="shared" si="909"/>
        <v>#REF!</v>
      </c>
      <c r="D1886" s="40" t="e">
        <f>D1885+D1884</f>
        <v>#REF!</v>
      </c>
      <c r="E1886" s="40" t="e">
        <f t="shared" ref="E1886:AA1886" si="910">E1885+E1884</f>
        <v>#REF!</v>
      </c>
      <c r="F1886" s="40" t="e">
        <f t="shared" si="910"/>
        <v>#REF!</v>
      </c>
      <c r="G1886" s="40" t="e">
        <f t="shared" si="910"/>
        <v>#REF!</v>
      </c>
      <c r="H1886" s="40" t="e">
        <f t="shared" si="910"/>
        <v>#REF!</v>
      </c>
      <c r="I1886" s="40" t="e">
        <f t="shared" si="910"/>
        <v>#REF!</v>
      </c>
      <c r="J1886" s="40" t="e">
        <f t="shared" si="910"/>
        <v>#REF!</v>
      </c>
      <c r="K1886" s="40" t="e">
        <f t="shared" si="910"/>
        <v>#REF!</v>
      </c>
      <c r="L1886" s="40" t="e">
        <f t="shared" si="910"/>
        <v>#REF!</v>
      </c>
      <c r="M1886" s="40" t="e">
        <f t="shared" si="910"/>
        <v>#REF!</v>
      </c>
      <c r="N1886" s="40" t="e">
        <f t="shared" si="910"/>
        <v>#REF!</v>
      </c>
      <c r="O1886" s="40" t="e">
        <f t="shared" si="910"/>
        <v>#REF!</v>
      </c>
      <c r="P1886" s="40" t="e">
        <f t="shared" si="910"/>
        <v>#REF!</v>
      </c>
      <c r="Q1886" s="40" t="e">
        <f t="shared" si="910"/>
        <v>#REF!</v>
      </c>
      <c r="R1886" s="40" t="e">
        <f t="shared" si="910"/>
        <v>#REF!</v>
      </c>
      <c r="S1886" s="40" t="e">
        <f t="shared" si="910"/>
        <v>#REF!</v>
      </c>
      <c r="T1886" s="40" t="e">
        <f t="shared" si="910"/>
        <v>#REF!</v>
      </c>
      <c r="U1886" s="40" t="e">
        <f t="shared" si="910"/>
        <v>#REF!</v>
      </c>
      <c r="V1886" s="40" t="e">
        <f t="shared" si="910"/>
        <v>#REF!</v>
      </c>
      <c r="W1886" s="40" t="e">
        <f t="shared" si="910"/>
        <v>#REF!</v>
      </c>
      <c r="X1886" s="40" t="e">
        <f t="shared" si="910"/>
        <v>#REF!</v>
      </c>
      <c r="Y1886" s="40" t="e">
        <f t="shared" si="910"/>
        <v>#REF!</v>
      </c>
      <c r="Z1886" s="40" t="e">
        <f t="shared" si="910"/>
        <v>#REF!</v>
      </c>
      <c r="AA1886" s="40" t="e">
        <f t="shared" si="910"/>
        <v>#REF!</v>
      </c>
      <c r="AB1886" s="41" t="e">
        <f>Z1886/D1886</f>
        <v>#REF!</v>
      </c>
      <c r="AC1886" s="43"/>
      <c r="AD1886" s="165"/>
      <c r="AE1886" s="165"/>
      <c r="AF1886" s="165"/>
      <c r="AG1886" s="165"/>
      <c r="AH1886" s="165"/>
      <c r="AI1886" s="140"/>
      <c r="AJ1886" s="140"/>
      <c r="AK1886" s="78"/>
      <c r="AL1886" s="78"/>
    </row>
    <row r="1887" spans="1:38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65"/>
      <c r="AE1887" s="165"/>
      <c r="AF1887" s="165"/>
      <c r="AG1887" s="165"/>
      <c r="AH1887" s="165"/>
      <c r="AI1887" s="140"/>
      <c r="AJ1887" s="140"/>
      <c r="AK1887" s="78"/>
      <c r="AL1887" s="78"/>
    </row>
    <row r="1888" spans="1:38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65"/>
      <c r="AE1888" s="165"/>
      <c r="AF1888" s="165"/>
      <c r="AG1888" s="165"/>
      <c r="AH1888" s="165"/>
      <c r="AI1888" s="140"/>
      <c r="AJ1888" s="140"/>
      <c r="AK1888" s="78"/>
      <c r="AL1888" s="78"/>
    </row>
    <row r="1889" spans="1:38" s="33" customFormat="1" ht="15" hidden="1" customHeight="1" x14ac:dyDescent="0.25">
      <c r="A1889" s="47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65"/>
      <c r="AE1889" s="165"/>
      <c r="AF1889" s="165"/>
      <c r="AG1889" s="165"/>
      <c r="AH1889" s="165"/>
      <c r="AI1889" s="140"/>
      <c r="AJ1889" s="140"/>
      <c r="AK1889" s="78"/>
      <c r="AL1889" s="78"/>
    </row>
    <row r="1890" spans="1:38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D1890" s="165"/>
      <c r="AE1890" s="165"/>
      <c r="AF1890" s="165"/>
      <c r="AG1890" s="165"/>
      <c r="AH1890" s="165"/>
      <c r="AI1890" s="140"/>
      <c r="AJ1890" s="140"/>
      <c r="AK1890" s="78"/>
      <c r="AL1890" s="78"/>
    </row>
    <row r="1891" spans="1:38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1">SUM(M1891:Y1891)</f>
        <v>#REF!</v>
      </c>
      <c r="AA1891" s="31" t="e">
        <f>D1891-Z1891</f>
        <v>#REF!</v>
      </c>
      <c r="AB1891" s="37" t="e">
        <f>Z1891/D1891</f>
        <v>#REF!</v>
      </c>
      <c r="AC1891" s="32"/>
      <c r="AD1891" s="165"/>
      <c r="AE1891" s="165"/>
      <c r="AF1891" s="165"/>
      <c r="AG1891" s="165"/>
      <c r="AH1891" s="165"/>
      <c r="AI1891" s="140"/>
      <c r="AJ1891" s="140"/>
      <c r="AK1891" s="78"/>
      <c r="AL1891" s="78"/>
    </row>
    <row r="1892" spans="1:38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1"/>
        <v>0</v>
      </c>
      <c r="AA1892" s="31">
        <f>D1892-Z1892</f>
        <v>0</v>
      </c>
      <c r="AB1892" s="37"/>
      <c r="AC1892" s="32"/>
      <c r="AD1892" s="165"/>
      <c r="AE1892" s="165"/>
      <c r="AF1892" s="165"/>
      <c r="AG1892" s="165"/>
      <c r="AH1892" s="165"/>
      <c r="AI1892" s="140"/>
      <c r="AJ1892" s="140"/>
      <c r="AK1892" s="78"/>
      <c r="AL1892" s="78"/>
    </row>
    <row r="1893" spans="1:38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1"/>
        <v>0</v>
      </c>
      <c r="AA1893" s="31">
        <f>D1893-Z1893</f>
        <v>0</v>
      </c>
      <c r="AB1893" s="37"/>
      <c r="AC1893" s="32"/>
      <c r="AD1893" s="165"/>
      <c r="AE1893" s="165"/>
      <c r="AF1893" s="165"/>
      <c r="AG1893" s="165"/>
      <c r="AH1893" s="165"/>
      <c r="AI1893" s="140"/>
      <c r="AJ1893" s="140"/>
      <c r="AK1893" s="78"/>
      <c r="AL1893" s="78"/>
    </row>
    <row r="1894" spans="1:38" s="33" customFormat="1" ht="18" hidden="1" customHeight="1" x14ac:dyDescent="0.25">
      <c r="A1894" s="39" t="s">
        <v>38</v>
      </c>
      <c r="B1894" s="40" t="e">
        <f t="shared" ref="B1894:C1894" si="912">SUM(B1890:B1893)</f>
        <v>#REF!</v>
      </c>
      <c r="C1894" s="40" t="e">
        <f t="shared" si="912"/>
        <v>#REF!</v>
      </c>
      <c r="D1894" s="40" t="e">
        <f>SUM(D1890:D1893)</f>
        <v>#REF!</v>
      </c>
      <c r="E1894" s="40" t="e">
        <f t="shared" ref="E1894:AA1894" si="913">SUM(E1890:E1893)</f>
        <v>#REF!</v>
      </c>
      <c r="F1894" s="40" t="e">
        <f t="shared" si="913"/>
        <v>#REF!</v>
      </c>
      <c r="G1894" s="40" t="e">
        <f t="shared" si="913"/>
        <v>#REF!</v>
      </c>
      <c r="H1894" s="40" t="e">
        <f t="shared" si="913"/>
        <v>#REF!</v>
      </c>
      <c r="I1894" s="40" t="e">
        <f t="shared" si="913"/>
        <v>#REF!</v>
      </c>
      <c r="J1894" s="40" t="e">
        <f t="shared" si="913"/>
        <v>#REF!</v>
      </c>
      <c r="K1894" s="40" t="e">
        <f t="shared" si="913"/>
        <v>#REF!</v>
      </c>
      <c r="L1894" s="40" t="e">
        <f t="shared" si="913"/>
        <v>#REF!</v>
      </c>
      <c r="M1894" s="40" t="e">
        <f t="shared" si="913"/>
        <v>#REF!</v>
      </c>
      <c r="N1894" s="40" t="e">
        <f t="shared" si="913"/>
        <v>#REF!</v>
      </c>
      <c r="O1894" s="40" t="e">
        <f t="shared" si="913"/>
        <v>#REF!</v>
      </c>
      <c r="P1894" s="40" t="e">
        <f t="shared" si="913"/>
        <v>#REF!</v>
      </c>
      <c r="Q1894" s="40" t="e">
        <f t="shared" si="913"/>
        <v>#REF!</v>
      </c>
      <c r="R1894" s="40" t="e">
        <f t="shared" si="913"/>
        <v>#REF!</v>
      </c>
      <c r="S1894" s="40" t="e">
        <f t="shared" si="913"/>
        <v>#REF!</v>
      </c>
      <c r="T1894" s="40" t="e">
        <f t="shared" si="913"/>
        <v>#REF!</v>
      </c>
      <c r="U1894" s="40" t="e">
        <f t="shared" si="913"/>
        <v>#REF!</v>
      </c>
      <c r="V1894" s="40" t="e">
        <f t="shared" si="913"/>
        <v>#REF!</v>
      </c>
      <c r="W1894" s="40" t="e">
        <f t="shared" si="913"/>
        <v>#REF!</v>
      </c>
      <c r="X1894" s="40" t="e">
        <f t="shared" si="913"/>
        <v>#REF!</v>
      </c>
      <c r="Y1894" s="40" t="e">
        <f t="shared" si="913"/>
        <v>#REF!</v>
      </c>
      <c r="Z1894" s="40" t="e">
        <f t="shared" si="913"/>
        <v>#REF!</v>
      </c>
      <c r="AA1894" s="40" t="e">
        <f t="shared" si="913"/>
        <v>#REF!</v>
      </c>
      <c r="AB1894" s="41" t="e">
        <f>Z1894/D1894</f>
        <v>#REF!</v>
      </c>
      <c r="AC1894" s="32"/>
      <c r="AD1894" s="165"/>
      <c r="AE1894" s="165"/>
      <c r="AF1894" s="165"/>
      <c r="AG1894" s="165"/>
      <c r="AH1894" s="165"/>
      <c r="AI1894" s="140"/>
      <c r="AJ1894" s="140"/>
      <c r="AK1894" s="78"/>
      <c r="AL1894" s="78"/>
    </row>
    <row r="1895" spans="1:38" s="33" customFormat="1" ht="18" hidden="1" customHeight="1" x14ac:dyDescent="0.25">
      <c r="A1895" s="42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4">SUM(M1895:Y1895)</f>
        <v>#REF!</v>
      </c>
      <c r="AA1895" s="31" t="e">
        <f>D1895-Z1895</f>
        <v>#REF!</v>
      </c>
      <c r="AB1895" s="37"/>
      <c r="AC1895" s="32"/>
      <c r="AD1895" s="165"/>
      <c r="AE1895" s="165"/>
      <c r="AF1895" s="165"/>
      <c r="AG1895" s="165"/>
      <c r="AH1895" s="165"/>
      <c r="AI1895" s="140"/>
      <c r="AJ1895" s="140"/>
      <c r="AK1895" s="78"/>
      <c r="AL1895" s="78"/>
    </row>
    <row r="1896" spans="1:38" s="33" customFormat="1" ht="18" hidden="1" customHeight="1" x14ac:dyDescent="0.25">
      <c r="A1896" s="39" t="s">
        <v>40</v>
      </c>
      <c r="B1896" s="40" t="e">
        <f t="shared" ref="B1896:C1896" si="915">B1895+B1894</f>
        <v>#REF!</v>
      </c>
      <c r="C1896" s="40" t="e">
        <f t="shared" si="915"/>
        <v>#REF!</v>
      </c>
      <c r="D1896" s="40" t="e">
        <f>D1895+D1894</f>
        <v>#REF!</v>
      </c>
      <c r="E1896" s="40" t="e">
        <f t="shared" ref="E1896:AA1896" si="916">E1895+E1894</f>
        <v>#REF!</v>
      </c>
      <c r="F1896" s="40" t="e">
        <f t="shared" si="916"/>
        <v>#REF!</v>
      </c>
      <c r="G1896" s="40" t="e">
        <f t="shared" si="916"/>
        <v>#REF!</v>
      </c>
      <c r="H1896" s="40" t="e">
        <f t="shared" si="916"/>
        <v>#REF!</v>
      </c>
      <c r="I1896" s="40" t="e">
        <f t="shared" si="916"/>
        <v>#REF!</v>
      </c>
      <c r="J1896" s="40" t="e">
        <f t="shared" si="916"/>
        <v>#REF!</v>
      </c>
      <c r="K1896" s="40" t="e">
        <f t="shared" si="916"/>
        <v>#REF!</v>
      </c>
      <c r="L1896" s="40" t="e">
        <f t="shared" si="916"/>
        <v>#REF!</v>
      </c>
      <c r="M1896" s="40" t="e">
        <f t="shared" si="916"/>
        <v>#REF!</v>
      </c>
      <c r="N1896" s="40" t="e">
        <f t="shared" si="916"/>
        <v>#REF!</v>
      </c>
      <c r="O1896" s="40" t="e">
        <f t="shared" si="916"/>
        <v>#REF!</v>
      </c>
      <c r="P1896" s="40" t="e">
        <f t="shared" si="916"/>
        <v>#REF!</v>
      </c>
      <c r="Q1896" s="40" t="e">
        <f t="shared" si="916"/>
        <v>#REF!</v>
      </c>
      <c r="R1896" s="40" t="e">
        <f t="shared" si="916"/>
        <v>#REF!</v>
      </c>
      <c r="S1896" s="40" t="e">
        <f t="shared" si="916"/>
        <v>#REF!</v>
      </c>
      <c r="T1896" s="40" t="e">
        <f t="shared" si="916"/>
        <v>#REF!</v>
      </c>
      <c r="U1896" s="40" t="e">
        <f t="shared" si="916"/>
        <v>#REF!</v>
      </c>
      <c r="V1896" s="40" t="e">
        <f t="shared" si="916"/>
        <v>#REF!</v>
      </c>
      <c r="W1896" s="40" t="e">
        <f t="shared" si="916"/>
        <v>#REF!</v>
      </c>
      <c r="X1896" s="40" t="e">
        <f t="shared" si="916"/>
        <v>#REF!</v>
      </c>
      <c r="Y1896" s="40" t="e">
        <f t="shared" si="916"/>
        <v>#REF!</v>
      </c>
      <c r="Z1896" s="40" t="e">
        <f t="shared" si="916"/>
        <v>#REF!</v>
      </c>
      <c r="AA1896" s="40" t="e">
        <f t="shared" si="916"/>
        <v>#REF!</v>
      </c>
      <c r="AB1896" s="41" t="e">
        <f>Z1896/D1896</f>
        <v>#REF!</v>
      </c>
      <c r="AC1896" s="43"/>
      <c r="AD1896" s="165"/>
      <c r="AE1896" s="165"/>
      <c r="AF1896" s="165"/>
      <c r="AG1896" s="165"/>
      <c r="AH1896" s="165"/>
      <c r="AI1896" s="140"/>
      <c r="AJ1896" s="140"/>
      <c r="AK1896" s="78"/>
      <c r="AL1896" s="78"/>
    </row>
    <row r="1897" spans="1:38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65"/>
      <c r="AE1897" s="165"/>
      <c r="AF1897" s="165"/>
      <c r="AG1897" s="165"/>
      <c r="AH1897" s="165"/>
      <c r="AI1897" s="140"/>
      <c r="AJ1897" s="140"/>
      <c r="AK1897" s="78"/>
      <c r="AL1897" s="78"/>
    </row>
    <row r="1898" spans="1:38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65"/>
      <c r="AE1898" s="165"/>
      <c r="AF1898" s="165"/>
      <c r="AG1898" s="165"/>
      <c r="AH1898" s="165"/>
      <c r="AI1898" s="140"/>
      <c r="AJ1898" s="140"/>
      <c r="AK1898" s="78"/>
      <c r="AL1898" s="78"/>
    </row>
    <row r="1899" spans="1:38" s="33" customFormat="1" ht="15" hidden="1" customHeight="1" x14ac:dyDescent="0.25">
      <c r="A1899" s="47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65"/>
      <c r="AE1899" s="165"/>
      <c r="AF1899" s="165"/>
      <c r="AG1899" s="165"/>
      <c r="AH1899" s="165"/>
      <c r="AI1899" s="140"/>
      <c r="AJ1899" s="140"/>
      <c r="AK1899" s="78"/>
      <c r="AL1899" s="78"/>
    </row>
    <row r="1900" spans="1:38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  <c r="AD1900" s="165"/>
      <c r="AE1900" s="165"/>
      <c r="AF1900" s="165"/>
      <c r="AG1900" s="165"/>
      <c r="AH1900" s="165"/>
      <c r="AI1900" s="140"/>
      <c r="AJ1900" s="140"/>
      <c r="AK1900" s="78"/>
      <c r="AL1900" s="78"/>
    </row>
    <row r="1901" spans="1:38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7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D1901" s="165"/>
      <c r="AE1901" s="165"/>
      <c r="AF1901" s="165"/>
      <c r="AG1901" s="165"/>
      <c r="AH1901" s="165"/>
      <c r="AI1901" s="140"/>
      <c r="AJ1901" s="140"/>
      <c r="AK1901" s="78"/>
      <c r="AL1901" s="78"/>
    </row>
    <row r="1902" spans="1:38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7"/>
        <v>0</v>
      </c>
      <c r="AA1902" s="31">
        <f>D1902-Z1902</f>
        <v>0</v>
      </c>
      <c r="AB1902" s="37"/>
      <c r="AC1902" s="32"/>
      <c r="AD1902" s="165"/>
      <c r="AE1902" s="165"/>
      <c r="AF1902" s="165"/>
      <c r="AG1902" s="165"/>
      <c r="AH1902" s="165"/>
      <c r="AI1902" s="140"/>
      <c r="AJ1902" s="140"/>
      <c r="AK1902" s="78"/>
      <c r="AL1902" s="78"/>
    </row>
    <row r="1903" spans="1:38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7"/>
        <v>0</v>
      </c>
      <c r="AA1903" s="31">
        <f>D1903-Z1903</f>
        <v>0</v>
      </c>
      <c r="AB1903" s="37"/>
      <c r="AC1903" s="32"/>
      <c r="AD1903" s="165"/>
      <c r="AE1903" s="165"/>
      <c r="AF1903" s="165"/>
      <c r="AG1903" s="165"/>
      <c r="AH1903" s="165"/>
      <c r="AI1903" s="140"/>
      <c r="AJ1903" s="140"/>
      <c r="AK1903" s="78"/>
      <c r="AL1903" s="78"/>
    </row>
    <row r="1904" spans="1:38" s="33" customFormat="1" ht="18" hidden="1" customHeight="1" x14ac:dyDescent="0.25">
      <c r="A1904" s="39" t="s">
        <v>38</v>
      </c>
      <c r="B1904" s="40" t="e">
        <f t="shared" ref="B1904:C1904" si="918">SUM(B1900:B1903)</f>
        <v>#REF!</v>
      </c>
      <c r="C1904" s="40" t="e">
        <f t="shared" si="918"/>
        <v>#REF!</v>
      </c>
      <c r="D1904" s="40" t="e">
        <f>SUM(D1900:D1903)</f>
        <v>#REF!</v>
      </c>
      <c r="E1904" s="40" t="e">
        <f t="shared" ref="E1904:AA1904" si="919">SUM(E1900:E1903)</f>
        <v>#REF!</v>
      </c>
      <c r="F1904" s="40" t="e">
        <f t="shared" si="919"/>
        <v>#REF!</v>
      </c>
      <c r="G1904" s="40" t="e">
        <f t="shared" si="919"/>
        <v>#REF!</v>
      </c>
      <c r="H1904" s="40" t="e">
        <f t="shared" si="919"/>
        <v>#REF!</v>
      </c>
      <c r="I1904" s="40" t="e">
        <f t="shared" si="919"/>
        <v>#REF!</v>
      </c>
      <c r="J1904" s="40" t="e">
        <f t="shared" si="919"/>
        <v>#REF!</v>
      </c>
      <c r="K1904" s="40" t="e">
        <f t="shared" si="919"/>
        <v>#REF!</v>
      </c>
      <c r="L1904" s="40" t="e">
        <f t="shared" si="919"/>
        <v>#REF!</v>
      </c>
      <c r="M1904" s="40" t="e">
        <f t="shared" si="919"/>
        <v>#REF!</v>
      </c>
      <c r="N1904" s="40" t="e">
        <f t="shared" si="919"/>
        <v>#REF!</v>
      </c>
      <c r="O1904" s="40" t="e">
        <f t="shared" si="919"/>
        <v>#REF!</v>
      </c>
      <c r="P1904" s="40" t="e">
        <f t="shared" si="919"/>
        <v>#REF!</v>
      </c>
      <c r="Q1904" s="40" t="e">
        <f t="shared" si="919"/>
        <v>#REF!</v>
      </c>
      <c r="R1904" s="40" t="e">
        <f t="shared" si="919"/>
        <v>#REF!</v>
      </c>
      <c r="S1904" s="40" t="e">
        <f t="shared" si="919"/>
        <v>#REF!</v>
      </c>
      <c r="T1904" s="40" t="e">
        <f t="shared" si="919"/>
        <v>#REF!</v>
      </c>
      <c r="U1904" s="40" t="e">
        <f t="shared" si="919"/>
        <v>#REF!</v>
      </c>
      <c r="V1904" s="40" t="e">
        <f t="shared" si="919"/>
        <v>#REF!</v>
      </c>
      <c r="W1904" s="40" t="e">
        <f t="shared" si="919"/>
        <v>#REF!</v>
      </c>
      <c r="X1904" s="40" t="e">
        <f t="shared" si="919"/>
        <v>#REF!</v>
      </c>
      <c r="Y1904" s="40" t="e">
        <f t="shared" si="919"/>
        <v>#REF!</v>
      </c>
      <c r="Z1904" s="40" t="e">
        <f t="shared" si="919"/>
        <v>#REF!</v>
      </c>
      <c r="AA1904" s="40" t="e">
        <f t="shared" si="919"/>
        <v>#REF!</v>
      </c>
      <c r="AB1904" s="41" t="e">
        <f>Z1904/D1904</f>
        <v>#REF!</v>
      </c>
      <c r="AC1904" s="32"/>
      <c r="AD1904" s="165"/>
      <c r="AE1904" s="165"/>
      <c r="AF1904" s="165"/>
      <c r="AG1904" s="165"/>
      <c r="AH1904" s="165"/>
      <c r="AI1904" s="140"/>
      <c r="AJ1904" s="140"/>
      <c r="AK1904" s="78"/>
      <c r="AL1904" s="78"/>
    </row>
    <row r="1905" spans="1:38" s="33" customFormat="1" ht="18" hidden="1" customHeight="1" x14ac:dyDescent="0.25">
      <c r="A1905" s="42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0">SUM(M1905:Y1905)</f>
        <v>0</v>
      </c>
      <c r="AA1905" s="31">
        <f>D1905-Z1905</f>
        <v>0</v>
      </c>
      <c r="AB1905" s="37"/>
      <c r="AC1905" s="32"/>
      <c r="AD1905" s="165"/>
      <c r="AE1905" s="165"/>
      <c r="AF1905" s="165"/>
      <c r="AG1905" s="165"/>
      <c r="AH1905" s="165"/>
      <c r="AI1905" s="140"/>
      <c r="AJ1905" s="140"/>
      <c r="AK1905" s="78"/>
      <c r="AL1905" s="78"/>
    </row>
    <row r="1906" spans="1:38" s="33" customFormat="1" ht="18" hidden="1" customHeight="1" x14ac:dyDescent="0.25">
      <c r="A1906" s="39" t="s">
        <v>40</v>
      </c>
      <c r="B1906" s="40" t="e">
        <f t="shared" ref="B1906:C1906" si="921">B1905+B1904</f>
        <v>#REF!</v>
      </c>
      <c r="C1906" s="40" t="e">
        <f t="shared" si="921"/>
        <v>#REF!</v>
      </c>
      <c r="D1906" s="40" t="e">
        <f>D1905+D1904</f>
        <v>#REF!</v>
      </c>
      <c r="E1906" s="40" t="e">
        <f t="shared" ref="E1906:AA1906" si="922">E1905+E1904</f>
        <v>#REF!</v>
      </c>
      <c r="F1906" s="40" t="e">
        <f t="shared" si="922"/>
        <v>#REF!</v>
      </c>
      <c r="G1906" s="40" t="e">
        <f t="shared" si="922"/>
        <v>#REF!</v>
      </c>
      <c r="H1906" s="40" t="e">
        <f t="shared" si="922"/>
        <v>#REF!</v>
      </c>
      <c r="I1906" s="40" t="e">
        <f t="shared" si="922"/>
        <v>#REF!</v>
      </c>
      <c r="J1906" s="40" t="e">
        <f t="shared" si="922"/>
        <v>#REF!</v>
      </c>
      <c r="K1906" s="40" t="e">
        <f t="shared" si="922"/>
        <v>#REF!</v>
      </c>
      <c r="L1906" s="40" t="e">
        <f t="shared" si="922"/>
        <v>#REF!</v>
      </c>
      <c r="M1906" s="40" t="e">
        <f t="shared" si="922"/>
        <v>#REF!</v>
      </c>
      <c r="N1906" s="40" t="e">
        <f t="shared" si="922"/>
        <v>#REF!</v>
      </c>
      <c r="O1906" s="40" t="e">
        <f t="shared" si="922"/>
        <v>#REF!</v>
      </c>
      <c r="P1906" s="40" t="e">
        <f t="shared" si="922"/>
        <v>#REF!</v>
      </c>
      <c r="Q1906" s="40" t="e">
        <f t="shared" si="922"/>
        <v>#REF!</v>
      </c>
      <c r="R1906" s="40" t="e">
        <f t="shared" si="922"/>
        <v>#REF!</v>
      </c>
      <c r="S1906" s="40" t="e">
        <f t="shared" si="922"/>
        <v>#REF!</v>
      </c>
      <c r="T1906" s="40" t="e">
        <f t="shared" si="922"/>
        <v>#REF!</v>
      </c>
      <c r="U1906" s="40" t="e">
        <f t="shared" si="922"/>
        <v>#REF!</v>
      </c>
      <c r="V1906" s="40" t="e">
        <f t="shared" si="922"/>
        <v>#REF!</v>
      </c>
      <c r="W1906" s="40" t="e">
        <f t="shared" si="922"/>
        <v>#REF!</v>
      </c>
      <c r="X1906" s="40" t="e">
        <f t="shared" si="922"/>
        <v>#REF!</v>
      </c>
      <c r="Y1906" s="40" t="e">
        <f t="shared" si="922"/>
        <v>#REF!</v>
      </c>
      <c r="Z1906" s="40" t="e">
        <f t="shared" si="922"/>
        <v>#REF!</v>
      </c>
      <c r="AA1906" s="40" t="e">
        <f t="shared" si="922"/>
        <v>#REF!</v>
      </c>
      <c r="AB1906" s="41" t="e">
        <f>Z1906/D1906</f>
        <v>#REF!</v>
      </c>
      <c r="AC1906" s="43"/>
      <c r="AD1906" s="165"/>
      <c r="AE1906" s="165"/>
      <c r="AF1906" s="165"/>
      <c r="AG1906" s="165"/>
      <c r="AH1906" s="165"/>
      <c r="AI1906" s="140"/>
      <c r="AJ1906" s="140"/>
      <c r="AK1906" s="78"/>
      <c r="AL1906" s="78"/>
    </row>
    <row r="1907" spans="1:38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65"/>
      <c r="AE1907" s="165"/>
      <c r="AF1907" s="165"/>
      <c r="AG1907" s="165"/>
      <c r="AH1907" s="165"/>
      <c r="AI1907" s="140"/>
      <c r="AJ1907" s="140"/>
      <c r="AK1907" s="78"/>
      <c r="AL1907" s="78"/>
    </row>
    <row r="1908" spans="1:38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65"/>
      <c r="AE1908" s="165"/>
      <c r="AF1908" s="165"/>
      <c r="AG1908" s="165"/>
      <c r="AH1908" s="165"/>
      <c r="AI1908" s="140"/>
      <c r="AJ1908" s="140"/>
      <c r="AK1908" s="78"/>
      <c r="AL1908" s="78"/>
    </row>
    <row r="1909" spans="1:38" s="33" customFormat="1" ht="15" hidden="1" customHeight="1" x14ac:dyDescent="0.25">
      <c r="A1909" s="47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65"/>
      <c r="AE1909" s="165"/>
      <c r="AF1909" s="165"/>
      <c r="AG1909" s="165"/>
      <c r="AH1909" s="165"/>
      <c r="AI1909" s="140"/>
      <c r="AJ1909" s="140"/>
      <c r="AK1909" s="78"/>
      <c r="AL1909" s="78"/>
    </row>
    <row r="1910" spans="1:38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D1910" s="165"/>
      <c r="AE1910" s="165"/>
      <c r="AF1910" s="165"/>
      <c r="AG1910" s="165"/>
      <c r="AH1910" s="165"/>
      <c r="AI1910" s="140"/>
      <c r="AJ1910" s="140"/>
      <c r="AK1910" s="78"/>
      <c r="AL1910" s="78"/>
    </row>
    <row r="1911" spans="1:38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3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D1911" s="165"/>
      <c r="AE1911" s="165"/>
      <c r="AF1911" s="165"/>
      <c r="AG1911" s="165"/>
      <c r="AH1911" s="165"/>
      <c r="AI1911" s="140"/>
      <c r="AJ1911" s="140"/>
      <c r="AK1911" s="78"/>
      <c r="AL1911" s="78"/>
    </row>
    <row r="1912" spans="1:38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3"/>
        <v>0</v>
      </c>
      <c r="AA1912" s="31">
        <f>D1912-Z1912</f>
        <v>0</v>
      </c>
      <c r="AB1912" s="37"/>
      <c r="AC1912" s="32"/>
      <c r="AD1912" s="165"/>
      <c r="AE1912" s="165"/>
      <c r="AF1912" s="165"/>
      <c r="AG1912" s="165"/>
      <c r="AH1912" s="165"/>
      <c r="AI1912" s="140"/>
      <c r="AJ1912" s="140"/>
      <c r="AK1912" s="78"/>
      <c r="AL1912" s="78"/>
    </row>
    <row r="1913" spans="1:38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3"/>
        <v>0</v>
      </c>
      <c r="AA1913" s="31">
        <f>D1913-Z1913</f>
        <v>0</v>
      </c>
      <c r="AB1913" s="37"/>
      <c r="AC1913" s="32"/>
      <c r="AD1913" s="165"/>
      <c r="AE1913" s="165"/>
      <c r="AF1913" s="165"/>
      <c r="AG1913" s="165"/>
      <c r="AH1913" s="165"/>
      <c r="AI1913" s="140"/>
      <c r="AJ1913" s="140"/>
      <c r="AK1913" s="78"/>
      <c r="AL1913" s="78"/>
    </row>
    <row r="1914" spans="1:38" s="33" customFormat="1" ht="18" hidden="1" customHeight="1" x14ac:dyDescent="0.25">
      <c r="A1914" s="39" t="s">
        <v>38</v>
      </c>
      <c r="B1914" s="40" t="e">
        <f t="shared" ref="B1914:C1914" si="924">SUM(B1910:B1913)</f>
        <v>#REF!</v>
      </c>
      <c r="C1914" s="40" t="e">
        <f t="shared" si="924"/>
        <v>#REF!</v>
      </c>
      <c r="D1914" s="40" t="e">
        <f>SUM(D1910:D1913)</f>
        <v>#REF!</v>
      </c>
      <c r="E1914" s="40" t="e">
        <f t="shared" ref="E1914:AA1914" si="925">SUM(E1910:E1913)</f>
        <v>#REF!</v>
      </c>
      <c r="F1914" s="40" t="e">
        <f t="shared" si="925"/>
        <v>#REF!</v>
      </c>
      <c r="G1914" s="40" t="e">
        <f t="shared" si="925"/>
        <v>#REF!</v>
      </c>
      <c r="H1914" s="40" t="e">
        <f t="shared" si="925"/>
        <v>#REF!</v>
      </c>
      <c r="I1914" s="40" t="e">
        <f t="shared" si="925"/>
        <v>#REF!</v>
      </c>
      <c r="J1914" s="40" t="e">
        <f t="shared" si="925"/>
        <v>#REF!</v>
      </c>
      <c r="K1914" s="40" t="e">
        <f t="shared" si="925"/>
        <v>#REF!</v>
      </c>
      <c r="L1914" s="40" t="e">
        <f t="shared" si="925"/>
        <v>#REF!</v>
      </c>
      <c r="M1914" s="40" t="e">
        <f t="shared" si="925"/>
        <v>#REF!</v>
      </c>
      <c r="N1914" s="40" t="e">
        <f t="shared" si="925"/>
        <v>#REF!</v>
      </c>
      <c r="O1914" s="40" t="e">
        <f t="shared" si="925"/>
        <v>#REF!</v>
      </c>
      <c r="P1914" s="40" t="e">
        <f t="shared" si="925"/>
        <v>#REF!</v>
      </c>
      <c r="Q1914" s="40" t="e">
        <f t="shared" si="925"/>
        <v>#REF!</v>
      </c>
      <c r="R1914" s="40" t="e">
        <f t="shared" si="925"/>
        <v>#REF!</v>
      </c>
      <c r="S1914" s="40" t="e">
        <f t="shared" si="925"/>
        <v>#REF!</v>
      </c>
      <c r="T1914" s="40" t="e">
        <f t="shared" si="925"/>
        <v>#REF!</v>
      </c>
      <c r="U1914" s="40" t="e">
        <f t="shared" si="925"/>
        <v>#REF!</v>
      </c>
      <c r="V1914" s="40" t="e">
        <f t="shared" si="925"/>
        <v>#REF!</v>
      </c>
      <c r="W1914" s="40" t="e">
        <f t="shared" si="925"/>
        <v>#REF!</v>
      </c>
      <c r="X1914" s="40" t="e">
        <f t="shared" si="925"/>
        <v>#REF!</v>
      </c>
      <c r="Y1914" s="40" t="e">
        <f t="shared" si="925"/>
        <v>#REF!</v>
      </c>
      <c r="Z1914" s="40" t="e">
        <f t="shared" si="925"/>
        <v>#REF!</v>
      </c>
      <c r="AA1914" s="40" t="e">
        <f t="shared" si="925"/>
        <v>#REF!</v>
      </c>
      <c r="AB1914" s="41" t="e">
        <f>Z1914/D1914</f>
        <v>#REF!</v>
      </c>
      <c r="AC1914" s="32"/>
      <c r="AD1914" s="165"/>
      <c r="AE1914" s="165"/>
      <c r="AF1914" s="165"/>
      <c r="AG1914" s="165"/>
      <c r="AH1914" s="165"/>
      <c r="AI1914" s="140"/>
      <c r="AJ1914" s="140"/>
      <c r="AK1914" s="78"/>
      <c r="AL1914" s="78"/>
    </row>
    <row r="1915" spans="1:38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6">SUM(M1915:Y1915)</f>
        <v>0</v>
      </c>
      <c r="AA1915" s="31">
        <f>D1915-Z1915</f>
        <v>0</v>
      </c>
      <c r="AB1915" s="37"/>
      <c r="AC1915" s="32"/>
      <c r="AD1915" s="165"/>
      <c r="AE1915" s="165"/>
      <c r="AF1915" s="165"/>
      <c r="AG1915" s="165"/>
      <c r="AH1915" s="165"/>
      <c r="AI1915" s="140"/>
      <c r="AJ1915" s="140"/>
      <c r="AK1915" s="78"/>
      <c r="AL1915" s="78"/>
    </row>
    <row r="1916" spans="1:38" s="33" customFormat="1" ht="18" hidden="1" customHeight="1" x14ac:dyDescent="0.25">
      <c r="A1916" s="39" t="s">
        <v>40</v>
      </c>
      <c r="B1916" s="40" t="e">
        <f t="shared" ref="B1916:C1916" si="927">B1915+B1914</f>
        <v>#REF!</v>
      </c>
      <c r="C1916" s="40" t="e">
        <f t="shared" si="927"/>
        <v>#REF!</v>
      </c>
      <c r="D1916" s="40" t="e">
        <f>D1915+D1914</f>
        <v>#REF!</v>
      </c>
      <c r="E1916" s="40" t="e">
        <f t="shared" ref="E1916:AA1916" si="928">E1915+E1914</f>
        <v>#REF!</v>
      </c>
      <c r="F1916" s="40" t="e">
        <f t="shared" si="928"/>
        <v>#REF!</v>
      </c>
      <c r="G1916" s="40" t="e">
        <f t="shared" si="928"/>
        <v>#REF!</v>
      </c>
      <c r="H1916" s="40" t="e">
        <f t="shared" si="928"/>
        <v>#REF!</v>
      </c>
      <c r="I1916" s="40" t="e">
        <f t="shared" si="928"/>
        <v>#REF!</v>
      </c>
      <c r="J1916" s="40" t="e">
        <f t="shared" si="928"/>
        <v>#REF!</v>
      </c>
      <c r="K1916" s="40" t="e">
        <f t="shared" si="928"/>
        <v>#REF!</v>
      </c>
      <c r="L1916" s="40" t="e">
        <f t="shared" si="928"/>
        <v>#REF!</v>
      </c>
      <c r="M1916" s="40" t="e">
        <f t="shared" si="928"/>
        <v>#REF!</v>
      </c>
      <c r="N1916" s="40" t="e">
        <f t="shared" si="928"/>
        <v>#REF!</v>
      </c>
      <c r="O1916" s="40" t="e">
        <f t="shared" si="928"/>
        <v>#REF!</v>
      </c>
      <c r="P1916" s="40" t="e">
        <f t="shared" si="928"/>
        <v>#REF!</v>
      </c>
      <c r="Q1916" s="40" t="e">
        <f t="shared" si="928"/>
        <v>#REF!</v>
      </c>
      <c r="R1916" s="40" t="e">
        <f t="shared" si="928"/>
        <v>#REF!</v>
      </c>
      <c r="S1916" s="40" t="e">
        <f t="shared" si="928"/>
        <v>#REF!</v>
      </c>
      <c r="T1916" s="40" t="e">
        <f t="shared" si="928"/>
        <v>#REF!</v>
      </c>
      <c r="U1916" s="40" t="e">
        <f t="shared" si="928"/>
        <v>#REF!</v>
      </c>
      <c r="V1916" s="40" t="e">
        <f t="shared" si="928"/>
        <v>#REF!</v>
      </c>
      <c r="W1916" s="40" t="e">
        <f t="shared" si="928"/>
        <v>#REF!</v>
      </c>
      <c r="X1916" s="40" t="e">
        <f t="shared" si="928"/>
        <v>#REF!</v>
      </c>
      <c r="Y1916" s="40" t="e">
        <f t="shared" si="928"/>
        <v>#REF!</v>
      </c>
      <c r="Z1916" s="40" t="e">
        <f t="shared" si="928"/>
        <v>#REF!</v>
      </c>
      <c r="AA1916" s="40" t="e">
        <f t="shared" si="928"/>
        <v>#REF!</v>
      </c>
      <c r="AB1916" s="41" t="e">
        <f>Z1916/D1916</f>
        <v>#REF!</v>
      </c>
      <c r="AC1916" s="43"/>
      <c r="AD1916" s="165"/>
      <c r="AE1916" s="165"/>
      <c r="AF1916" s="165"/>
      <c r="AG1916" s="165"/>
      <c r="AH1916" s="165"/>
      <c r="AI1916" s="140"/>
      <c r="AJ1916" s="140"/>
      <c r="AK1916" s="78"/>
      <c r="AL1916" s="78"/>
    </row>
    <row r="1917" spans="1:38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65"/>
      <c r="AE1917" s="165"/>
      <c r="AF1917" s="165"/>
      <c r="AG1917" s="165"/>
      <c r="AH1917" s="165"/>
      <c r="AI1917" s="140"/>
      <c r="AJ1917" s="140"/>
      <c r="AK1917" s="78"/>
      <c r="AL1917" s="78"/>
    </row>
    <row r="1918" spans="1:38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65"/>
      <c r="AE1918" s="165"/>
      <c r="AF1918" s="165"/>
      <c r="AG1918" s="165"/>
      <c r="AH1918" s="165"/>
      <c r="AI1918" s="140"/>
      <c r="AJ1918" s="140"/>
      <c r="AK1918" s="78"/>
      <c r="AL1918" s="78"/>
    </row>
    <row r="1919" spans="1:38" s="33" customFormat="1" ht="15" hidden="1" customHeight="1" x14ac:dyDescent="0.25">
      <c r="A1919" s="47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65"/>
      <c r="AE1919" s="165"/>
      <c r="AF1919" s="165"/>
      <c r="AG1919" s="165"/>
      <c r="AH1919" s="165"/>
      <c r="AI1919" s="140"/>
      <c r="AJ1919" s="140"/>
      <c r="AK1919" s="78"/>
      <c r="AL1919" s="78"/>
    </row>
    <row r="1920" spans="1:38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D1920" s="165"/>
      <c r="AE1920" s="165"/>
      <c r="AF1920" s="165"/>
      <c r="AG1920" s="165"/>
      <c r="AH1920" s="165"/>
      <c r="AI1920" s="140"/>
      <c r="AJ1920" s="140"/>
      <c r="AK1920" s="78"/>
      <c r="AL1920" s="78"/>
    </row>
    <row r="1921" spans="1:38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29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D1921" s="165"/>
      <c r="AE1921" s="165"/>
      <c r="AF1921" s="165"/>
      <c r="AG1921" s="165"/>
      <c r="AH1921" s="165"/>
      <c r="AI1921" s="140"/>
      <c r="AJ1921" s="140"/>
      <c r="AK1921" s="78"/>
      <c r="AL1921" s="78"/>
    </row>
    <row r="1922" spans="1:38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29"/>
        <v>0</v>
      </c>
      <c r="AA1922" s="31">
        <f>D1922-Z1922</f>
        <v>0</v>
      </c>
      <c r="AB1922" s="37"/>
      <c r="AC1922" s="32"/>
      <c r="AD1922" s="165"/>
      <c r="AE1922" s="165"/>
      <c r="AF1922" s="165"/>
      <c r="AG1922" s="165"/>
      <c r="AH1922" s="165"/>
      <c r="AI1922" s="140"/>
      <c r="AJ1922" s="140"/>
      <c r="AK1922" s="78"/>
      <c r="AL1922" s="78"/>
    </row>
    <row r="1923" spans="1:38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29"/>
        <v>0</v>
      </c>
      <c r="AA1923" s="31">
        <f>D1923-Z1923</f>
        <v>0</v>
      </c>
      <c r="AB1923" s="37"/>
      <c r="AC1923" s="32"/>
      <c r="AD1923" s="165"/>
      <c r="AE1923" s="165"/>
      <c r="AF1923" s="165"/>
      <c r="AG1923" s="165"/>
      <c r="AH1923" s="165"/>
      <c r="AI1923" s="140"/>
      <c r="AJ1923" s="140"/>
      <c r="AK1923" s="78"/>
      <c r="AL1923" s="78"/>
    </row>
    <row r="1924" spans="1:38" s="33" customFormat="1" ht="18" hidden="1" customHeight="1" x14ac:dyDescent="0.25">
      <c r="A1924" s="39" t="s">
        <v>38</v>
      </c>
      <c r="B1924" s="40" t="e">
        <f t="shared" ref="B1924:C1924" si="930">SUM(B1920:B1923)</f>
        <v>#REF!</v>
      </c>
      <c r="C1924" s="40" t="e">
        <f t="shared" si="930"/>
        <v>#REF!</v>
      </c>
      <c r="D1924" s="40" t="e">
        <f>SUM(D1920:D1923)</f>
        <v>#REF!</v>
      </c>
      <c r="E1924" s="40" t="e">
        <f t="shared" ref="E1924:AA1924" si="931">SUM(E1920:E1923)</f>
        <v>#REF!</v>
      </c>
      <c r="F1924" s="40" t="e">
        <f t="shared" si="931"/>
        <v>#REF!</v>
      </c>
      <c r="G1924" s="40" t="e">
        <f t="shared" si="931"/>
        <v>#REF!</v>
      </c>
      <c r="H1924" s="40" t="e">
        <f t="shared" si="931"/>
        <v>#REF!</v>
      </c>
      <c r="I1924" s="40" t="e">
        <f t="shared" si="931"/>
        <v>#REF!</v>
      </c>
      <c r="J1924" s="40" t="e">
        <f t="shared" si="931"/>
        <v>#REF!</v>
      </c>
      <c r="K1924" s="40" t="e">
        <f t="shared" si="931"/>
        <v>#REF!</v>
      </c>
      <c r="L1924" s="40" t="e">
        <f t="shared" si="931"/>
        <v>#REF!</v>
      </c>
      <c r="M1924" s="40" t="e">
        <f t="shared" si="931"/>
        <v>#REF!</v>
      </c>
      <c r="N1924" s="40" t="e">
        <f t="shared" si="931"/>
        <v>#REF!</v>
      </c>
      <c r="O1924" s="40" t="e">
        <f t="shared" si="931"/>
        <v>#REF!</v>
      </c>
      <c r="P1924" s="40" t="e">
        <f t="shared" si="931"/>
        <v>#REF!</v>
      </c>
      <c r="Q1924" s="40" t="e">
        <f t="shared" si="931"/>
        <v>#REF!</v>
      </c>
      <c r="R1924" s="40" t="e">
        <f t="shared" si="931"/>
        <v>#REF!</v>
      </c>
      <c r="S1924" s="40" t="e">
        <f t="shared" si="931"/>
        <v>#REF!</v>
      </c>
      <c r="T1924" s="40" t="e">
        <f t="shared" si="931"/>
        <v>#REF!</v>
      </c>
      <c r="U1924" s="40" t="e">
        <f t="shared" si="931"/>
        <v>#REF!</v>
      </c>
      <c r="V1924" s="40" t="e">
        <f t="shared" si="931"/>
        <v>#REF!</v>
      </c>
      <c r="W1924" s="40" t="e">
        <f t="shared" si="931"/>
        <v>#REF!</v>
      </c>
      <c r="X1924" s="40" t="e">
        <f t="shared" si="931"/>
        <v>#REF!</v>
      </c>
      <c r="Y1924" s="40" t="e">
        <f t="shared" si="931"/>
        <v>#REF!</v>
      </c>
      <c r="Z1924" s="40" t="e">
        <f t="shared" si="931"/>
        <v>#REF!</v>
      </c>
      <c r="AA1924" s="40" t="e">
        <f t="shared" si="931"/>
        <v>#REF!</v>
      </c>
      <c r="AB1924" s="41" t="e">
        <f>Z1924/D1924</f>
        <v>#REF!</v>
      </c>
      <c r="AC1924" s="32"/>
      <c r="AD1924" s="165"/>
      <c r="AE1924" s="165"/>
      <c r="AF1924" s="165"/>
      <c r="AG1924" s="165"/>
      <c r="AH1924" s="165"/>
      <c r="AI1924" s="140"/>
      <c r="AJ1924" s="140"/>
      <c r="AK1924" s="78"/>
      <c r="AL1924" s="78"/>
    </row>
    <row r="1925" spans="1:38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2">SUM(M1925:Y1925)</f>
        <v>0</v>
      </c>
      <c r="AA1925" s="31">
        <f>D1925-Z1925</f>
        <v>0</v>
      </c>
      <c r="AB1925" s="37"/>
      <c r="AC1925" s="32"/>
      <c r="AD1925" s="165"/>
      <c r="AE1925" s="165"/>
      <c r="AF1925" s="165"/>
      <c r="AG1925" s="165"/>
      <c r="AH1925" s="165"/>
      <c r="AI1925" s="140"/>
      <c r="AJ1925" s="140"/>
      <c r="AK1925" s="78"/>
      <c r="AL1925" s="78"/>
    </row>
    <row r="1926" spans="1:38" s="33" customFormat="1" ht="18" hidden="1" customHeight="1" x14ac:dyDescent="0.25">
      <c r="A1926" s="39" t="s">
        <v>40</v>
      </c>
      <c r="B1926" s="40" t="e">
        <f t="shared" ref="B1926:C1926" si="933">B1925+B1924</f>
        <v>#REF!</v>
      </c>
      <c r="C1926" s="40" t="e">
        <f t="shared" si="933"/>
        <v>#REF!</v>
      </c>
      <c r="D1926" s="40" t="e">
        <f>D1925+D1924</f>
        <v>#REF!</v>
      </c>
      <c r="E1926" s="40" t="e">
        <f t="shared" ref="E1926:AA1926" si="934">E1925+E1924</f>
        <v>#REF!</v>
      </c>
      <c r="F1926" s="40" t="e">
        <f t="shared" si="934"/>
        <v>#REF!</v>
      </c>
      <c r="G1926" s="40" t="e">
        <f t="shared" si="934"/>
        <v>#REF!</v>
      </c>
      <c r="H1926" s="40" t="e">
        <f t="shared" si="934"/>
        <v>#REF!</v>
      </c>
      <c r="I1926" s="40" t="e">
        <f t="shared" si="934"/>
        <v>#REF!</v>
      </c>
      <c r="J1926" s="40" t="e">
        <f t="shared" si="934"/>
        <v>#REF!</v>
      </c>
      <c r="K1926" s="40" t="e">
        <f t="shared" si="934"/>
        <v>#REF!</v>
      </c>
      <c r="L1926" s="40" t="e">
        <f t="shared" si="934"/>
        <v>#REF!</v>
      </c>
      <c r="M1926" s="40" t="e">
        <f t="shared" si="934"/>
        <v>#REF!</v>
      </c>
      <c r="N1926" s="40" t="e">
        <f t="shared" si="934"/>
        <v>#REF!</v>
      </c>
      <c r="O1926" s="40" t="e">
        <f t="shared" si="934"/>
        <v>#REF!</v>
      </c>
      <c r="P1926" s="40" t="e">
        <f t="shared" si="934"/>
        <v>#REF!</v>
      </c>
      <c r="Q1926" s="40" t="e">
        <f t="shared" si="934"/>
        <v>#REF!</v>
      </c>
      <c r="R1926" s="40" t="e">
        <f t="shared" si="934"/>
        <v>#REF!</v>
      </c>
      <c r="S1926" s="40" t="e">
        <f t="shared" si="934"/>
        <v>#REF!</v>
      </c>
      <c r="T1926" s="40" t="e">
        <f t="shared" si="934"/>
        <v>#REF!</v>
      </c>
      <c r="U1926" s="40" t="e">
        <f t="shared" si="934"/>
        <v>#REF!</v>
      </c>
      <c r="V1926" s="40" t="e">
        <f t="shared" si="934"/>
        <v>#REF!</v>
      </c>
      <c r="W1926" s="40" t="e">
        <f t="shared" si="934"/>
        <v>#REF!</v>
      </c>
      <c r="X1926" s="40" t="e">
        <f t="shared" si="934"/>
        <v>#REF!</v>
      </c>
      <c r="Y1926" s="40" t="e">
        <f t="shared" si="934"/>
        <v>#REF!</v>
      </c>
      <c r="Z1926" s="40" t="e">
        <f t="shared" si="934"/>
        <v>#REF!</v>
      </c>
      <c r="AA1926" s="40" t="e">
        <f t="shared" si="934"/>
        <v>#REF!</v>
      </c>
      <c r="AB1926" s="41" t="e">
        <f>Z1926/D1926</f>
        <v>#REF!</v>
      </c>
      <c r="AC1926" s="43"/>
      <c r="AD1926" s="165"/>
      <c r="AE1926" s="165"/>
      <c r="AF1926" s="165"/>
      <c r="AG1926" s="165"/>
      <c r="AH1926" s="165"/>
      <c r="AI1926" s="140"/>
      <c r="AJ1926" s="140"/>
      <c r="AK1926" s="78"/>
      <c r="AL1926" s="78"/>
    </row>
    <row r="1927" spans="1:38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65"/>
      <c r="AE1927" s="165"/>
      <c r="AF1927" s="165"/>
      <c r="AG1927" s="165"/>
      <c r="AH1927" s="165"/>
      <c r="AI1927" s="140"/>
      <c r="AJ1927" s="140"/>
      <c r="AK1927" s="78"/>
      <c r="AL1927" s="78"/>
    </row>
    <row r="1928" spans="1:38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65"/>
      <c r="AE1928" s="165"/>
      <c r="AF1928" s="165"/>
      <c r="AG1928" s="165"/>
      <c r="AH1928" s="165"/>
      <c r="AI1928" s="140"/>
      <c r="AJ1928" s="140"/>
      <c r="AK1928" s="78"/>
      <c r="AL1928" s="78"/>
    </row>
    <row r="1929" spans="1:38" s="33" customFormat="1" ht="15" hidden="1" customHeight="1" x14ac:dyDescent="0.25">
      <c r="A1929" s="47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65"/>
      <c r="AE1929" s="165"/>
      <c r="AF1929" s="165"/>
      <c r="AG1929" s="165"/>
      <c r="AH1929" s="165"/>
      <c r="AI1929" s="140"/>
      <c r="AJ1929" s="140"/>
      <c r="AK1929" s="78"/>
      <c r="AL1929" s="78"/>
    </row>
    <row r="1930" spans="1:38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D1930" s="165"/>
      <c r="AE1930" s="165"/>
      <c r="AF1930" s="165"/>
      <c r="AG1930" s="165"/>
      <c r="AH1930" s="165"/>
      <c r="AI1930" s="140"/>
      <c r="AJ1930" s="140"/>
      <c r="AK1930" s="78"/>
      <c r="AL1930" s="78"/>
    </row>
    <row r="1931" spans="1:38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5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D1931" s="165"/>
      <c r="AE1931" s="165"/>
      <c r="AF1931" s="165"/>
      <c r="AG1931" s="165"/>
      <c r="AH1931" s="165"/>
      <c r="AI1931" s="140"/>
      <c r="AJ1931" s="140"/>
      <c r="AK1931" s="78"/>
      <c r="AL1931" s="78"/>
    </row>
    <row r="1932" spans="1:38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5"/>
        <v>0</v>
      </c>
      <c r="AA1932" s="31">
        <f>D1932-Z1932</f>
        <v>0</v>
      </c>
      <c r="AB1932" s="37"/>
      <c r="AC1932" s="32"/>
      <c r="AD1932" s="165"/>
      <c r="AE1932" s="165"/>
      <c r="AF1932" s="165"/>
      <c r="AG1932" s="165"/>
      <c r="AH1932" s="165"/>
      <c r="AI1932" s="140"/>
      <c r="AJ1932" s="140"/>
      <c r="AK1932" s="78"/>
      <c r="AL1932" s="78"/>
    </row>
    <row r="1933" spans="1:38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5"/>
        <v>0</v>
      </c>
      <c r="AA1933" s="31">
        <f>D1933-Z1933</f>
        <v>0</v>
      </c>
      <c r="AB1933" s="37"/>
      <c r="AC1933" s="32"/>
      <c r="AD1933" s="165"/>
      <c r="AE1933" s="165"/>
      <c r="AF1933" s="165"/>
      <c r="AG1933" s="165"/>
      <c r="AH1933" s="165"/>
      <c r="AI1933" s="140"/>
      <c r="AJ1933" s="140"/>
      <c r="AK1933" s="78"/>
      <c r="AL1933" s="78"/>
    </row>
    <row r="1934" spans="1:38" s="33" customFormat="1" ht="18" hidden="1" customHeight="1" x14ac:dyDescent="0.25">
      <c r="A1934" s="39" t="s">
        <v>38</v>
      </c>
      <c r="B1934" s="40" t="e">
        <f t="shared" ref="B1934:C1934" si="936">SUM(B1930:B1933)</f>
        <v>#REF!</v>
      </c>
      <c r="C1934" s="40" t="e">
        <f t="shared" si="936"/>
        <v>#REF!</v>
      </c>
      <c r="D1934" s="40" t="e">
        <f>SUM(D1930:D1933)</f>
        <v>#REF!</v>
      </c>
      <c r="E1934" s="40" t="e">
        <f t="shared" ref="E1934:AA1934" si="937">SUM(E1930:E1933)</f>
        <v>#REF!</v>
      </c>
      <c r="F1934" s="40" t="e">
        <f t="shared" si="937"/>
        <v>#REF!</v>
      </c>
      <c r="G1934" s="40" t="e">
        <f t="shared" si="937"/>
        <v>#REF!</v>
      </c>
      <c r="H1934" s="40" t="e">
        <f t="shared" si="937"/>
        <v>#REF!</v>
      </c>
      <c r="I1934" s="40" t="e">
        <f t="shared" si="937"/>
        <v>#REF!</v>
      </c>
      <c r="J1934" s="40" t="e">
        <f t="shared" si="937"/>
        <v>#REF!</v>
      </c>
      <c r="K1934" s="40" t="e">
        <f t="shared" si="937"/>
        <v>#REF!</v>
      </c>
      <c r="L1934" s="40" t="e">
        <f t="shared" si="937"/>
        <v>#REF!</v>
      </c>
      <c r="M1934" s="40" t="e">
        <f t="shared" si="937"/>
        <v>#REF!</v>
      </c>
      <c r="N1934" s="40" t="e">
        <f t="shared" si="937"/>
        <v>#REF!</v>
      </c>
      <c r="O1934" s="40" t="e">
        <f t="shared" si="937"/>
        <v>#REF!</v>
      </c>
      <c r="P1934" s="40" t="e">
        <f t="shared" si="937"/>
        <v>#REF!</v>
      </c>
      <c r="Q1934" s="40" t="e">
        <f t="shared" si="937"/>
        <v>#REF!</v>
      </c>
      <c r="R1934" s="40" t="e">
        <f t="shared" si="937"/>
        <v>#REF!</v>
      </c>
      <c r="S1934" s="40" t="e">
        <f t="shared" si="937"/>
        <v>#REF!</v>
      </c>
      <c r="T1934" s="40" t="e">
        <f t="shared" si="937"/>
        <v>#REF!</v>
      </c>
      <c r="U1934" s="40" t="e">
        <f t="shared" si="937"/>
        <v>#REF!</v>
      </c>
      <c r="V1934" s="40" t="e">
        <f t="shared" si="937"/>
        <v>#REF!</v>
      </c>
      <c r="W1934" s="40" t="e">
        <f t="shared" si="937"/>
        <v>#REF!</v>
      </c>
      <c r="X1934" s="40" t="e">
        <f t="shared" si="937"/>
        <v>#REF!</v>
      </c>
      <c r="Y1934" s="40" t="e">
        <f t="shared" si="937"/>
        <v>#REF!</v>
      </c>
      <c r="Z1934" s="40" t="e">
        <f t="shared" si="937"/>
        <v>#REF!</v>
      </c>
      <c r="AA1934" s="40" t="e">
        <f t="shared" si="937"/>
        <v>#REF!</v>
      </c>
      <c r="AB1934" s="41" t="e">
        <f>Z1934/D1934</f>
        <v>#REF!</v>
      </c>
      <c r="AC1934" s="32"/>
      <c r="AD1934" s="165"/>
      <c r="AE1934" s="165"/>
      <c r="AF1934" s="165"/>
      <c r="AG1934" s="165"/>
      <c r="AH1934" s="165"/>
      <c r="AI1934" s="140"/>
      <c r="AJ1934" s="140"/>
      <c r="AK1934" s="78"/>
      <c r="AL1934" s="78"/>
    </row>
    <row r="1935" spans="1:38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38">SUM(M1935:Y1935)</f>
        <v>0</v>
      </c>
      <c r="AA1935" s="31">
        <f>D1935-Z1935</f>
        <v>0</v>
      </c>
      <c r="AB1935" s="37"/>
      <c r="AC1935" s="32"/>
      <c r="AD1935" s="165"/>
      <c r="AE1935" s="165"/>
      <c r="AF1935" s="165"/>
      <c r="AG1935" s="165"/>
      <c r="AH1935" s="165"/>
      <c r="AI1935" s="140"/>
      <c r="AJ1935" s="140"/>
      <c r="AK1935" s="78"/>
      <c r="AL1935" s="78"/>
    </row>
    <row r="1936" spans="1:38" s="33" customFormat="1" ht="18" hidden="1" customHeight="1" x14ac:dyDescent="0.25">
      <c r="A1936" s="39" t="s">
        <v>40</v>
      </c>
      <c r="B1936" s="40" t="e">
        <f t="shared" ref="B1936:C1936" si="939">B1935+B1934</f>
        <v>#REF!</v>
      </c>
      <c r="C1936" s="40" t="e">
        <f t="shared" si="939"/>
        <v>#REF!</v>
      </c>
      <c r="D1936" s="40" t="e">
        <f>D1935+D1934</f>
        <v>#REF!</v>
      </c>
      <c r="E1936" s="40" t="e">
        <f t="shared" ref="E1936:AA1936" si="940">E1935+E1934</f>
        <v>#REF!</v>
      </c>
      <c r="F1936" s="40" t="e">
        <f t="shared" si="940"/>
        <v>#REF!</v>
      </c>
      <c r="G1936" s="40" t="e">
        <f t="shared" si="940"/>
        <v>#REF!</v>
      </c>
      <c r="H1936" s="40" t="e">
        <f t="shared" si="940"/>
        <v>#REF!</v>
      </c>
      <c r="I1936" s="40" t="e">
        <f t="shared" si="940"/>
        <v>#REF!</v>
      </c>
      <c r="J1936" s="40" t="e">
        <f t="shared" si="940"/>
        <v>#REF!</v>
      </c>
      <c r="K1936" s="40" t="e">
        <f t="shared" si="940"/>
        <v>#REF!</v>
      </c>
      <c r="L1936" s="40" t="e">
        <f t="shared" si="940"/>
        <v>#REF!</v>
      </c>
      <c r="M1936" s="40" t="e">
        <f t="shared" si="940"/>
        <v>#REF!</v>
      </c>
      <c r="N1936" s="40" t="e">
        <f t="shared" si="940"/>
        <v>#REF!</v>
      </c>
      <c r="O1936" s="40" t="e">
        <f t="shared" si="940"/>
        <v>#REF!</v>
      </c>
      <c r="P1936" s="40" t="e">
        <f t="shared" si="940"/>
        <v>#REF!</v>
      </c>
      <c r="Q1936" s="40" t="e">
        <f t="shared" si="940"/>
        <v>#REF!</v>
      </c>
      <c r="R1936" s="40" t="e">
        <f t="shared" si="940"/>
        <v>#REF!</v>
      </c>
      <c r="S1936" s="40" t="e">
        <f t="shared" si="940"/>
        <v>#REF!</v>
      </c>
      <c r="T1936" s="40" t="e">
        <f t="shared" si="940"/>
        <v>#REF!</v>
      </c>
      <c r="U1936" s="40" t="e">
        <f t="shared" si="940"/>
        <v>#REF!</v>
      </c>
      <c r="V1936" s="40" t="e">
        <f t="shared" si="940"/>
        <v>#REF!</v>
      </c>
      <c r="W1936" s="40" t="e">
        <f t="shared" si="940"/>
        <v>#REF!</v>
      </c>
      <c r="X1936" s="40" t="e">
        <f t="shared" si="940"/>
        <v>#REF!</v>
      </c>
      <c r="Y1936" s="40" t="e">
        <f t="shared" si="940"/>
        <v>#REF!</v>
      </c>
      <c r="Z1936" s="40" t="e">
        <f t="shared" si="940"/>
        <v>#REF!</v>
      </c>
      <c r="AA1936" s="40" t="e">
        <f t="shared" si="940"/>
        <v>#REF!</v>
      </c>
      <c r="AB1936" s="41" t="e">
        <f>Z1936/D1936</f>
        <v>#REF!</v>
      </c>
      <c r="AC1936" s="43"/>
      <c r="AD1936" s="165"/>
      <c r="AE1936" s="165"/>
      <c r="AF1936" s="165"/>
      <c r="AG1936" s="165"/>
      <c r="AH1936" s="165"/>
      <c r="AI1936" s="140"/>
      <c r="AJ1936" s="140"/>
      <c r="AK1936" s="78"/>
      <c r="AL1936" s="78"/>
    </row>
    <row r="1937" spans="1:38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65"/>
      <c r="AE1937" s="165"/>
      <c r="AF1937" s="165"/>
      <c r="AG1937" s="165"/>
      <c r="AH1937" s="165"/>
      <c r="AI1937" s="140"/>
      <c r="AJ1937" s="140"/>
      <c r="AK1937" s="78"/>
      <c r="AL1937" s="78"/>
    </row>
    <row r="1938" spans="1:38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65"/>
      <c r="AE1938" s="165"/>
      <c r="AF1938" s="165"/>
      <c r="AG1938" s="165"/>
      <c r="AH1938" s="165"/>
      <c r="AI1938" s="140"/>
      <c r="AJ1938" s="140"/>
      <c r="AK1938" s="78"/>
      <c r="AL1938" s="78"/>
    </row>
    <row r="1939" spans="1:38" s="33" customFormat="1" ht="15" hidden="1" customHeight="1" x14ac:dyDescent="0.25">
      <c r="A1939" s="47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65"/>
      <c r="AE1939" s="165"/>
      <c r="AF1939" s="165"/>
      <c r="AG1939" s="165"/>
      <c r="AH1939" s="165"/>
      <c r="AI1939" s="140"/>
      <c r="AJ1939" s="140"/>
      <c r="AK1939" s="78"/>
      <c r="AL1939" s="78"/>
    </row>
    <row r="1940" spans="1:38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D1940" s="165"/>
      <c r="AE1940" s="165"/>
      <c r="AF1940" s="165"/>
      <c r="AG1940" s="165"/>
      <c r="AH1940" s="165"/>
      <c r="AI1940" s="140"/>
      <c r="AJ1940" s="140"/>
      <c r="AK1940" s="78"/>
      <c r="AL1940" s="78"/>
    </row>
    <row r="1941" spans="1:38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1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D1941" s="165"/>
      <c r="AE1941" s="165"/>
      <c r="AF1941" s="165"/>
      <c r="AG1941" s="165"/>
      <c r="AH1941" s="165"/>
      <c r="AI1941" s="140"/>
      <c r="AJ1941" s="140"/>
      <c r="AK1941" s="78"/>
      <c r="AL1941" s="78"/>
    </row>
    <row r="1942" spans="1:38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1"/>
        <v>0</v>
      </c>
      <c r="AA1942" s="31">
        <f>D1942-Z1942</f>
        <v>0</v>
      </c>
      <c r="AB1942" s="37"/>
      <c r="AC1942" s="32"/>
      <c r="AD1942" s="165"/>
      <c r="AE1942" s="165"/>
      <c r="AF1942" s="165"/>
      <c r="AG1942" s="165"/>
      <c r="AH1942" s="165"/>
      <c r="AI1942" s="140"/>
      <c r="AJ1942" s="140"/>
      <c r="AK1942" s="78"/>
      <c r="AL1942" s="78"/>
    </row>
    <row r="1943" spans="1:38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1"/>
        <v>0</v>
      </c>
      <c r="AA1943" s="31">
        <f>D1943-Z1943</f>
        <v>0</v>
      </c>
      <c r="AB1943" s="37"/>
      <c r="AC1943" s="32"/>
      <c r="AD1943" s="165"/>
      <c r="AE1943" s="165"/>
      <c r="AF1943" s="165"/>
      <c r="AG1943" s="165"/>
      <c r="AH1943" s="165"/>
      <c r="AI1943" s="140"/>
      <c r="AJ1943" s="140"/>
      <c r="AK1943" s="78"/>
      <c r="AL1943" s="78"/>
    </row>
    <row r="1944" spans="1:38" s="33" customFormat="1" ht="18" hidden="1" customHeight="1" x14ac:dyDescent="0.25">
      <c r="A1944" s="39" t="s">
        <v>38</v>
      </c>
      <c r="B1944" s="40" t="e">
        <f t="shared" ref="B1944:C1944" si="942">SUM(B1940:B1943)</f>
        <v>#REF!</v>
      </c>
      <c r="C1944" s="40" t="e">
        <f t="shared" si="942"/>
        <v>#REF!</v>
      </c>
      <c r="D1944" s="40" t="e">
        <f>SUM(D1940:D1943)</f>
        <v>#REF!</v>
      </c>
      <c r="E1944" s="40" t="e">
        <f t="shared" ref="E1944:AA1944" si="943">SUM(E1940:E1943)</f>
        <v>#REF!</v>
      </c>
      <c r="F1944" s="40" t="e">
        <f t="shared" si="943"/>
        <v>#REF!</v>
      </c>
      <c r="G1944" s="40" t="e">
        <f t="shared" si="943"/>
        <v>#REF!</v>
      </c>
      <c r="H1944" s="40" t="e">
        <f t="shared" si="943"/>
        <v>#REF!</v>
      </c>
      <c r="I1944" s="40" t="e">
        <f t="shared" si="943"/>
        <v>#REF!</v>
      </c>
      <c r="J1944" s="40" t="e">
        <f t="shared" si="943"/>
        <v>#REF!</v>
      </c>
      <c r="K1944" s="40" t="e">
        <f t="shared" si="943"/>
        <v>#REF!</v>
      </c>
      <c r="L1944" s="40" t="e">
        <f t="shared" si="943"/>
        <v>#REF!</v>
      </c>
      <c r="M1944" s="40" t="e">
        <f t="shared" si="943"/>
        <v>#REF!</v>
      </c>
      <c r="N1944" s="40" t="e">
        <f t="shared" si="943"/>
        <v>#REF!</v>
      </c>
      <c r="O1944" s="40" t="e">
        <f t="shared" si="943"/>
        <v>#REF!</v>
      </c>
      <c r="P1944" s="40" t="e">
        <f t="shared" si="943"/>
        <v>#REF!</v>
      </c>
      <c r="Q1944" s="40" t="e">
        <f t="shared" si="943"/>
        <v>#REF!</v>
      </c>
      <c r="R1944" s="40" t="e">
        <f t="shared" si="943"/>
        <v>#REF!</v>
      </c>
      <c r="S1944" s="40" t="e">
        <f t="shared" si="943"/>
        <v>#REF!</v>
      </c>
      <c r="T1944" s="40" t="e">
        <f t="shared" si="943"/>
        <v>#REF!</v>
      </c>
      <c r="U1944" s="40" t="e">
        <f t="shared" si="943"/>
        <v>#REF!</v>
      </c>
      <c r="V1944" s="40" t="e">
        <f t="shared" si="943"/>
        <v>#REF!</v>
      </c>
      <c r="W1944" s="40" t="e">
        <f t="shared" si="943"/>
        <v>#REF!</v>
      </c>
      <c r="X1944" s="40" t="e">
        <f t="shared" si="943"/>
        <v>#REF!</v>
      </c>
      <c r="Y1944" s="40" t="e">
        <f t="shared" si="943"/>
        <v>#REF!</v>
      </c>
      <c r="Z1944" s="40" t="e">
        <f t="shared" si="943"/>
        <v>#REF!</v>
      </c>
      <c r="AA1944" s="40" t="e">
        <f t="shared" si="943"/>
        <v>#REF!</v>
      </c>
      <c r="AB1944" s="41" t="e">
        <f>Z1944/D1944</f>
        <v>#REF!</v>
      </c>
      <c r="AC1944" s="32"/>
      <c r="AD1944" s="165"/>
      <c r="AE1944" s="165"/>
      <c r="AF1944" s="165"/>
      <c r="AG1944" s="165"/>
      <c r="AH1944" s="165"/>
      <c r="AI1944" s="140"/>
      <c r="AJ1944" s="140"/>
      <c r="AK1944" s="78"/>
      <c r="AL1944" s="78"/>
    </row>
    <row r="1945" spans="1:38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4">SUM(M1945:Y1945)</f>
        <v>0</v>
      </c>
      <c r="AA1945" s="31">
        <f>D1945-Z1945</f>
        <v>0</v>
      </c>
      <c r="AB1945" s="37"/>
      <c r="AC1945" s="32"/>
      <c r="AD1945" s="165"/>
      <c r="AE1945" s="165"/>
      <c r="AF1945" s="165"/>
      <c r="AG1945" s="165"/>
      <c r="AH1945" s="165"/>
      <c r="AI1945" s="140"/>
      <c r="AJ1945" s="140"/>
      <c r="AK1945" s="78"/>
      <c r="AL1945" s="78"/>
    </row>
    <row r="1946" spans="1:38" s="33" customFormat="1" ht="18" hidden="1" customHeight="1" x14ac:dyDescent="0.25">
      <c r="A1946" s="39" t="s">
        <v>40</v>
      </c>
      <c r="B1946" s="40" t="e">
        <f t="shared" ref="B1946:C1946" si="945">B1945+B1944</f>
        <v>#REF!</v>
      </c>
      <c r="C1946" s="40" t="e">
        <f t="shared" si="945"/>
        <v>#REF!</v>
      </c>
      <c r="D1946" s="40" t="e">
        <f>D1945+D1944</f>
        <v>#REF!</v>
      </c>
      <c r="E1946" s="40" t="e">
        <f t="shared" ref="E1946:AA1946" si="946">E1945+E1944</f>
        <v>#REF!</v>
      </c>
      <c r="F1946" s="40" t="e">
        <f t="shared" si="946"/>
        <v>#REF!</v>
      </c>
      <c r="G1946" s="40" t="e">
        <f t="shared" si="946"/>
        <v>#REF!</v>
      </c>
      <c r="H1946" s="40" t="e">
        <f t="shared" si="946"/>
        <v>#REF!</v>
      </c>
      <c r="I1946" s="40" t="e">
        <f t="shared" si="946"/>
        <v>#REF!</v>
      </c>
      <c r="J1946" s="40" t="e">
        <f t="shared" si="946"/>
        <v>#REF!</v>
      </c>
      <c r="K1946" s="40" t="e">
        <f t="shared" si="946"/>
        <v>#REF!</v>
      </c>
      <c r="L1946" s="40" t="e">
        <f t="shared" si="946"/>
        <v>#REF!</v>
      </c>
      <c r="M1946" s="40" t="e">
        <f t="shared" si="946"/>
        <v>#REF!</v>
      </c>
      <c r="N1946" s="40" t="e">
        <f t="shared" si="946"/>
        <v>#REF!</v>
      </c>
      <c r="O1946" s="40" t="e">
        <f t="shared" si="946"/>
        <v>#REF!</v>
      </c>
      <c r="P1946" s="40" t="e">
        <f t="shared" si="946"/>
        <v>#REF!</v>
      </c>
      <c r="Q1946" s="40" t="e">
        <f t="shared" si="946"/>
        <v>#REF!</v>
      </c>
      <c r="R1946" s="40" t="e">
        <f t="shared" si="946"/>
        <v>#REF!</v>
      </c>
      <c r="S1946" s="40" t="e">
        <f t="shared" si="946"/>
        <v>#REF!</v>
      </c>
      <c r="T1946" s="40" t="e">
        <f t="shared" si="946"/>
        <v>#REF!</v>
      </c>
      <c r="U1946" s="40" t="e">
        <f t="shared" si="946"/>
        <v>#REF!</v>
      </c>
      <c r="V1946" s="40" t="e">
        <f t="shared" si="946"/>
        <v>#REF!</v>
      </c>
      <c r="W1946" s="40" t="e">
        <f t="shared" si="946"/>
        <v>#REF!</v>
      </c>
      <c r="X1946" s="40" t="e">
        <f t="shared" si="946"/>
        <v>#REF!</v>
      </c>
      <c r="Y1946" s="40" t="e">
        <f t="shared" si="946"/>
        <v>#REF!</v>
      </c>
      <c r="Z1946" s="40" t="e">
        <f t="shared" si="946"/>
        <v>#REF!</v>
      </c>
      <c r="AA1946" s="40" t="e">
        <f t="shared" si="946"/>
        <v>#REF!</v>
      </c>
      <c r="AB1946" s="41" t="e">
        <f>Z1946/D1946</f>
        <v>#REF!</v>
      </c>
      <c r="AC1946" s="43"/>
      <c r="AD1946" s="165"/>
      <c r="AE1946" s="165"/>
      <c r="AF1946" s="165"/>
      <c r="AG1946" s="165"/>
      <c r="AH1946" s="165"/>
      <c r="AI1946" s="140"/>
      <c r="AJ1946" s="140"/>
      <c r="AK1946" s="78"/>
      <c r="AL1946" s="78"/>
    </row>
    <row r="1947" spans="1:38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65"/>
      <c r="AE1947" s="165"/>
      <c r="AF1947" s="165"/>
      <c r="AG1947" s="165"/>
      <c r="AH1947" s="165"/>
      <c r="AI1947" s="140"/>
      <c r="AJ1947" s="140"/>
      <c r="AK1947" s="78"/>
      <c r="AL1947" s="78"/>
    </row>
    <row r="1948" spans="1:38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65"/>
      <c r="AE1948" s="165"/>
      <c r="AF1948" s="165"/>
      <c r="AG1948" s="165"/>
      <c r="AH1948" s="165"/>
      <c r="AI1948" s="140"/>
      <c r="AJ1948" s="140"/>
      <c r="AK1948" s="78"/>
      <c r="AL1948" s="78"/>
    </row>
    <row r="1949" spans="1:38" s="33" customFormat="1" ht="15" hidden="1" customHeight="1" x14ac:dyDescent="0.25">
      <c r="A1949" s="47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65"/>
      <c r="AE1949" s="165"/>
      <c r="AF1949" s="165"/>
      <c r="AG1949" s="165"/>
      <c r="AH1949" s="165"/>
      <c r="AI1949" s="140"/>
      <c r="AJ1949" s="140"/>
      <c r="AK1949" s="78"/>
      <c r="AL1949" s="78"/>
    </row>
    <row r="1950" spans="1:38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D1950" s="165"/>
      <c r="AE1950" s="165"/>
      <c r="AF1950" s="165"/>
      <c r="AG1950" s="165"/>
      <c r="AH1950" s="165"/>
      <c r="AI1950" s="140"/>
      <c r="AJ1950" s="140"/>
      <c r="AK1950" s="78"/>
      <c r="AL1950" s="78"/>
    </row>
    <row r="1951" spans="1:38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7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D1951" s="165"/>
      <c r="AE1951" s="165"/>
      <c r="AF1951" s="165"/>
      <c r="AG1951" s="165"/>
      <c r="AH1951" s="165"/>
      <c r="AI1951" s="140"/>
      <c r="AJ1951" s="140"/>
      <c r="AK1951" s="78"/>
      <c r="AL1951" s="78"/>
    </row>
    <row r="1952" spans="1:38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7"/>
        <v>0</v>
      </c>
      <c r="AA1952" s="31">
        <f>D1952-Z1952</f>
        <v>0</v>
      </c>
      <c r="AB1952" s="37"/>
      <c r="AC1952" s="32"/>
      <c r="AD1952" s="165"/>
      <c r="AE1952" s="165"/>
      <c r="AF1952" s="165"/>
      <c r="AG1952" s="165"/>
      <c r="AH1952" s="165"/>
      <c r="AI1952" s="140"/>
      <c r="AJ1952" s="140"/>
      <c r="AK1952" s="78"/>
      <c r="AL1952" s="78"/>
    </row>
    <row r="1953" spans="1:38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7"/>
        <v>0</v>
      </c>
      <c r="AA1953" s="31">
        <f>D1953-Z1953</f>
        <v>0</v>
      </c>
      <c r="AB1953" s="37"/>
      <c r="AC1953" s="32"/>
      <c r="AD1953" s="165"/>
      <c r="AE1953" s="165"/>
      <c r="AF1953" s="165"/>
      <c r="AG1953" s="165"/>
      <c r="AH1953" s="165"/>
      <c r="AI1953" s="140"/>
      <c r="AJ1953" s="140"/>
      <c r="AK1953" s="78"/>
      <c r="AL1953" s="78"/>
    </row>
    <row r="1954" spans="1:38" s="33" customFormat="1" ht="18" hidden="1" customHeight="1" x14ac:dyDescent="0.25">
      <c r="A1954" s="39" t="s">
        <v>38</v>
      </c>
      <c r="B1954" s="40" t="e">
        <f t="shared" ref="B1954:C1954" si="948">SUM(B1950:B1953)</f>
        <v>#REF!</v>
      </c>
      <c r="C1954" s="40" t="e">
        <f t="shared" si="948"/>
        <v>#REF!</v>
      </c>
      <c r="D1954" s="40" t="e">
        <f>SUM(D1950:D1953)</f>
        <v>#REF!</v>
      </c>
      <c r="E1954" s="40" t="e">
        <f t="shared" ref="E1954:AA1954" si="949">SUM(E1950:E1953)</f>
        <v>#REF!</v>
      </c>
      <c r="F1954" s="40" t="e">
        <f t="shared" si="949"/>
        <v>#REF!</v>
      </c>
      <c r="G1954" s="40" t="e">
        <f t="shared" si="949"/>
        <v>#REF!</v>
      </c>
      <c r="H1954" s="40" t="e">
        <f t="shared" si="949"/>
        <v>#REF!</v>
      </c>
      <c r="I1954" s="40" t="e">
        <f t="shared" si="949"/>
        <v>#REF!</v>
      </c>
      <c r="J1954" s="40" t="e">
        <f t="shared" si="949"/>
        <v>#REF!</v>
      </c>
      <c r="K1954" s="40" t="e">
        <f t="shared" si="949"/>
        <v>#REF!</v>
      </c>
      <c r="L1954" s="40" t="e">
        <f t="shared" si="949"/>
        <v>#REF!</v>
      </c>
      <c r="M1954" s="40" t="e">
        <f t="shared" si="949"/>
        <v>#REF!</v>
      </c>
      <c r="N1954" s="40" t="e">
        <f t="shared" si="949"/>
        <v>#REF!</v>
      </c>
      <c r="O1954" s="40" t="e">
        <f t="shared" si="949"/>
        <v>#REF!</v>
      </c>
      <c r="P1954" s="40" t="e">
        <f t="shared" si="949"/>
        <v>#REF!</v>
      </c>
      <c r="Q1954" s="40" t="e">
        <f t="shared" si="949"/>
        <v>#REF!</v>
      </c>
      <c r="R1954" s="40" t="e">
        <f t="shared" si="949"/>
        <v>#REF!</v>
      </c>
      <c r="S1954" s="40" t="e">
        <f t="shared" si="949"/>
        <v>#REF!</v>
      </c>
      <c r="T1954" s="40" t="e">
        <f t="shared" si="949"/>
        <v>#REF!</v>
      </c>
      <c r="U1954" s="40" t="e">
        <f t="shared" si="949"/>
        <v>#REF!</v>
      </c>
      <c r="V1954" s="40" t="e">
        <f t="shared" si="949"/>
        <v>#REF!</v>
      </c>
      <c r="W1954" s="40" t="e">
        <f t="shared" si="949"/>
        <v>#REF!</v>
      </c>
      <c r="X1954" s="40" t="e">
        <f t="shared" si="949"/>
        <v>#REF!</v>
      </c>
      <c r="Y1954" s="40" t="e">
        <f t="shared" si="949"/>
        <v>#REF!</v>
      </c>
      <c r="Z1954" s="40" t="e">
        <f t="shared" si="949"/>
        <v>#REF!</v>
      </c>
      <c r="AA1954" s="40" t="e">
        <f t="shared" si="949"/>
        <v>#REF!</v>
      </c>
      <c r="AB1954" s="41" t="e">
        <f>Z1954/D1954</f>
        <v>#REF!</v>
      </c>
      <c r="AC1954" s="32"/>
      <c r="AD1954" s="165"/>
      <c r="AE1954" s="165"/>
      <c r="AF1954" s="165"/>
      <c r="AG1954" s="165"/>
      <c r="AH1954" s="165"/>
      <c r="AI1954" s="140"/>
      <c r="AJ1954" s="140"/>
      <c r="AK1954" s="78"/>
      <c r="AL1954" s="78"/>
    </row>
    <row r="1955" spans="1:38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0">SUM(M1955:Y1955)</f>
        <v>0</v>
      </c>
      <c r="AA1955" s="31">
        <f>D1955-Z1955</f>
        <v>0</v>
      </c>
      <c r="AB1955" s="37"/>
      <c r="AC1955" s="32"/>
      <c r="AD1955" s="165"/>
      <c r="AE1955" s="165"/>
      <c r="AF1955" s="165"/>
      <c r="AG1955" s="165"/>
      <c r="AH1955" s="165"/>
      <c r="AI1955" s="140"/>
      <c r="AJ1955" s="140"/>
      <c r="AK1955" s="78"/>
      <c r="AL1955" s="78"/>
    </row>
    <row r="1956" spans="1:38" s="33" customFormat="1" ht="18" hidden="1" customHeight="1" x14ac:dyDescent="0.25">
      <c r="A1956" s="39" t="s">
        <v>40</v>
      </c>
      <c r="B1956" s="40" t="e">
        <f t="shared" ref="B1956:C1956" si="951">B1955+B1954</f>
        <v>#REF!</v>
      </c>
      <c r="C1956" s="40" t="e">
        <f t="shared" si="951"/>
        <v>#REF!</v>
      </c>
      <c r="D1956" s="40" t="e">
        <f>D1955+D1954</f>
        <v>#REF!</v>
      </c>
      <c r="E1956" s="40" t="e">
        <f t="shared" ref="E1956:AA1956" si="952">E1955+E1954</f>
        <v>#REF!</v>
      </c>
      <c r="F1956" s="40" t="e">
        <f t="shared" si="952"/>
        <v>#REF!</v>
      </c>
      <c r="G1956" s="40" t="e">
        <f t="shared" si="952"/>
        <v>#REF!</v>
      </c>
      <c r="H1956" s="40" t="e">
        <f t="shared" si="952"/>
        <v>#REF!</v>
      </c>
      <c r="I1956" s="40" t="e">
        <f t="shared" si="952"/>
        <v>#REF!</v>
      </c>
      <c r="J1956" s="40" t="e">
        <f t="shared" si="952"/>
        <v>#REF!</v>
      </c>
      <c r="K1956" s="40" t="e">
        <f t="shared" si="952"/>
        <v>#REF!</v>
      </c>
      <c r="L1956" s="40" t="e">
        <f t="shared" si="952"/>
        <v>#REF!</v>
      </c>
      <c r="M1956" s="40" t="e">
        <f t="shared" si="952"/>
        <v>#REF!</v>
      </c>
      <c r="N1956" s="40" t="e">
        <f t="shared" si="952"/>
        <v>#REF!</v>
      </c>
      <c r="O1956" s="40" t="e">
        <f t="shared" si="952"/>
        <v>#REF!</v>
      </c>
      <c r="P1956" s="40" t="e">
        <f t="shared" si="952"/>
        <v>#REF!</v>
      </c>
      <c r="Q1956" s="40" t="e">
        <f t="shared" si="952"/>
        <v>#REF!</v>
      </c>
      <c r="R1956" s="40" t="e">
        <f t="shared" si="952"/>
        <v>#REF!</v>
      </c>
      <c r="S1956" s="40" t="e">
        <f t="shared" si="952"/>
        <v>#REF!</v>
      </c>
      <c r="T1956" s="40" t="e">
        <f t="shared" si="952"/>
        <v>#REF!</v>
      </c>
      <c r="U1956" s="40" t="e">
        <f t="shared" si="952"/>
        <v>#REF!</v>
      </c>
      <c r="V1956" s="40" t="e">
        <f t="shared" si="952"/>
        <v>#REF!</v>
      </c>
      <c r="W1956" s="40" t="e">
        <f t="shared" si="952"/>
        <v>#REF!</v>
      </c>
      <c r="X1956" s="40" t="e">
        <f t="shared" si="952"/>
        <v>#REF!</v>
      </c>
      <c r="Y1956" s="40" t="e">
        <f t="shared" si="952"/>
        <v>#REF!</v>
      </c>
      <c r="Z1956" s="40" t="e">
        <f t="shared" si="952"/>
        <v>#REF!</v>
      </c>
      <c r="AA1956" s="40" t="e">
        <f t="shared" si="952"/>
        <v>#REF!</v>
      </c>
      <c r="AB1956" s="41" t="e">
        <f>Z1956/D1956</f>
        <v>#REF!</v>
      </c>
      <c r="AC1956" s="43"/>
      <c r="AD1956" s="165"/>
      <c r="AE1956" s="165"/>
      <c r="AF1956" s="165"/>
      <c r="AG1956" s="165"/>
      <c r="AH1956" s="165"/>
      <c r="AI1956" s="140"/>
      <c r="AJ1956" s="140"/>
      <c r="AK1956" s="78"/>
      <c r="AL1956" s="78"/>
    </row>
    <row r="1957" spans="1:38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65"/>
      <c r="AE1957" s="165"/>
      <c r="AF1957" s="165"/>
      <c r="AG1957" s="165"/>
      <c r="AH1957" s="165"/>
      <c r="AI1957" s="140"/>
      <c r="AJ1957" s="140"/>
      <c r="AK1957" s="78"/>
      <c r="AL1957" s="78"/>
    </row>
    <row r="1958" spans="1:38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65"/>
      <c r="AE1958" s="165"/>
      <c r="AF1958" s="165"/>
      <c r="AG1958" s="165"/>
      <c r="AH1958" s="165"/>
      <c r="AI1958" s="140"/>
      <c r="AJ1958" s="140"/>
      <c r="AK1958" s="78"/>
      <c r="AL1958" s="78"/>
    </row>
    <row r="1959" spans="1:38" s="33" customFormat="1" ht="15" hidden="1" customHeight="1" x14ac:dyDescent="0.25">
      <c r="A1959" s="47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65"/>
      <c r="AE1959" s="165"/>
      <c r="AF1959" s="165"/>
      <c r="AG1959" s="165"/>
      <c r="AH1959" s="165"/>
      <c r="AI1959" s="140"/>
      <c r="AJ1959" s="140"/>
      <c r="AK1959" s="78"/>
      <c r="AL1959" s="78"/>
    </row>
    <row r="1960" spans="1:38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D1960" s="165"/>
      <c r="AE1960" s="165"/>
      <c r="AF1960" s="165"/>
      <c r="AG1960" s="165"/>
      <c r="AH1960" s="165"/>
      <c r="AI1960" s="140"/>
      <c r="AJ1960" s="140"/>
      <c r="AK1960" s="78"/>
      <c r="AL1960" s="78"/>
    </row>
    <row r="1961" spans="1:38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3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D1961" s="165"/>
      <c r="AE1961" s="165"/>
      <c r="AF1961" s="165"/>
      <c r="AG1961" s="165"/>
      <c r="AH1961" s="165"/>
      <c r="AI1961" s="140"/>
      <c r="AJ1961" s="140"/>
      <c r="AK1961" s="78"/>
      <c r="AL1961" s="78"/>
    </row>
    <row r="1962" spans="1:38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3"/>
        <v>0</v>
      </c>
      <c r="AA1962" s="31">
        <f>D1962-Z1962</f>
        <v>0</v>
      </c>
      <c r="AB1962" s="37"/>
      <c r="AC1962" s="32"/>
      <c r="AD1962" s="165"/>
      <c r="AE1962" s="165"/>
      <c r="AF1962" s="165"/>
      <c r="AG1962" s="165"/>
      <c r="AH1962" s="165"/>
      <c r="AI1962" s="140"/>
      <c r="AJ1962" s="140"/>
      <c r="AK1962" s="78"/>
      <c r="AL1962" s="78"/>
    </row>
    <row r="1963" spans="1:38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3"/>
        <v>0</v>
      </c>
      <c r="AA1963" s="31">
        <f>D1963-Z1963</f>
        <v>0</v>
      </c>
      <c r="AB1963" s="37"/>
      <c r="AC1963" s="32"/>
      <c r="AD1963" s="165"/>
      <c r="AE1963" s="165"/>
      <c r="AF1963" s="165"/>
      <c r="AG1963" s="165"/>
      <c r="AH1963" s="165"/>
      <c r="AI1963" s="140"/>
      <c r="AJ1963" s="140"/>
      <c r="AK1963" s="78"/>
      <c r="AL1963" s="78"/>
    </row>
    <row r="1964" spans="1:38" s="33" customFormat="1" ht="18" hidden="1" customHeight="1" x14ac:dyDescent="0.25">
      <c r="A1964" s="39" t="s">
        <v>38</v>
      </c>
      <c r="B1964" s="40" t="e">
        <f t="shared" ref="B1964:C1964" si="954">SUM(B1960:B1963)</f>
        <v>#REF!</v>
      </c>
      <c r="C1964" s="40" t="e">
        <f t="shared" si="954"/>
        <v>#REF!</v>
      </c>
      <c r="D1964" s="40" t="e">
        <f>SUM(D1960:D1963)</f>
        <v>#REF!</v>
      </c>
      <c r="E1964" s="40" t="e">
        <f t="shared" ref="E1964:AA1964" si="955">SUM(E1960:E1963)</f>
        <v>#REF!</v>
      </c>
      <c r="F1964" s="40" t="e">
        <f t="shared" si="955"/>
        <v>#REF!</v>
      </c>
      <c r="G1964" s="40" t="e">
        <f t="shared" si="955"/>
        <v>#REF!</v>
      </c>
      <c r="H1964" s="40" t="e">
        <f t="shared" si="955"/>
        <v>#REF!</v>
      </c>
      <c r="I1964" s="40" t="e">
        <f t="shared" si="955"/>
        <v>#REF!</v>
      </c>
      <c r="J1964" s="40" t="e">
        <f t="shared" si="955"/>
        <v>#REF!</v>
      </c>
      <c r="K1964" s="40" t="e">
        <f t="shared" si="955"/>
        <v>#REF!</v>
      </c>
      <c r="L1964" s="40" t="e">
        <f t="shared" si="955"/>
        <v>#REF!</v>
      </c>
      <c r="M1964" s="40" t="e">
        <f t="shared" si="955"/>
        <v>#REF!</v>
      </c>
      <c r="N1964" s="40" t="e">
        <f t="shared" si="955"/>
        <v>#REF!</v>
      </c>
      <c r="O1964" s="40" t="e">
        <f t="shared" si="955"/>
        <v>#REF!</v>
      </c>
      <c r="P1964" s="40" t="e">
        <f t="shared" si="955"/>
        <v>#REF!</v>
      </c>
      <c r="Q1964" s="40" t="e">
        <f t="shared" si="955"/>
        <v>#REF!</v>
      </c>
      <c r="R1964" s="40" t="e">
        <f t="shared" si="955"/>
        <v>#REF!</v>
      </c>
      <c r="S1964" s="40" t="e">
        <f t="shared" si="955"/>
        <v>#REF!</v>
      </c>
      <c r="T1964" s="40" t="e">
        <f t="shared" si="955"/>
        <v>#REF!</v>
      </c>
      <c r="U1964" s="40" t="e">
        <f t="shared" si="955"/>
        <v>#REF!</v>
      </c>
      <c r="V1964" s="40" t="e">
        <f t="shared" si="955"/>
        <v>#REF!</v>
      </c>
      <c r="W1964" s="40" t="e">
        <f t="shared" si="955"/>
        <v>#REF!</v>
      </c>
      <c r="X1964" s="40" t="e">
        <f t="shared" si="955"/>
        <v>#REF!</v>
      </c>
      <c r="Y1964" s="40" t="e">
        <f t="shared" si="955"/>
        <v>#REF!</v>
      </c>
      <c r="Z1964" s="40" t="e">
        <f t="shared" si="955"/>
        <v>#REF!</v>
      </c>
      <c r="AA1964" s="40" t="e">
        <f t="shared" si="955"/>
        <v>#REF!</v>
      </c>
      <c r="AB1964" s="41" t="e">
        <f>Z1964/D1964</f>
        <v>#REF!</v>
      </c>
      <c r="AC1964" s="32"/>
      <c r="AD1964" s="165"/>
      <c r="AE1964" s="165"/>
      <c r="AF1964" s="165"/>
      <c r="AG1964" s="165"/>
      <c r="AH1964" s="165"/>
      <c r="AI1964" s="140"/>
      <c r="AJ1964" s="140"/>
      <c r="AK1964" s="78"/>
      <c r="AL1964" s="78"/>
    </row>
    <row r="1965" spans="1:38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6">SUM(M1965:Y1965)</f>
        <v>0</v>
      </c>
      <c r="AA1965" s="31">
        <f>D1965-Z1965</f>
        <v>0</v>
      </c>
      <c r="AB1965" s="37"/>
      <c r="AC1965" s="32"/>
      <c r="AD1965" s="165"/>
      <c r="AE1965" s="165"/>
      <c r="AF1965" s="165"/>
      <c r="AG1965" s="165"/>
      <c r="AH1965" s="165"/>
      <c r="AI1965" s="140"/>
      <c r="AJ1965" s="140"/>
      <c r="AK1965" s="78"/>
      <c r="AL1965" s="78"/>
    </row>
    <row r="1966" spans="1:38" s="33" customFormat="1" ht="18" hidden="1" customHeight="1" x14ac:dyDescent="0.25">
      <c r="A1966" s="39" t="s">
        <v>40</v>
      </c>
      <c r="B1966" s="40" t="e">
        <f t="shared" ref="B1966:C1966" si="957">B1965+B1964</f>
        <v>#REF!</v>
      </c>
      <c r="C1966" s="40" t="e">
        <f t="shared" si="957"/>
        <v>#REF!</v>
      </c>
      <c r="D1966" s="40" t="e">
        <f>D1965+D1964</f>
        <v>#REF!</v>
      </c>
      <c r="E1966" s="40" t="e">
        <f t="shared" ref="E1966:AA1966" si="958">E1965+E1964</f>
        <v>#REF!</v>
      </c>
      <c r="F1966" s="40" t="e">
        <f t="shared" si="958"/>
        <v>#REF!</v>
      </c>
      <c r="G1966" s="40" t="e">
        <f t="shared" si="958"/>
        <v>#REF!</v>
      </c>
      <c r="H1966" s="40" t="e">
        <f t="shared" si="958"/>
        <v>#REF!</v>
      </c>
      <c r="I1966" s="40" t="e">
        <f t="shared" si="958"/>
        <v>#REF!</v>
      </c>
      <c r="J1966" s="40" t="e">
        <f t="shared" si="958"/>
        <v>#REF!</v>
      </c>
      <c r="K1966" s="40" t="e">
        <f t="shared" si="958"/>
        <v>#REF!</v>
      </c>
      <c r="L1966" s="40" t="e">
        <f t="shared" si="958"/>
        <v>#REF!</v>
      </c>
      <c r="M1966" s="40" t="e">
        <f t="shared" si="958"/>
        <v>#REF!</v>
      </c>
      <c r="N1966" s="40" t="e">
        <f t="shared" si="958"/>
        <v>#REF!</v>
      </c>
      <c r="O1966" s="40" t="e">
        <f t="shared" si="958"/>
        <v>#REF!</v>
      </c>
      <c r="P1966" s="40" t="e">
        <f t="shared" si="958"/>
        <v>#REF!</v>
      </c>
      <c r="Q1966" s="40" t="e">
        <f t="shared" si="958"/>
        <v>#REF!</v>
      </c>
      <c r="R1966" s="40" t="e">
        <f t="shared" si="958"/>
        <v>#REF!</v>
      </c>
      <c r="S1966" s="40" t="e">
        <f t="shared" si="958"/>
        <v>#REF!</v>
      </c>
      <c r="T1966" s="40" t="e">
        <f t="shared" si="958"/>
        <v>#REF!</v>
      </c>
      <c r="U1966" s="40" t="e">
        <f t="shared" si="958"/>
        <v>#REF!</v>
      </c>
      <c r="V1966" s="40" t="e">
        <f t="shared" si="958"/>
        <v>#REF!</v>
      </c>
      <c r="W1966" s="40" t="e">
        <f t="shared" si="958"/>
        <v>#REF!</v>
      </c>
      <c r="X1966" s="40" t="e">
        <f t="shared" si="958"/>
        <v>#REF!</v>
      </c>
      <c r="Y1966" s="40" t="e">
        <f t="shared" si="958"/>
        <v>#REF!</v>
      </c>
      <c r="Z1966" s="40" t="e">
        <f t="shared" si="958"/>
        <v>#REF!</v>
      </c>
      <c r="AA1966" s="40" t="e">
        <f t="shared" si="958"/>
        <v>#REF!</v>
      </c>
      <c r="AB1966" s="41" t="e">
        <f>Z1966/D1966</f>
        <v>#REF!</v>
      </c>
      <c r="AC1966" s="43"/>
      <c r="AD1966" s="165"/>
      <c r="AE1966" s="165"/>
      <c r="AF1966" s="165"/>
      <c r="AG1966" s="165"/>
      <c r="AH1966" s="165"/>
      <c r="AI1966" s="140"/>
      <c r="AJ1966" s="140"/>
      <c r="AK1966" s="78"/>
      <c r="AL1966" s="78"/>
    </row>
    <row r="1967" spans="1:38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65"/>
      <c r="AE1967" s="165"/>
      <c r="AF1967" s="165"/>
      <c r="AG1967" s="165"/>
      <c r="AH1967" s="165"/>
      <c r="AI1967" s="140"/>
      <c r="AJ1967" s="140"/>
      <c r="AK1967" s="78"/>
      <c r="AL1967" s="78"/>
    </row>
    <row r="1968" spans="1:38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65"/>
      <c r="AE1968" s="165"/>
      <c r="AF1968" s="165"/>
      <c r="AG1968" s="165"/>
      <c r="AH1968" s="165"/>
      <c r="AI1968" s="140"/>
      <c r="AJ1968" s="140"/>
      <c r="AK1968" s="78"/>
      <c r="AL1968" s="78"/>
    </row>
    <row r="1969" spans="1:38" s="33" customFormat="1" ht="15" hidden="1" customHeight="1" x14ac:dyDescent="0.25">
      <c r="A1969" s="47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65"/>
      <c r="AE1969" s="165"/>
      <c r="AF1969" s="165"/>
      <c r="AG1969" s="165"/>
      <c r="AH1969" s="165"/>
      <c r="AI1969" s="140"/>
      <c r="AJ1969" s="140"/>
      <c r="AK1969" s="78"/>
      <c r="AL1969" s="78"/>
    </row>
    <row r="1970" spans="1:38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  <c r="AD1970" s="165"/>
      <c r="AE1970" s="165"/>
      <c r="AF1970" s="165"/>
      <c r="AG1970" s="165"/>
      <c r="AH1970" s="165"/>
      <c r="AI1970" s="140"/>
      <c r="AJ1970" s="140"/>
      <c r="AK1970" s="78"/>
      <c r="AL1970" s="78"/>
    </row>
    <row r="1971" spans="1:38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59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D1971" s="165"/>
      <c r="AE1971" s="165"/>
      <c r="AF1971" s="165"/>
      <c r="AG1971" s="165"/>
      <c r="AH1971" s="165"/>
      <c r="AI1971" s="140"/>
      <c r="AJ1971" s="140"/>
      <c r="AK1971" s="78"/>
      <c r="AL1971" s="78"/>
    </row>
    <row r="1972" spans="1:38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59"/>
        <v>0</v>
      </c>
      <c r="AA1972" s="31">
        <f>D1972-Z1972</f>
        <v>0</v>
      </c>
      <c r="AB1972" s="37"/>
      <c r="AC1972" s="32"/>
      <c r="AD1972" s="165"/>
      <c r="AE1972" s="165"/>
      <c r="AF1972" s="165"/>
      <c r="AG1972" s="165"/>
      <c r="AH1972" s="165"/>
      <c r="AI1972" s="140"/>
      <c r="AJ1972" s="140"/>
      <c r="AK1972" s="78"/>
      <c r="AL1972" s="78"/>
    </row>
    <row r="1973" spans="1:38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59"/>
        <v>0</v>
      </c>
      <c r="AA1973" s="31">
        <f>D1973-Z1973</f>
        <v>0</v>
      </c>
      <c r="AB1973" s="37"/>
      <c r="AC1973" s="32"/>
      <c r="AD1973" s="165"/>
      <c r="AE1973" s="165"/>
      <c r="AF1973" s="165"/>
      <c r="AG1973" s="165"/>
      <c r="AH1973" s="165"/>
      <c r="AI1973" s="140"/>
      <c r="AJ1973" s="140"/>
      <c r="AK1973" s="78"/>
      <c r="AL1973" s="78"/>
    </row>
    <row r="1974" spans="1:38" s="33" customFormat="1" ht="18" hidden="1" customHeight="1" x14ac:dyDescent="0.25">
      <c r="A1974" s="39" t="s">
        <v>38</v>
      </c>
      <c r="B1974" s="40" t="e">
        <f t="shared" ref="B1974:C1974" si="960">SUM(B1970:B1973)</f>
        <v>#REF!</v>
      </c>
      <c r="C1974" s="40" t="e">
        <f t="shared" si="960"/>
        <v>#REF!</v>
      </c>
      <c r="D1974" s="40" t="e">
        <f>SUM(D1970:D1973)</f>
        <v>#REF!</v>
      </c>
      <c r="E1974" s="40" t="e">
        <f t="shared" ref="E1974:AA1974" si="961">SUM(E1970:E1973)</f>
        <v>#REF!</v>
      </c>
      <c r="F1974" s="40" t="e">
        <f t="shared" si="961"/>
        <v>#REF!</v>
      </c>
      <c r="G1974" s="40" t="e">
        <f t="shared" si="961"/>
        <v>#REF!</v>
      </c>
      <c r="H1974" s="40" t="e">
        <f t="shared" si="961"/>
        <v>#REF!</v>
      </c>
      <c r="I1974" s="40" t="e">
        <f t="shared" si="961"/>
        <v>#REF!</v>
      </c>
      <c r="J1974" s="40" t="e">
        <f t="shared" si="961"/>
        <v>#REF!</v>
      </c>
      <c r="K1974" s="40" t="e">
        <f t="shared" si="961"/>
        <v>#REF!</v>
      </c>
      <c r="L1974" s="40" t="e">
        <f t="shared" si="961"/>
        <v>#REF!</v>
      </c>
      <c r="M1974" s="40" t="e">
        <f t="shared" si="961"/>
        <v>#REF!</v>
      </c>
      <c r="N1974" s="40" t="e">
        <f t="shared" si="961"/>
        <v>#REF!</v>
      </c>
      <c r="O1974" s="40" t="e">
        <f t="shared" si="961"/>
        <v>#REF!</v>
      </c>
      <c r="P1974" s="40" t="e">
        <f t="shared" si="961"/>
        <v>#REF!</v>
      </c>
      <c r="Q1974" s="40" t="e">
        <f t="shared" si="961"/>
        <v>#REF!</v>
      </c>
      <c r="R1974" s="40" t="e">
        <f t="shared" si="961"/>
        <v>#REF!</v>
      </c>
      <c r="S1974" s="40" t="e">
        <f t="shared" si="961"/>
        <v>#REF!</v>
      </c>
      <c r="T1974" s="40" t="e">
        <f t="shared" si="961"/>
        <v>#REF!</v>
      </c>
      <c r="U1974" s="40" t="e">
        <f t="shared" si="961"/>
        <v>#REF!</v>
      </c>
      <c r="V1974" s="40" t="e">
        <f t="shared" si="961"/>
        <v>#REF!</v>
      </c>
      <c r="W1974" s="40" t="e">
        <f t="shared" si="961"/>
        <v>#REF!</v>
      </c>
      <c r="X1974" s="40" t="e">
        <f t="shared" si="961"/>
        <v>#REF!</v>
      </c>
      <c r="Y1974" s="40" t="e">
        <f t="shared" si="961"/>
        <v>#REF!</v>
      </c>
      <c r="Z1974" s="40" t="e">
        <f t="shared" si="961"/>
        <v>#REF!</v>
      </c>
      <c r="AA1974" s="40" t="e">
        <f t="shared" si="961"/>
        <v>#REF!</v>
      </c>
      <c r="AB1974" s="41" t="e">
        <f>Z1974/D1974</f>
        <v>#REF!</v>
      </c>
      <c r="AC1974" s="32"/>
      <c r="AD1974" s="165"/>
      <c r="AE1974" s="165"/>
      <c r="AF1974" s="165"/>
      <c r="AG1974" s="165"/>
      <c r="AH1974" s="165"/>
      <c r="AI1974" s="140"/>
      <c r="AJ1974" s="140"/>
      <c r="AK1974" s="78"/>
      <c r="AL1974" s="78"/>
    </row>
    <row r="1975" spans="1:38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2">SUM(M1975:Y1975)</f>
        <v>0</v>
      </c>
      <c r="AA1975" s="31">
        <f>D1975-Z1975</f>
        <v>0</v>
      </c>
      <c r="AB1975" s="37"/>
      <c r="AC1975" s="32"/>
      <c r="AD1975" s="165"/>
      <c r="AE1975" s="165"/>
      <c r="AF1975" s="165"/>
      <c r="AG1975" s="165"/>
      <c r="AH1975" s="165"/>
      <c r="AI1975" s="140"/>
      <c r="AJ1975" s="140"/>
      <c r="AK1975" s="78"/>
      <c r="AL1975" s="78"/>
    </row>
    <row r="1976" spans="1:38" s="33" customFormat="1" ht="18" hidden="1" customHeight="1" x14ac:dyDescent="0.25">
      <c r="A1976" s="39" t="s">
        <v>40</v>
      </c>
      <c r="B1976" s="40" t="e">
        <f t="shared" ref="B1976:C1976" si="963">B1975+B1974</f>
        <v>#REF!</v>
      </c>
      <c r="C1976" s="40" t="e">
        <f t="shared" si="963"/>
        <v>#REF!</v>
      </c>
      <c r="D1976" s="40" t="e">
        <f>D1975+D1974</f>
        <v>#REF!</v>
      </c>
      <c r="E1976" s="40" t="e">
        <f t="shared" ref="E1976:AA1976" si="964">E1975+E1974</f>
        <v>#REF!</v>
      </c>
      <c r="F1976" s="40" t="e">
        <f t="shared" si="964"/>
        <v>#REF!</v>
      </c>
      <c r="G1976" s="40" t="e">
        <f t="shared" si="964"/>
        <v>#REF!</v>
      </c>
      <c r="H1976" s="40" t="e">
        <f t="shared" si="964"/>
        <v>#REF!</v>
      </c>
      <c r="I1976" s="40" t="e">
        <f t="shared" si="964"/>
        <v>#REF!</v>
      </c>
      <c r="J1976" s="40" t="e">
        <f t="shared" si="964"/>
        <v>#REF!</v>
      </c>
      <c r="K1976" s="40" t="e">
        <f t="shared" si="964"/>
        <v>#REF!</v>
      </c>
      <c r="L1976" s="40" t="e">
        <f t="shared" si="964"/>
        <v>#REF!</v>
      </c>
      <c r="M1976" s="40" t="e">
        <f t="shared" si="964"/>
        <v>#REF!</v>
      </c>
      <c r="N1976" s="40" t="e">
        <f t="shared" si="964"/>
        <v>#REF!</v>
      </c>
      <c r="O1976" s="40" t="e">
        <f t="shared" si="964"/>
        <v>#REF!</v>
      </c>
      <c r="P1976" s="40" t="e">
        <f t="shared" si="964"/>
        <v>#REF!</v>
      </c>
      <c r="Q1976" s="40" t="e">
        <f t="shared" si="964"/>
        <v>#REF!</v>
      </c>
      <c r="R1976" s="40" t="e">
        <f t="shared" si="964"/>
        <v>#REF!</v>
      </c>
      <c r="S1976" s="40" t="e">
        <f t="shared" si="964"/>
        <v>#REF!</v>
      </c>
      <c r="T1976" s="40" t="e">
        <f t="shared" si="964"/>
        <v>#REF!</v>
      </c>
      <c r="U1976" s="40" t="e">
        <f t="shared" si="964"/>
        <v>#REF!</v>
      </c>
      <c r="V1976" s="40" t="e">
        <f t="shared" si="964"/>
        <v>#REF!</v>
      </c>
      <c r="W1976" s="40" t="e">
        <f t="shared" si="964"/>
        <v>#REF!</v>
      </c>
      <c r="X1976" s="40" t="e">
        <f t="shared" si="964"/>
        <v>#REF!</v>
      </c>
      <c r="Y1976" s="40" t="e">
        <f t="shared" si="964"/>
        <v>#REF!</v>
      </c>
      <c r="Z1976" s="40" t="e">
        <f t="shared" si="964"/>
        <v>#REF!</v>
      </c>
      <c r="AA1976" s="40" t="e">
        <f t="shared" si="964"/>
        <v>#REF!</v>
      </c>
      <c r="AB1976" s="41" t="e">
        <f>Z1976/D1976</f>
        <v>#REF!</v>
      </c>
      <c r="AC1976" s="43"/>
      <c r="AD1976" s="165"/>
      <c r="AE1976" s="165"/>
      <c r="AF1976" s="165"/>
      <c r="AG1976" s="165"/>
      <c r="AH1976" s="165"/>
      <c r="AI1976" s="140"/>
      <c r="AJ1976" s="140"/>
      <c r="AK1976" s="78"/>
      <c r="AL1976" s="78"/>
    </row>
    <row r="1977" spans="1:38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65"/>
      <c r="AE1977" s="165"/>
      <c r="AF1977" s="165"/>
      <c r="AG1977" s="165"/>
      <c r="AH1977" s="165"/>
      <c r="AI1977" s="140"/>
      <c r="AJ1977" s="140"/>
      <c r="AK1977" s="78"/>
      <c r="AL1977" s="78"/>
    </row>
    <row r="1978" spans="1:38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65"/>
      <c r="AE1978" s="165"/>
      <c r="AF1978" s="165"/>
      <c r="AG1978" s="165"/>
      <c r="AH1978" s="165"/>
      <c r="AI1978" s="140"/>
      <c r="AJ1978" s="140"/>
      <c r="AK1978" s="78"/>
      <c r="AL1978" s="78"/>
    </row>
    <row r="1979" spans="1:38" s="33" customFormat="1" ht="15" hidden="1" customHeight="1" x14ac:dyDescent="0.25">
      <c r="A1979" s="47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65"/>
      <c r="AE1979" s="165"/>
      <c r="AF1979" s="165"/>
      <c r="AG1979" s="165"/>
      <c r="AH1979" s="165"/>
      <c r="AI1979" s="140"/>
      <c r="AJ1979" s="140"/>
      <c r="AK1979" s="78"/>
      <c r="AL1979" s="78"/>
    </row>
    <row r="1980" spans="1:38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D1980" s="165"/>
      <c r="AE1980" s="165"/>
      <c r="AF1980" s="165"/>
      <c r="AG1980" s="165"/>
      <c r="AH1980" s="165"/>
      <c r="AI1980" s="140"/>
      <c r="AJ1980" s="140"/>
      <c r="AK1980" s="78"/>
      <c r="AL1980" s="78"/>
    </row>
    <row r="1981" spans="1:38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5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D1981" s="165"/>
      <c r="AE1981" s="165"/>
      <c r="AF1981" s="165"/>
      <c r="AG1981" s="165"/>
      <c r="AH1981" s="165"/>
      <c r="AI1981" s="140"/>
      <c r="AJ1981" s="140"/>
      <c r="AK1981" s="78"/>
      <c r="AL1981" s="78"/>
    </row>
    <row r="1982" spans="1:38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5"/>
        <v>0</v>
      </c>
      <c r="AA1982" s="31">
        <f>D1982-Z1982</f>
        <v>0</v>
      </c>
      <c r="AB1982" s="37"/>
      <c r="AC1982" s="32"/>
      <c r="AD1982" s="165"/>
      <c r="AE1982" s="165"/>
      <c r="AF1982" s="165"/>
      <c r="AG1982" s="165"/>
      <c r="AH1982" s="165"/>
      <c r="AI1982" s="140"/>
      <c r="AJ1982" s="140"/>
      <c r="AK1982" s="78"/>
      <c r="AL1982" s="78"/>
    </row>
    <row r="1983" spans="1:38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5"/>
        <v>0</v>
      </c>
      <c r="AA1983" s="31">
        <f>D1983-Z1983</f>
        <v>0</v>
      </c>
      <c r="AB1983" s="37"/>
      <c r="AC1983" s="32"/>
      <c r="AD1983" s="165"/>
      <c r="AE1983" s="165"/>
      <c r="AF1983" s="165"/>
      <c r="AG1983" s="165"/>
      <c r="AH1983" s="165"/>
      <c r="AI1983" s="140"/>
      <c r="AJ1983" s="140"/>
      <c r="AK1983" s="78"/>
      <c r="AL1983" s="78"/>
    </row>
    <row r="1984" spans="1:38" s="33" customFormat="1" ht="18" hidden="1" customHeight="1" x14ac:dyDescent="0.25">
      <c r="A1984" s="39" t="s">
        <v>38</v>
      </c>
      <c r="B1984" s="40" t="e">
        <f t="shared" ref="B1984:C1984" si="966">SUM(B1980:B1983)</f>
        <v>#REF!</v>
      </c>
      <c r="C1984" s="40" t="e">
        <f t="shared" si="966"/>
        <v>#REF!</v>
      </c>
      <c r="D1984" s="40" t="e">
        <f>SUM(D1980:D1983)</f>
        <v>#REF!</v>
      </c>
      <c r="E1984" s="40" t="e">
        <f t="shared" ref="E1984:AA1984" si="967">SUM(E1980:E1983)</f>
        <v>#REF!</v>
      </c>
      <c r="F1984" s="40" t="e">
        <f t="shared" si="967"/>
        <v>#REF!</v>
      </c>
      <c r="G1984" s="40" t="e">
        <f t="shared" si="967"/>
        <v>#REF!</v>
      </c>
      <c r="H1984" s="40" t="e">
        <f t="shared" si="967"/>
        <v>#REF!</v>
      </c>
      <c r="I1984" s="40" t="e">
        <f t="shared" si="967"/>
        <v>#REF!</v>
      </c>
      <c r="J1984" s="40" t="e">
        <f t="shared" si="967"/>
        <v>#REF!</v>
      </c>
      <c r="K1984" s="40" t="e">
        <f t="shared" si="967"/>
        <v>#REF!</v>
      </c>
      <c r="L1984" s="40" t="e">
        <f t="shared" si="967"/>
        <v>#REF!</v>
      </c>
      <c r="M1984" s="40" t="e">
        <f t="shared" si="967"/>
        <v>#REF!</v>
      </c>
      <c r="N1984" s="40" t="e">
        <f t="shared" si="967"/>
        <v>#REF!</v>
      </c>
      <c r="O1984" s="40" t="e">
        <f t="shared" si="967"/>
        <v>#REF!</v>
      </c>
      <c r="P1984" s="40" t="e">
        <f t="shared" si="967"/>
        <v>#REF!</v>
      </c>
      <c r="Q1984" s="40" t="e">
        <f t="shared" si="967"/>
        <v>#REF!</v>
      </c>
      <c r="R1984" s="40" t="e">
        <f t="shared" si="967"/>
        <v>#REF!</v>
      </c>
      <c r="S1984" s="40" t="e">
        <f t="shared" si="967"/>
        <v>#REF!</v>
      </c>
      <c r="T1984" s="40" t="e">
        <f t="shared" si="967"/>
        <v>#REF!</v>
      </c>
      <c r="U1984" s="40" t="e">
        <f t="shared" si="967"/>
        <v>#REF!</v>
      </c>
      <c r="V1984" s="40" t="e">
        <f t="shared" si="967"/>
        <v>#REF!</v>
      </c>
      <c r="W1984" s="40" t="e">
        <f t="shared" si="967"/>
        <v>#REF!</v>
      </c>
      <c r="X1984" s="40" t="e">
        <f t="shared" si="967"/>
        <v>#REF!</v>
      </c>
      <c r="Y1984" s="40" t="e">
        <f t="shared" si="967"/>
        <v>#REF!</v>
      </c>
      <c r="Z1984" s="40" t="e">
        <f t="shared" si="967"/>
        <v>#REF!</v>
      </c>
      <c r="AA1984" s="40" t="e">
        <f t="shared" si="967"/>
        <v>#REF!</v>
      </c>
      <c r="AB1984" s="41" t="e">
        <f>Z1984/D1984</f>
        <v>#REF!</v>
      </c>
      <c r="AC1984" s="32"/>
      <c r="AD1984" s="165"/>
      <c r="AE1984" s="165"/>
      <c r="AF1984" s="165"/>
      <c r="AG1984" s="165"/>
      <c r="AH1984" s="165"/>
      <c r="AI1984" s="140"/>
      <c r="AJ1984" s="140"/>
      <c r="AK1984" s="78"/>
      <c r="AL1984" s="78"/>
    </row>
    <row r="1985" spans="1:38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68">SUM(M1985:Y1985)</f>
        <v>0</v>
      </c>
      <c r="AA1985" s="31">
        <f>D1985-Z1985</f>
        <v>0</v>
      </c>
      <c r="AB1985" s="37"/>
      <c r="AC1985" s="32"/>
      <c r="AD1985" s="165"/>
      <c r="AE1985" s="165"/>
      <c r="AF1985" s="165"/>
      <c r="AG1985" s="165"/>
      <c r="AH1985" s="165"/>
      <c r="AI1985" s="140"/>
      <c r="AJ1985" s="140"/>
      <c r="AK1985" s="78"/>
      <c r="AL1985" s="78"/>
    </row>
    <row r="1986" spans="1:38" s="33" customFormat="1" ht="18" hidden="1" customHeight="1" x14ac:dyDescent="0.25">
      <c r="A1986" s="39" t="s">
        <v>40</v>
      </c>
      <c r="B1986" s="40" t="e">
        <f t="shared" ref="B1986:C1986" si="969">B1985+B1984</f>
        <v>#REF!</v>
      </c>
      <c r="C1986" s="40" t="e">
        <f t="shared" si="969"/>
        <v>#REF!</v>
      </c>
      <c r="D1986" s="40" t="e">
        <f>D1985+D1984</f>
        <v>#REF!</v>
      </c>
      <c r="E1986" s="40" t="e">
        <f t="shared" ref="E1986:AA1986" si="970">E1985+E1984</f>
        <v>#REF!</v>
      </c>
      <c r="F1986" s="40" t="e">
        <f t="shared" si="970"/>
        <v>#REF!</v>
      </c>
      <c r="G1986" s="40" t="e">
        <f t="shared" si="970"/>
        <v>#REF!</v>
      </c>
      <c r="H1986" s="40" t="e">
        <f t="shared" si="970"/>
        <v>#REF!</v>
      </c>
      <c r="I1986" s="40" t="e">
        <f t="shared" si="970"/>
        <v>#REF!</v>
      </c>
      <c r="J1986" s="40" t="e">
        <f t="shared" si="970"/>
        <v>#REF!</v>
      </c>
      <c r="K1986" s="40" t="e">
        <f t="shared" si="970"/>
        <v>#REF!</v>
      </c>
      <c r="L1986" s="40" t="e">
        <f t="shared" si="970"/>
        <v>#REF!</v>
      </c>
      <c r="M1986" s="40" t="e">
        <f t="shared" si="970"/>
        <v>#REF!</v>
      </c>
      <c r="N1986" s="40" t="e">
        <f t="shared" si="970"/>
        <v>#REF!</v>
      </c>
      <c r="O1986" s="40" t="e">
        <f t="shared" si="970"/>
        <v>#REF!</v>
      </c>
      <c r="P1986" s="40" t="e">
        <f t="shared" si="970"/>
        <v>#REF!</v>
      </c>
      <c r="Q1986" s="40" t="e">
        <f t="shared" si="970"/>
        <v>#REF!</v>
      </c>
      <c r="R1986" s="40" t="e">
        <f t="shared" si="970"/>
        <v>#REF!</v>
      </c>
      <c r="S1986" s="40" t="e">
        <f t="shared" si="970"/>
        <v>#REF!</v>
      </c>
      <c r="T1986" s="40" t="e">
        <f t="shared" si="970"/>
        <v>#REF!</v>
      </c>
      <c r="U1986" s="40" t="e">
        <f t="shared" si="970"/>
        <v>#REF!</v>
      </c>
      <c r="V1986" s="40" t="e">
        <f t="shared" si="970"/>
        <v>#REF!</v>
      </c>
      <c r="W1986" s="40" t="e">
        <f t="shared" si="970"/>
        <v>#REF!</v>
      </c>
      <c r="X1986" s="40" t="e">
        <f t="shared" si="970"/>
        <v>#REF!</v>
      </c>
      <c r="Y1986" s="40" t="e">
        <f t="shared" si="970"/>
        <v>#REF!</v>
      </c>
      <c r="Z1986" s="40" t="e">
        <f t="shared" si="970"/>
        <v>#REF!</v>
      </c>
      <c r="AA1986" s="40" t="e">
        <f t="shared" si="970"/>
        <v>#REF!</v>
      </c>
      <c r="AB1986" s="41" t="e">
        <f>Z1986/D1986</f>
        <v>#REF!</v>
      </c>
      <c r="AC1986" s="43"/>
      <c r="AD1986" s="165"/>
      <c r="AE1986" s="165"/>
      <c r="AF1986" s="165"/>
      <c r="AG1986" s="165"/>
      <c r="AH1986" s="165"/>
      <c r="AI1986" s="140"/>
      <c r="AJ1986" s="140"/>
      <c r="AK1986" s="78"/>
      <c r="AL1986" s="78"/>
    </row>
    <row r="1987" spans="1:38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65"/>
      <c r="AE1987" s="165"/>
      <c r="AF1987" s="165"/>
      <c r="AG1987" s="165"/>
      <c r="AH1987" s="165"/>
      <c r="AI1987" s="140"/>
      <c r="AJ1987" s="140"/>
      <c r="AK1987" s="78"/>
      <c r="AL1987" s="78"/>
    </row>
    <row r="1988" spans="1:38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65"/>
      <c r="AE1988" s="165"/>
      <c r="AF1988" s="165"/>
      <c r="AG1988" s="165"/>
      <c r="AH1988" s="165"/>
      <c r="AI1988" s="140"/>
      <c r="AJ1988" s="140"/>
      <c r="AK1988" s="78"/>
      <c r="AL1988" s="78"/>
    </row>
    <row r="1989" spans="1:38" s="33" customFormat="1" ht="15" hidden="1" customHeight="1" x14ac:dyDescent="0.25">
      <c r="A1989" s="47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65"/>
      <c r="AE1989" s="165"/>
      <c r="AF1989" s="165"/>
      <c r="AG1989" s="165"/>
      <c r="AH1989" s="165"/>
      <c r="AI1989" s="140"/>
      <c r="AJ1989" s="140"/>
      <c r="AK1989" s="78"/>
      <c r="AL1989" s="78"/>
    </row>
    <row r="1990" spans="1:38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D1990" s="165"/>
      <c r="AE1990" s="165"/>
      <c r="AF1990" s="165"/>
      <c r="AG1990" s="165"/>
      <c r="AH1990" s="165"/>
      <c r="AI1990" s="140"/>
      <c r="AJ1990" s="140"/>
      <c r="AK1990" s="78"/>
      <c r="AL1990" s="78"/>
    </row>
    <row r="1991" spans="1:38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1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D1991" s="165"/>
      <c r="AE1991" s="165"/>
      <c r="AF1991" s="165"/>
      <c r="AG1991" s="165"/>
      <c r="AH1991" s="165"/>
      <c r="AI1991" s="140"/>
      <c r="AJ1991" s="140"/>
      <c r="AK1991" s="78"/>
      <c r="AL1991" s="78"/>
    </row>
    <row r="1992" spans="1:38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1"/>
        <v>0</v>
      </c>
      <c r="AA1992" s="31">
        <f>D1992-Z1992</f>
        <v>0</v>
      </c>
      <c r="AB1992" s="37"/>
      <c r="AC1992" s="32"/>
      <c r="AD1992" s="165"/>
      <c r="AE1992" s="165"/>
      <c r="AF1992" s="165"/>
      <c r="AG1992" s="165"/>
      <c r="AH1992" s="165"/>
      <c r="AI1992" s="140"/>
      <c r="AJ1992" s="140"/>
      <c r="AK1992" s="78"/>
      <c r="AL1992" s="78"/>
    </row>
    <row r="1993" spans="1:38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1"/>
        <v>0</v>
      </c>
      <c r="AA1993" s="31">
        <f>D1993-Z1993</f>
        <v>0</v>
      </c>
      <c r="AB1993" s="37"/>
      <c r="AC1993" s="32"/>
      <c r="AD1993" s="165"/>
      <c r="AE1993" s="165"/>
      <c r="AF1993" s="165"/>
      <c r="AG1993" s="165"/>
      <c r="AH1993" s="165"/>
      <c r="AI1993" s="140"/>
      <c r="AJ1993" s="140"/>
      <c r="AK1993" s="78"/>
      <c r="AL1993" s="78"/>
    </row>
    <row r="1994" spans="1:38" s="33" customFormat="1" ht="18" hidden="1" customHeight="1" x14ac:dyDescent="0.25">
      <c r="A1994" s="39" t="s">
        <v>38</v>
      </c>
      <c r="B1994" s="40" t="e">
        <f t="shared" ref="B1994:C1994" si="972">SUM(B1990:B1993)</f>
        <v>#REF!</v>
      </c>
      <c r="C1994" s="40" t="e">
        <f t="shared" si="972"/>
        <v>#REF!</v>
      </c>
      <c r="D1994" s="40" t="e">
        <f>SUM(D1990:D1993)</f>
        <v>#REF!</v>
      </c>
      <c r="E1994" s="40" t="e">
        <f t="shared" ref="E1994:AA1994" si="973">SUM(E1990:E1993)</f>
        <v>#REF!</v>
      </c>
      <c r="F1994" s="40" t="e">
        <f t="shared" si="973"/>
        <v>#REF!</v>
      </c>
      <c r="G1994" s="40" t="e">
        <f t="shared" si="973"/>
        <v>#REF!</v>
      </c>
      <c r="H1994" s="40" t="e">
        <f t="shared" si="973"/>
        <v>#REF!</v>
      </c>
      <c r="I1994" s="40" t="e">
        <f t="shared" si="973"/>
        <v>#REF!</v>
      </c>
      <c r="J1994" s="40" t="e">
        <f t="shared" si="973"/>
        <v>#REF!</v>
      </c>
      <c r="K1994" s="40" t="e">
        <f t="shared" si="973"/>
        <v>#REF!</v>
      </c>
      <c r="L1994" s="40" t="e">
        <f t="shared" si="973"/>
        <v>#REF!</v>
      </c>
      <c r="M1994" s="40" t="e">
        <f t="shared" si="973"/>
        <v>#REF!</v>
      </c>
      <c r="N1994" s="40" t="e">
        <f t="shared" si="973"/>
        <v>#REF!</v>
      </c>
      <c r="O1994" s="40" t="e">
        <f t="shared" si="973"/>
        <v>#REF!</v>
      </c>
      <c r="P1994" s="40" t="e">
        <f t="shared" si="973"/>
        <v>#REF!</v>
      </c>
      <c r="Q1994" s="40" t="e">
        <f t="shared" si="973"/>
        <v>#REF!</v>
      </c>
      <c r="R1994" s="40" t="e">
        <f t="shared" si="973"/>
        <v>#REF!</v>
      </c>
      <c r="S1994" s="40" t="e">
        <f t="shared" si="973"/>
        <v>#REF!</v>
      </c>
      <c r="T1994" s="40" t="e">
        <f t="shared" si="973"/>
        <v>#REF!</v>
      </c>
      <c r="U1994" s="40" t="e">
        <f t="shared" si="973"/>
        <v>#REF!</v>
      </c>
      <c r="V1994" s="40" t="e">
        <f t="shared" si="973"/>
        <v>#REF!</v>
      </c>
      <c r="W1994" s="40" t="e">
        <f t="shared" si="973"/>
        <v>#REF!</v>
      </c>
      <c r="X1994" s="40" t="e">
        <f t="shared" si="973"/>
        <v>#REF!</v>
      </c>
      <c r="Y1994" s="40" t="e">
        <f t="shared" si="973"/>
        <v>#REF!</v>
      </c>
      <c r="Z1994" s="40" t="e">
        <f t="shared" si="973"/>
        <v>#REF!</v>
      </c>
      <c r="AA1994" s="40" t="e">
        <f t="shared" si="973"/>
        <v>#REF!</v>
      </c>
      <c r="AB1994" s="41" t="e">
        <f>Z1994/D1994</f>
        <v>#REF!</v>
      </c>
      <c r="AC1994" s="32"/>
      <c r="AD1994" s="165"/>
      <c r="AE1994" s="165"/>
      <c r="AF1994" s="165"/>
      <c r="AG1994" s="165"/>
      <c r="AH1994" s="165"/>
      <c r="AI1994" s="140"/>
      <c r="AJ1994" s="140"/>
      <c r="AK1994" s="78"/>
      <c r="AL1994" s="78"/>
    </row>
    <row r="1995" spans="1:38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4">SUM(M1995:Y1995)</f>
        <v>0</v>
      </c>
      <c r="AA1995" s="31">
        <f>D1995-Z1995</f>
        <v>0</v>
      </c>
      <c r="AB1995" s="37"/>
      <c r="AC1995" s="32"/>
      <c r="AD1995" s="165"/>
      <c r="AE1995" s="165"/>
      <c r="AF1995" s="165"/>
      <c r="AG1995" s="165"/>
      <c r="AH1995" s="165"/>
      <c r="AI1995" s="140"/>
      <c r="AJ1995" s="140"/>
      <c r="AK1995" s="78"/>
      <c r="AL1995" s="78"/>
    </row>
    <row r="1996" spans="1:38" s="33" customFormat="1" ht="18" hidden="1" customHeight="1" x14ac:dyDescent="0.25">
      <c r="A1996" s="39" t="s">
        <v>40</v>
      </c>
      <c r="B1996" s="40" t="e">
        <f t="shared" ref="B1996:C1996" si="975">B1995+B1994</f>
        <v>#REF!</v>
      </c>
      <c r="C1996" s="40" t="e">
        <f t="shared" si="975"/>
        <v>#REF!</v>
      </c>
      <c r="D1996" s="40" t="e">
        <f>D1995+D1994</f>
        <v>#REF!</v>
      </c>
      <c r="E1996" s="40" t="e">
        <f t="shared" ref="E1996:AA1996" si="976">E1995+E1994</f>
        <v>#REF!</v>
      </c>
      <c r="F1996" s="40" t="e">
        <f t="shared" si="976"/>
        <v>#REF!</v>
      </c>
      <c r="G1996" s="40" t="e">
        <f t="shared" si="976"/>
        <v>#REF!</v>
      </c>
      <c r="H1996" s="40" t="e">
        <f t="shared" si="976"/>
        <v>#REF!</v>
      </c>
      <c r="I1996" s="40" t="e">
        <f t="shared" si="976"/>
        <v>#REF!</v>
      </c>
      <c r="J1996" s="40" t="e">
        <f t="shared" si="976"/>
        <v>#REF!</v>
      </c>
      <c r="K1996" s="40" t="e">
        <f t="shared" si="976"/>
        <v>#REF!</v>
      </c>
      <c r="L1996" s="40" t="e">
        <f t="shared" si="976"/>
        <v>#REF!</v>
      </c>
      <c r="M1996" s="40" t="e">
        <f t="shared" si="976"/>
        <v>#REF!</v>
      </c>
      <c r="N1996" s="40" t="e">
        <f t="shared" si="976"/>
        <v>#REF!</v>
      </c>
      <c r="O1996" s="40" t="e">
        <f t="shared" si="976"/>
        <v>#REF!</v>
      </c>
      <c r="P1996" s="40" t="e">
        <f t="shared" si="976"/>
        <v>#REF!</v>
      </c>
      <c r="Q1996" s="40" t="e">
        <f t="shared" si="976"/>
        <v>#REF!</v>
      </c>
      <c r="R1996" s="40" t="e">
        <f t="shared" si="976"/>
        <v>#REF!</v>
      </c>
      <c r="S1996" s="40" t="e">
        <f t="shared" si="976"/>
        <v>#REF!</v>
      </c>
      <c r="T1996" s="40" t="e">
        <f t="shared" si="976"/>
        <v>#REF!</v>
      </c>
      <c r="U1996" s="40" t="e">
        <f t="shared" si="976"/>
        <v>#REF!</v>
      </c>
      <c r="V1996" s="40" t="e">
        <f t="shared" si="976"/>
        <v>#REF!</v>
      </c>
      <c r="W1996" s="40" t="e">
        <f t="shared" si="976"/>
        <v>#REF!</v>
      </c>
      <c r="X1996" s="40" t="e">
        <f t="shared" si="976"/>
        <v>#REF!</v>
      </c>
      <c r="Y1996" s="40" t="e">
        <f t="shared" si="976"/>
        <v>#REF!</v>
      </c>
      <c r="Z1996" s="40" t="e">
        <f t="shared" si="976"/>
        <v>#REF!</v>
      </c>
      <c r="AA1996" s="40" t="e">
        <f t="shared" si="976"/>
        <v>#REF!</v>
      </c>
      <c r="AB1996" s="41" t="e">
        <f>Z1996/D1996</f>
        <v>#REF!</v>
      </c>
      <c r="AC1996" s="43"/>
      <c r="AD1996" s="165"/>
      <c r="AE1996" s="165"/>
      <c r="AF1996" s="165"/>
      <c r="AG1996" s="165"/>
      <c r="AH1996" s="165"/>
      <c r="AI1996" s="140"/>
      <c r="AJ1996" s="140"/>
      <c r="AK1996" s="78"/>
      <c r="AL1996" s="78"/>
    </row>
    <row r="1997" spans="1:38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65"/>
      <c r="AE1997" s="165"/>
      <c r="AF1997" s="165"/>
      <c r="AG1997" s="165"/>
      <c r="AH1997" s="165"/>
      <c r="AI1997" s="140"/>
      <c r="AJ1997" s="140"/>
      <c r="AK1997" s="78"/>
      <c r="AL1997" s="78"/>
    </row>
    <row r="1998" spans="1:38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65"/>
      <c r="AE1998" s="165"/>
      <c r="AF1998" s="165"/>
      <c r="AG1998" s="165"/>
      <c r="AH1998" s="165"/>
      <c r="AI1998" s="140"/>
      <c r="AJ1998" s="140"/>
      <c r="AK1998" s="78"/>
      <c r="AL1998" s="78"/>
    </row>
    <row r="1999" spans="1:38" s="33" customFormat="1" ht="15" hidden="1" customHeight="1" x14ac:dyDescent="0.25">
      <c r="A1999" s="47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65"/>
      <c r="AE1999" s="165"/>
      <c r="AF1999" s="165"/>
      <c r="AG1999" s="165"/>
      <c r="AH1999" s="165"/>
      <c r="AI1999" s="140"/>
      <c r="AJ1999" s="140"/>
      <c r="AK1999" s="78"/>
      <c r="AL1999" s="78"/>
    </row>
    <row r="2000" spans="1:38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D2000" s="165"/>
      <c r="AE2000" s="165"/>
      <c r="AF2000" s="165"/>
      <c r="AG2000" s="165"/>
      <c r="AH2000" s="165"/>
      <c r="AI2000" s="140"/>
      <c r="AJ2000" s="140"/>
      <c r="AK2000" s="78"/>
      <c r="AL2000" s="78"/>
    </row>
    <row r="2001" spans="1:38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7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D2001" s="165"/>
      <c r="AE2001" s="165"/>
      <c r="AF2001" s="165"/>
      <c r="AG2001" s="165"/>
      <c r="AH2001" s="165"/>
      <c r="AI2001" s="140"/>
      <c r="AJ2001" s="140"/>
      <c r="AK2001" s="78"/>
      <c r="AL2001" s="78"/>
    </row>
    <row r="2002" spans="1:38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7"/>
        <v>0</v>
      </c>
      <c r="AA2002" s="31">
        <f>D2002-Z2002</f>
        <v>0</v>
      </c>
      <c r="AB2002" s="37"/>
      <c r="AC2002" s="32"/>
      <c r="AD2002" s="165"/>
      <c r="AE2002" s="165"/>
      <c r="AF2002" s="165"/>
      <c r="AG2002" s="165"/>
      <c r="AH2002" s="165"/>
      <c r="AI2002" s="140"/>
      <c r="AJ2002" s="140"/>
      <c r="AK2002" s="78"/>
      <c r="AL2002" s="78"/>
    </row>
    <row r="2003" spans="1:38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7"/>
        <v>0</v>
      </c>
      <c r="AA2003" s="31">
        <f>D2003-Z2003</f>
        <v>0</v>
      </c>
      <c r="AB2003" s="37"/>
      <c r="AC2003" s="32"/>
      <c r="AD2003" s="165"/>
      <c r="AE2003" s="165"/>
      <c r="AF2003" s="165"/>
      <c r="AG2003" s="165"/>
      <c r="AH2003" s="165"/>
      <c r="AI2003" s="140"/>
      <c r="AJ2003" s="140"/>
      <c r="AK2003" s="78"/>
      <c r="AL2003" s="78"/>
    </row>
    <row r="2004" spans="1:38" s="33" customFormat="1" ht="18" hidden="1" customHeight="1" x14ac:dyDescent="0.25">
      <c r="A2004" s="39" t="s">
        <v>38</v>
      </c>
      <c r="B2004" s="40" t="e">
        <f t="shared" ref="B2004:C2004" si="978">SUM(B2000:B2003)</f>
        <v>#REF!</v>
      </c>
      <c r="C2004" s="40" t="e">
        <f t="shared" si="978"/>
        <v>#REF!</v>
      </c>
      <c r="D2004" s="40" t="e">
        <f>SUM(D2000:D2003)</f>
        <v>#REF!</v>
      </c>
      <c r="E2004" s="40" t="e">
        <f t="shared" ref="E2004:AA2004" si="979">SUM(E2000:E2003)</f>
        <v>#REF!</v>
      </c>
      <c r="F2004" s="40" t="e">
        <f t="shared" si="979"/>
        <v>#REF!</v>
      </c>
      <c r="G2004" s="40" t="e">
        <f t="shared" si="979"/>
        <v>#REF!</v>
      </c>
      <c r="H2004" s="40" t="e">
        <f t="shared" si="979"/>
        <v>#REF!</v>
      </c>
      <c r="I2004" s="40" t="e">
        <f t="shared" si="979"/>
        <v>#REF!</v>
      </c>
      <c r="J2004" s="40" t="e">
        <f t="shared" si="979"/>
        <v>#REF!</v>
      </c>
      <c r="K2004" s="40" t="e">
        <f t="shared" si="979"/>
        <v>#REF!</v>
      </c>
      <c r="L2004" s="40" t="e">
        <f t="shared" si="979"/>
        <v>#REF!</v>
      </c>
      <c r="M2004" s="40" t="e">
        <f t="shared" si="979"/>
        <v>#REF!</v>
      </c>
      <c r="N2004" s="40" t="e">
        <f t="shared" si="979"/>
        <v>#REF!</v>
      </c>
      <c r="O2004" s="40" t="e">
        <f t="shared" si="979"/>
        <v>#REF!</v>
      </c>
      <c r="P2004" s="40" t="e">
        <f t="shared" si="979"/>
        <v>#REF!</v>
      </c>
      <c r="Q2004" s="40" t="e">
        <f t="shared" si="979"/>
        <v>#REF!</v>
      </c>
      <c r="R2004" s="40" t="e">
        <f t="shared" si="979"/>
        <v>#REF!</v>
      </c>
      <c r="S2004" s="40" t="e">
        <f t="shared" si="979"/>
        <v>#REF!</v>
      </c>
      <c r="T2004" s="40" t="e">
        <f t="shared" si="979"/>
        <v>#REF!</v>
      </c>
      <c r="U2004" s="40" t="e">
        <f t="shared" si="979"/>
        <v>#REF!</v>
      </c>
      <c r="V2004" s="40" t="e">
        <f t="shared" si="979"/>
        <v>#REF!</v>
      </c>
      <c r="W2004" s="40" t="e">
        <f t="shared" si="979"/>
        <v>#REF!</v>
      </c>
      <c r="X2004" s="40" t="e">
        <f t="shared" si="979"/>
        <v>#REF!</v>
      </c>
      <c r="Y2004" s="40" t="e">
        <f t="shared" si="979"/>
        <v>#REF!</v>
      </c>
      <c r="Z2004" s="40" t="e">
        <f t="shared" si="979"/>
        <v>#REF!</v>
      </c>
      <c r="AA2004" s="40" t="e">
        <f t="shared" si="979"/>
        <v>#REF!</v>
      </c>
      <c r="AB2004" s="41" t="e">
        <f>Z2004/D2004</f>
        <v>#REF!</v>
      </c>
      <c r="AC2004" s="32"/>
      <c r="AD2004" s="165"/>
      <c r="AE2004" s="165"/>
      <c r="AF2004" s="165"/>
      <c r="AG2004" s="165"/>
      <c r="AH2004" s="165"/>
      <c r="AI2004" s="140"/>
      <c r="AJ2004" s="140"/>
      <c r="AK2004" s="78"/>
      <c r="AL2004" s="78"/>
    </row>
    <row r="2005" spans="1:38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0">SUM(M2005:Y2005)</f>
        <v>0</v>
      </c>
      <c r="AA2005" s="31">
        <f>D2005-Z2005</f>
        <v>0</v>
      </c>
      <c r="AB2005" s="37"/>
      <c r="AC2005" s="32"/>
      <c r="AD2005" s="165"/>
      <c r="AE2005" s="165"/>
      <c r="AF2005" s="165"/>
      <c r="AG2005" s="165"/>
      <c r="AH2005" s="165"/>
      <c r="AI2005" s="140"/>
      <c r="AJ2005" s="140"/>
      <c r="AK2005" s="78"/>
      <c r="AL2005" s="78"/>
    </row>
    <row r="2006" spans="1:38" s="33" customFormat="1" ht="18" hidden="1" customHeight="1" x14ac:dyDescent="0.25">
      <c r="A2006" s="39" t="s">
        <v>40</v>
      </c>
      <c r="B2006" s="40" t="e">
        <f t="shared" ref="B2006:C2006" si="981">B2005+B2004</f>
        <v>#REF!</v>
      </c>
      <c r="C2006" s="40" t="e">
        <f t="shared" si="981"/>
        <v>#REF!</v>
      </c>
      <c r="D2006" s="40" t="e">
        <f>D2005+D2004</f>
        <v>#REF!</v>
      </c>
      <c r="E2006" s="40" t="e">
        <f t="shared" ref="E2006:AA2006" si="982">E2005+E2004</f>
        <v>#REF!</v>
      </c>
      <c r="F2006" s="40" t="e">
        <f t="shared" si="982"/>
        <v>#REF!</v>
      </c>
      <c r="G2006" s="40" t="e">
        <f t="shared" si="982"/>
        <v>#REF!</v>
      </c>
      <c r="H2006" s="40" t="e">
        <f t="shared" si="982"/>
        <v>#REF!</v>
      </c>
      <c r="I2006" s="40" t="e">
        <f t="shared" si="982"/>
        <v>#REF!</v>
      </c>
      <c r="J2006" s="40" t="e">
        <f t="shared" si="982"/>
        <v>#REF!</v>
      </c>
      <c r="K2006" s="40" t="e">
        <f t="shared" si="982"/>
        <v>#REF!</v>
      </c>
      <c r="L2006" s="40" t="e">
        <f t="shared" si="982"/>
        <v>#REF!</v>
      </c>
      <c r="M2006" s="40" t="e">
        <f t="shared" si="982"/>
        <v>#REF!</v>
      </c>
      <c r="N2006" s="40" t="e">
        <f t="shared" si="982"/>
        <v>#REF!</v>
      </c>
      <c r="O2006" s="40" t="e">
        <f t="shared" si="982"/>
        <v>#REF!</v>
      </c>
      <c r="P2006" s="40" t="e">
        <f t="shared" si="982"/>
        <v>#REF!</v>
      </c>
      <c r="Q2006" s="40" t="e">
        <f t="shared" si="982"/>
        <v>#REF!</v>
      </c>
      <c r="R2006" s="40" t="e">
        <f t="shared" si="982"/>
        <v>#REF!</v>
      </c>
      <c r="S2006" s="40" t="e">
        <f t="shared" si="982"/>
        <v>#REF!</v>
      </c>
      <c r="T2006" s="40" t="e">
        <f t="shared" si="982"/>
        <v>#REF!</v>
      </c>
      <c r="U2006" s="40" t="e">
        <f t="shared" si="982"/>
        <v>#REF!</v>
      </c>
      <c r="V2006" s="40" t="e">
        <f t="shared" si="982"/>
        <v>#REF!</v>
      </c>
      <c r="W2006" s="40" t="e">
        <f t="shared" si="982"/>
        <v>#REF!</v>
      </c>
      <c r="X2006" s="40" t="e">
        <f t="shared" si="982"/>
        <v>#REF!</v>
      </c>
      <c r="Y2006" s="40" t="e">
        <f t="shared" si="982"/>
        <v>#REF!</v>
      </c>
      <c r="Z2006" s="40" t="e">
        <f t="shared" si="982"/>
        <v>#REF!</v>
      </c>
      <c r="AA2006" s="40" t="e">
        <f t="shared" si="982"/>
        <v>#REF!</v>
      </c>
      <c r="AB2006" s="41" t="e">
        <f>Z2006/D2006</f>
        <v>#REF!</v>
      </c>
      <c r="AC2006" s="43"/>
      <c r="AD2006" s="165"/>
      <c r="AE2006" s="165"/>
      <c r="AF2006" s="165"/>
      <c r="AG2006" s="165"/>
      <c r="AH2006" s="165"/>
      <c r="AI2006" s="140"/>
      <c r="AJ2006" s="140"/>
      <c r="AK2006" s="78"/>
      <c r="AL2006" s="78"/>
    </row>
    <row r="2007" spans="1:38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65"/>
      <c r="AE2007" s="165"/>
      <c r="AF2007" s="165"/>
      <c r="AG2007" s="165"/>
      <c r="AH2007" s="165"/>
      <c r="AI2007" s="140"/>
      <c r="AJ2007" s="140"/>
      <c r="AK2007" s="78"/>
      <c r="AL2007" s="78"/>
    </row>
    <row r="2008" spans="1:38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65"/>
      <c r="AE2008" s="165"/>
      <c r="AF2008" s="165"/>
      <c r="AG2008" s="165"/>
      <c r="AH2008" s="165"/>
      <c r="AI2008" s="140"/>
      <c r="AJ2008" s="140"/>
      <c r="AK2008" s="78"/>
      <c r="AL2008" s="78"/>
    </row>
    <row r="2009" spans="1:38" s="33" customFormat="1" ht="15" hidden="1" customHeight="1" x14ac:dyDescent="0.25">
      <c r="A2009" s="47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65"/>
      <c r="AE2009" s="165"/>
      <c r="AF2009" s="165"/>
      <c r="AG2009" s="165"/>
      <c r="AH2009" s="165"/>
      <c r="AI2009" s="140"/>
      <c r="AJ2009" s="140"/>
      <c r="AK2009" s="78"/>
      <c r="AL2009" s="78"/>
    </row>
    <row r="2010" spans="1:38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D2010" s="165"/>
      <c r="AE2010" s="165"/>
      <c r="AF2010" s="165"/>
      <c r="AG2010" s="165"/>
      <c r="AH2010" s="165"/>
      <c r="AI2010" s="140"/>
      <c r="AJ2010" s="140"/>
      <c r="AK2010" s="78"/>
      <c r="AL2010" s="78"/>
    </row>
    <row r="2011" spans="1:38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3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D2011" s="165"/>
      <c r="AE2011" s="165"/>
      <c r="AF2011" s="165"/>
      <c r="AG2011" s="165"/>
      <c r="AH2011" s="165"/>
      <c r="AI2011" s="140"/>
      <c r="AJ2011" s="140"/>
      <c r="AK2011" s="78"/>
      <c r="AL2011" s="78"/>
    </row>
    <row r="2012" spans="1:38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3"/>
        <v>0</v>
      </c>
      <c r="AA2012" s="31">
        <f>D2012-Z2012</f>
        <v>0</v>
      </c>
      <c r="AB2012" s="37"/>
      <c r="AC2012" s="32"/>
      <c r="AD2012" s="165"/>
      <c r="AE2012" s="165"/>
      <c r="AF2012" s="165"/>
      <c r="AG2012" s="165"/>
      <c r="AH2012" s="165"/>
      <c r="AI2012" s="140"/>
      <c r="AJ2012" s="140"/>
      <c r="AK2012" s="78"/>
      <c r="AL2012" s="78"/>
    </row>
    <row r="2013" spans="1:38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3"/>
        <v>0</v>
      </c>
      <c r="AA2013" s="31">
        <f>D2013-Z2013</f>
        <v>0</v>
      </c>
      <c r="AB2013" s="37"/>
      <c r="AC2013" s="32"/>
      <c r="AD2013" s="165"/>
      <c r="AE2013" s="165"/>
      <c r="AF2013" s="165"/>
      <c r="AG2013" s="165"/>
      <c r="AH2013" s="165"/>
      <c r="AI2013" s="140"/>
      <c r="AJ2013" s="140"/>
      <c r="AK2013" s="78"/>
      <c r="AL2013" s="78"/>
    </row>
    <row r="2014" spans="1:38" s="33" customFormat="1" ht="18" hidden="1" customHeight="1" x14ac:dyDescent="0.25">
      <c r="A2014" s="39" t="s">
        <v>38</v>
      </c>
      <c r="B2014" s="40" t="e">
        <f t="shared" ref="B2014:C2014" si="984">SUM(B2010:B2013)</f>
        <v>#REF!</v>
      </c>
      <c r="C2014" s="40" t="e">
        <f t="shared" si="984"/>
        <v>#REF!</v>
      </c>
      <c r="D2014" s="40" t="e">
        <f>SUM(D2010:D2013)</f>
        <v>#REF!</v>
      </c>
      <c r="E2014" s="40" t="e">
        <f t="shared" ref="E2014:AA2014" si="985">SUM(E2010:E2013)</f>
        <v>#REF!</v>
      </c>
      <c r="F2014" s="40" t="e">
        <f t="shared" si="985"/>
        <v>#REF!</v>
      </c>
      <c r="G2014" s="40" t="e">
        <f t="shared" si="985"/>
        <v>#REF!</v>
      </c>
      <c r="H2014" s="40" t="e">
        <f t="shared" si="985"/>
        <v>#REF!</v>
      </c>
      <c r="I2014" s="40" t="e">
        <f t="shared" si="985"/>
        <v>#REF!</v>
      </c>
      <c r="J2014" s="40" t="e">
        <f t="shared" si="985"/>
        <v>#REF!</v>
      </c>
      <c r="K2014" s="40" t="e">
        <f t="shared" si="985"/>
        <v>#REF!</v>
      </c>
      <c r="L2014" s="40" t="e">
        <f t="shared" si="985"/>
        <v>#REF!</v>
      </c>
      <c r="M2014" s="40" t="e">
        <f t="shared" si="985"/>
        <v>#REF!</v>
      </c>
      <c r="N2014" s="40" t="e">
        <f t="shared" si="985"/>
        <v>#REF!</v>
      </c>
      <c r="O2014" s="40" t="e">
        <f t="shared" si="985"/>
        <v>#REF!</v>
      </c>
      <c r="P2014" s="40" t="e">
        <f t="shared" si="985"/>
        <v>#REF!</v>
      </c>
      <c r="Q2014" s="40" t="e">
        <f t="shared" si="985"/>
        <v>#REF!</v>
      </c>
      <c r="R2014" s="40" t="e">
        <f t="shared" si="985"/>
        <v>#REF!</v>
      </c>
      <c r="S2014" s="40" t="e">
        <f t="shared" si="985"/>
        <v>#REF!</v>
      </c>
      <c r="T2014" s="40" t="e">
        <f t="shared" si="985"/>
        <v>#REF!</v>
      </c>
      <c r="U2014" s="40" t="e">
        <f t="shared" si="985"/>
        <v>#REF!</v>
      </c>
      <c r="V2014" s="40" t="e">
        <f t="shared" si="985"/>
        <v>#REF!</v>
      </c>
      <c r="W2014" s="40" t="e">
        <f t="shared" si="985"/>
        <v>#REF!</v>
      </c>
      <c r="X2014" s="40" t="e">
        <f t="shared" si="985"/>
        <v>#REF!</v>
      </c>
      <c r="Y2014" s="40" t="e">
        <f t="shared" si="985"/>
        <v>#REF!</v>
      </c>
      <c r="Z2014" s="40" t="e">
        <f t="shared" si="985"/>
        <v>#REF!</v>
      </c>
      <c r="AA2014" s="40" t="e">
        <f t="shared" si="985"/>
        <v>#REF!</v>
      </c>
      <c r="AB2014" s="41" t="e">
        <f>Z2014/D2014</f>
        <v>#REF!</v>
      </c>
      <c r="AC2014" s="32"/>
      <c r="AD2014" s="165"/>
      <c r="AE2014" s="165"/>
      <c r="AF2014" s="165"/>
      <c r="AG2014" s="165"/>
      <c r="AH2014" s="165"/>
      <c r="AI2014" s="140"/>
      <c r="AJ2014" s="140"/>
      <c r="AK2014" s="78"/>
      <c r="AL2014" s="78"/>
    </row>
    <row r="2015" spans="1:38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6">SUM(M2015:Y2015)</f>
        <v>0</v>
      </c>
      <c r="AA2015" s="31">
        <f>D2015-Z2015</f>
        <v>0</v>
      </c>
      <c r="AB2015" s="37"/>
      <c r="AC2015" s="32"/>
      <c r="AD2015" s="165"/>
      <c r="AE2015" s="165"/>
      <c r="AF2015" s="165"/>
      <c r="AG2015" s="165"/>
      <c r="AH2015" s="165"/>
      <c r="AI2015" s="140"/>
      <c r="AJ2015" s="140"/>
      <c r="AK2015" s="78"/>
      <c r="AL2015" s="78"/>
    </row>
    <row r="2016" spans="1:38" s="33" customFormat="1" ht="18" hidden="1" customHeight="1" x14ac:dyDescent="0.25">
      <c r="A2016" s="39" t="s">
        <v>40</v>
      </c>
      <c r="B2016" s="40" t="e">
        <f t="shared" ref="B2016:C2016" si="987">B2015+B2014</f>
        <v>#REF!</v>
      </c>
      <c r="C2016" s="40" t="e">
        <f t="shared" si="987"/>
        <v>#REF!</v>
      </c>
      <c r="D2016" s="40" t="e">
        <f>D2015+D2014</f>
        <v>#REF!</v>
      </c>
      <c r="E2016" s="40" t="e">
        <f t="shared" ref="E2016:AA2016" si="988">E2015+E2014</f>
        <v>#REF!</v>
      </c>
      <c r="F2016" s="40" t="e">
        <f t="shared" si="988"/>
        <v>#REF!</v>
      </c>
      <c r="G2016" s="40" t="e">
        <f t="shared" si="988"/>
        <v>#REF!</v>
      </c>
      <c r="H2016" s="40" t="e">
        <f t="shared" si="988"/>
        <v>#REF!</v>
      </c>
      <c r="I2016" s="40" t="e">
        <f t="shared" si="988"/>
        <v>#REF!</v>
      </c>
      <c r="J2016" s="40" t="e">
        <f t="shared" si="988"/>
        <v>#REF!</v>
      </c>
      <c r="K2016" s="40" t="e">
        <f t="shared" si="988"/>
        <v>#REF!</v>
      </c>
      <c r="L2016" s="40" t="e">
        <f t="shared" si="988"/>
        <v>#REF!</v>
      </c>
      <c r="M2016" s="40" t="e">
        <f t="shared" si="988"/>
        <v>#REF!</v>
      </c>
      <c r="N2016" s="40" t="e">
        <f t="shared" si="988"/>
        <v>#REF!</v>
      </c>
      <c r="O2016" s="40" t="e">
        <f t="shared" si="988"/>
        <v>#REF!</v>
      </c>
      <c r="P2016" s="40" t="e">
        <f t="shared" si="988"/>
        <v>#REF!</v>
      </c>
      <c r="Q2016" s="40" t="e">
        <f t="shared" si="988"/>
        <v>#REF!</v>
      </c>
      <c r="R2016" s="40" t="e">
        <f t="shared" si="988"/>
        <v>#REF!</v>
      </c>
      <c r="S2016" s="40" t="e">
        <f t="shared" si="988"/>
        <v>#REF!</v>
      </c>
      <c r="T2016" s="40" t="e">
        <f t="shared" si="988"/>
        <v>#REF!</v>
      </c>
      <c r="U2016" s="40" t="e">
        <f t="shared" si="988"/>
        <v>#REF!</v>
      </c>
      <c r="V2016" s="40" t="e">
        <f t="shared" si="988"/>
        <v>#REF!</v>
      </c>
      <c r="W2016" s="40" t="e">
        <f t="shared" si="988"/>
        <v>#REF!</v>
      </c>
      <c r="X2016" s="40" t="e">
        <f t="shared" si="988"/>
        <v>#REF!</v>
      </c>
      <c r="Y2016" s="40" t="e">
        <f t="shared" si="988"/>
        <v>#REF!</v>
      </c>
      <c r="Z2016" s="40" t="e">
        <f t="shared" si="988"/>
        <v>#REF!</v>
      </c>
      <c r="AA2016" s="40" t="e">
        <f t="shared" si="988"/>
        <v>#REF!</v>
      </c>
      <c r="AB2016" s="41" t="e">
        <f>Z2016/D2016</f>
        <v>#REF!</v>
      </c>
      <c r="AC2016" s="43"/>
      <c r="AD2016" s="165"/>
      <c r="AE2016" s="165"/>
      <c r="AF2016" s="165"/>
      <c r="AG2016" s="165"/>
      <c r="AH2016" s="165"/>
      <c r="AI2016" s="140"/>
      <c r="AJ2016" s="140"/>
      <c r="AK2016" s="78"/>
      <c r="AL2016" s="78"/>
    </row>
    <row r="2017" spans="1:38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65"/>
      <c r="AE2017" s="165"/>
      <c r="AF2017" s="165"/>
      <c r="AG2017" s="165"/>
      <c r="AH2017" s="165"/>
      <c r="AI2017" s="140"/>
      <c r="AJ2017" s="140"/>
      <c r="AK2017" s="78"/>
      <c r="AL2017" s="78"/>
    </row>
    <row r="2018" spans="1:38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65"/>
      <c r="AE2018" s="165"/>
      <c r="AF2018" s="165"/>
      <c r="AG2018" s="165"/>
      <c r="AH2018" s="165"/>
      <c r="AI2018" s="140"/>
      <c r="AJ2018" s="140"/>
      <c r="AK2018" s="78"/>
      <c r="AL2018" s="78"/>
    </row>
    <row r="2019" spans="1:38" s="33" customFormat="1" ht="15" hidden="1" customHeight="1" x14ac:dyDescent="0.25">
      <c r="A2019" s="47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65"/>
      <c r="AE2019" s="165"/>
      <c r="AF2019" s="165"/>
      <c r="AG2019" s="165"/>
      <c r="AH2019" s="165"/>
      <c r="AI2019" s="140"/>
      <c r="AJ2019" s="140"/>
      <c r="AK2019" s="78"/>
      <c r="AL2019" s="78"/>
    </row>
    <row r="2020" spans="1:38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  <c r="AD2020" s="165"/>
      <c r="AE2020" s="165"/>
      <c r="AF2020" s="165"/>
      <c r="AG2020" s="165"/>
      <c r="AH2020" s="165"/>
      <c r="AI2020" s="140"/>
      <c r="AJ2020" s="140"/>
      <c r="AK2020" s="78"/>
      <c r="AL2020" s="78"/>
    </row>
    <row r="2021" spans="1:38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89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D2021" s="165"/>
      <c r="AE2021" s="165"/>
      <c r="AF2021" s="165"/>
      <c r="AG2021" s="165"/>
      <c r="AH2021" s="165"/>
      <c r="AI2021" s="140"/>
      <c r="AJ2021" s="140"/>
      <c r="AK2021" s="78"/>
      <c r="AL2021" s="78"/>
    </row>
    <row r="2022" spans="1:38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89"/>
        <v>0</v>
      </c>
      <c r="AA2022" s="31">
        <f>D2022-Z2022</f>
        <v>0</v>
      </c>
      <c r="AB2022" s="37"/>
      <c r="AC2022" s="32"/>
      <c r="AD2022" s="165"/>
      <c r="AE2022" s="165"/>
      <c r="AF2022" s="165"/>
      <c r="AG2022" s="165"/>
      <c r="AH2022" s="165"/>
      <c r="AI2022" s="140"/>
      <c r="AJ2022" s="140"/>
      <c r="AK2022" s="78"/>
      <c r="AL2022" s="78"/>
    </row>
    <row r="2023" spans="1:38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89"/>
        <v>0</v>
      </c>
      <c r="AA2023" s="31">
        <f>D2023-Z2023</f>
        <v>0</v>
      </c>
      <c r="AB2023" s="37"/>
      <c r="AC2023" s="32"/>
      <c r="AD2023" s="165"/>
      <c r="AE2023" s="165"/>
      <c r="AF2023" s="165"/>
      <c r="AG2023" s="165"/>
      <c r="AH2023" s="165"/>
      <c r="AI2023" s="140"/>
      <c r="AJ2023" s="140"/>
      <c r="AK2023" s="78"/>
      <c r="AL2023" s="78"/>
    </row>
    <row r="2024" spans="1:38" s="33" customFormat="1" ht="18" hidden="1" customHeight="1" x14ac:dyDescent="0.25">
      <c r="A2024" s="39" t="s">
        <v>38</v>
      </c>
      <c r="B2024" s="40" t="e">
        <f t="shared" ref="B2024:C2024" si="990">SUM(B2020:B2023)</f>
        <v>#REF!</v>
      </c>
      <c r="C2024" s="40" t="e">
        <f t="shared" si="990"/>
        <v>#REF!</v>
      </c>
      <c r="D2024" s="40" t="e">
        <f>SUM(D2020:D2023)</f>
        <v>#REF!</v>
      </c>
      <c r="E2024" s="40" t="e">
        <f t="shared" ref="E2024:AA2024" si="991">SUM(E2020:E2023)</f>
        <v>#REF!</v>
      </c>
      <c r="F2024" s="40" t="e">
        <f t="shared" si="991"/>
        <v>#REF!</v>
      </c>
      <c r="G2024" s="40" t="e">
        <f t="shared" si="991"/>
        <v>#REF!</v>
      </c>
      <c r="H2024" s="40" t="e">
        <f t="shared" si="991"/>
        <v>#REF!</v>
      </c>
      <c r="I2024" s="40" t="e">
        <f t="shared" si="991"/>
        <v>#REF!</v>
      </c>
      <c r="J2024" s="40" t="e">
        <f t="shared" si="991"/>
        <v>#REF!</v>
      </c>
      <c r="K2024" s="40" t="e">
        <f t="shared" si="991"/>
        <v>#REF!</v>
      </c>
      <c r="L2024" s="40" t="e">
        <f t="shared" si="991"/>
        <v>#REF!</v>
      </c>
      <c r="M2024" s="40" t="e">
        <f t="shared" si="991"/>
        <v>#REF!</v>
      </c>
      <c r="N2024" s="40" t="e">
        <f t="shared" si="991"/>
        <v>#REF!</v>
      </c>
      <c r="O2024" s="40" t="e">
        <f t="shared" si="991"/>
        <v>#REF!</v>
      </c>
      <c r="P2024" s="40" t="e">
        <f t="shared" si="991"/>
        <v>#REF!</v>
      </c>
      <c r="Q2024" s="40" t="e">
        <f t="shared" si="991"/>
        <v>#REF!</v>
      </c>
      <c r="R2024" s="40" t="e">
        <f t="shared" si="991"/>
        <v>#REF!</v>
      </c>
      <c r="S2024" s="40" t="e">
        <f t="shared" si="991"/>
        <v>#REF!</v>
      </c>
      <c r="T2024" s="40" t="e">
        <f t="shared" si="991"/>
        <v>#REF!</v>
      </c>
      <c r="U2024" s="40" t="e">
        <f t="shared" si="991"/>
        <v>#REF!</v>
      </c>
      <c r="V2024" s="40" t="e">
        <f t="shared" si="991"/>
        <v>#REF!</v>
      </c>
      <c r="W2024" s="40" t="e">
        <f t="shared" si="991"/>
        <v>#REF!</v>
      </c>
      <c r="X2024" s="40" t="e">
        <f t="shared" si="991"/>
        <v>#REF!</v>
      </c>
      <c r="Y2024" s="40" t="e">
        <f t="shared" si="991"/>
        <v>#REF!</v>
      </c>
      <c r="Z2024" s="40" t="e">
        <f t="shared" si="991"/>
        <v>#REF!</v>
      </c>
      <c r="AA2024" s="40" t="e">
        <f t="shared" si="991"/>
        <v>#REF!</v>
      </c>
      <c r="AB2024" s="41" t="e">
        <f>Z2024/D2024</f>
        <v>#REF!</v>
      </c>
      <c r="AC2024" s="32"/>
      <c r="AD2024" s="165"/>
      <c r="AE2024" s="165"/>
      <c r="AF2024" s="165"/>
      <c r="AG2024" s="165"/>
      <c r="AH2024" s="165"/>
      <c r="AI2024" s="140"/>
      <c r="AJ2024" s="140"/>
      <c r="AK2024" s="78"/>
      <c r="AL2024" s="78"/>
    </row>
    <row r="2025" spans="1:38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2">SUM(M2025:Y2025)</f>
        <v>0</v>
      </c>
      <c r="AA2025" s="31">
        <f>D2025-Z2025</f>
        <v>0</v>
      </c>
      <c r="AB2025" s="37"/>
      <c r="AC2025" s="32"/>
      <c r="AD2025" s="165"/>
      <c r="AE2025" s="165"/>
      <c r="AF2025" s="165"/>
      <c r="AG2025" s="165"/>
      <c r="AH2025" s="165"/>
      <c r="AI2025" s="140"/>
      <c r="AJ2025" s="140"/>
      <c r="AK2025" s="78"/>
      <c r="AL2025" s="78"/>
    </row>
    <row r="2026" spans="1:38" s="33" customFormat="1" ht="18" hidden="1" customHeight="1" x14ac:dyDescent="0.25">
      <c r="A2026" s="39" t="s">
        <v>40</v>
      </c>
      <c r="B2026" s="40" t="e">
        <f t="shared" ref="B2026:C2026" si="993">B2025+B2024</f>
        <v>#REF!</v>
      </c>
      <c r="C2026" s="40" t="e">
        <f t="shared" si="993"/>
        <v>#REF!</v>
      </c>
      <c r="D2026" s="40" t="e">
        <f>D2025+D2024</f>
        <v>#REF!</v>
      </c>
      <c r="E2026" s="40" t="e">
        <f t="shared" ref="E2026:AA2026" si="994">E2025+E2024</f>
        <v>#REF!</v>
      </c>
      <c r="F2026" s="40" t="e">
        <f t="shared" si="994"/>
        <v>#REF!</v>
      </c>
      <c r="G2026" s="40" t="e">
        <f t="shared" si="994"/>
        <v>#REF!</v>
      </c>
      <c r="H2026" s="40" t="e">
        <f t="shared" si="994"/>
        <v>#REF!</v>
      </c>
      <c r="I2026" s="40" t="e">
        <f t="shared" si="994"/>
        <v>#REF!</v>
      </c>
      <c r="J2026" s="40" t="e">
        <f t="shared" si="994"/>
        <v>#REF!</v>
      </c>
      <c r="K2026" s="40" t="e">
        <f t="shared" si="994"/>
        <v>#REF!</v>
      </c>
      <c r="L2026" s="40" t="e">
        <f t="shared" si="994"/>
        <v>#REF!</v>
      </c>
      <c r="M2026" s="40" t="e">
        <f t="shared" si="994"/>
        <v>#REF!</v>
      </c>
      <c r="N2026" s="40" t="e">
        <f t="shared" si="994"/>
        <v>#REF!</v>
      </c>
      <c r="O2026" s="40" t="e">
        <f t="shared" si="994"/>
        <v>#REF!</v>
      </c>
      <c r="P2026" s="40" t="e">
        <f t="shared" si="994"/>
        <v>#REF!</v>
      </c>
      <c r="Q2026" s="40" t="e">
        <f t="shared" si="994"/>
        <v>#REF!</v>
      </c>
      <c r="R2026" s="40" t="e">
        <f t="shared" si="994"/>
        <v>#REF!</v>
      </c>
      <c r="S2026" s="40" t="e">
        <f t="shared" si="994"/>
        <v>#REF!</v>
      </c>
      <c r="T2026" s="40" t="e">
        <f t="shared" si="994"/>
        <v>#REF!</v>
      </c>
      <c r="U2026" s="40" t="e">
        <f t="shared" si="994"/>
        <v>#REF!</v>
      </c>
      <c r="V2026" s="40" t="e">
        <f t="shared" si="994"/>
        <v>#REF!</v>
      </c>
      <c r="W2026" s="40" t="e">
        <f t="shared" si="994"/>
        <v>#REF!</v>
      </c>
      <c r="X2026" s="40" t="e">
        <f t="shared" si="994"/>
        <v>#REF!</v>
      </c>
      <c r="Y2026" s="40" t="e">
        <f t="shared" si="994"/>
        <v>#REF!</v>
      </c>
      <c r="Z2026" s="40" t="e">
        <f t="shared" si="994"/>
        <v>#REF!</v>
      </c>
      <c r="AA2026" s="40" t="e">
        <f t="shared" si="994"/>
        <v>#REF!</v>
      </c>
      <c r="AB2026" s="41" t="e">
        <f>Z2026/D2026</f>
        <v>#REF!</v>
      </c>
      <c r="AC2026" s="43"/>
      <c r="AD2026" s="165"/>
      <c r="AE2026" s="165"/>
      <c r="AF2026" s="165"/>
      <c r="AG2026" s="165"/>
      <c r="AH2026" s="165"/>
      <c r="AI2026" s="140"/>
      <c r="AJ2026" s="140"/>
      <c r="AK2026" s="78"/>
      <c r="AL2026" s="78"/>
    </row>
    <row r="2027" spans="1:38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65"/>
      <c r="AE2027" s="165"/>
      <c r="AF2027" s="165"/>
      <c r="AG2027" s="165"/>
      <c r="AH2027" s="165"/>
      <c r="AI2027" s="140"/>
      <c r="AJ2027" s="140"/>
      <c r="AK2027" s="78"/>
      <c r="AL2027" s="78"/>
    </row>
    <row r="2028" spans="1:38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65"/>
      <c r="AE2028" s="165"/>
      <c r="AF2028" s="165"/>
      <c r="AG2028" s="165"/>
      <c r="AH2028" s="165"/>
      <c r="AI2028" s="140"/>
      <c r="AJ2028" s="140"/>
      <c r="AK2028" s="78"/>
      <c r="AL2028" s="78"/>
    </row>
    <row r="2029" spans="1:38" s="33" customFormat="1" ht="15" hidden="1" customHeight="1" x14ac:dyDescent="0.25">
      <c r="A2029" s="47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65"/>
      <c r="AE2029" s="165"/>
      <c r="AF2029" s="165"/>
      <c r="AG2029" s="165"/>
      <c r="AH2029" s="165"/>
      <c r="AI2029" s="140"/>
      <c r="AJ2029" s="140"/>
      <c r="AK2029" s="78"/>
      <c r="AL2029" s="78"/>
    </row>
    <row r="2030" spans="1:38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  <c r="AD2030" s="165"/>
      <c r="AE2030" s="165"/>
      <c r="AF2030" s="165"/>
      <c r="AG2030" s="165"/>
      <c r="AH2030" s="165"/>
      <c r="AI2030" s="140"/>
      <c r="AJ2030" s="140"/>
      <c r="AK2030" s="78"/>
      <c r="AL2030" s="78"/>
    </row>
    <row r="2031" spans="1:38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5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D2031" s="165"/>
      <c r="AE2031" s="165"/>
      <c r="AF2031" s="165"/>
      <c r="AG2031" s="165"/>
      <c r="AH2031" s="165"/>
      <c r="AI2031" s="140"/>
      <c r="AJ2031" s="140"/>
      <c r="AK2031" s="78"/>
      <c r="AL2031" s="78"/>
    </row>
    <row r="2032" spans="1:38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5"/>
        <v>0</v>
      </c>
      <c r="AA2032" s="31">
        <f>D2032-Z2032</f>
        <v>0</v>
      </c>
      <c r="AB2032" s="37"/>
      <c r="AC2032" s="32"/>
      <c r="AD2032" s="165"/>
      <c r="AE2032" s="165"/>
      <c r="AF2032" s="165"/>
      <c r="AG2032" s="165"/>
      <c r="AH2032" s="165"/>
      <c r="AI2032" s="140"/>
      <c r="AJ2032" s="140"/>
      <c r="AK2032" s="78"/>
      <c r="AL2032" s="78"/>
    </row>
    <row r="2033" spans="1:38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5"/>
        <v>0</v>
      </c>
      <c r="AA2033" s="31">
        <f>D2033-Z2033</f>
        <v>0</v>
      </c>
      <c r="AB2033" s="37"/>
      <c r="AC2033" s="32"/>
      <c r="AD2033" s="165"/>
      <c r="AE2033" s="165"/>
      <c r="AF2033" s="165"/>
      <c r="AG2033" s="165"/>
      <c r="AH2033" s="165"/>
      <c r="AI2033" s="140"/>
      <c r="AJ2033" s="140"/>
      <c r="AK2033" s="78"/>
      <c r="AL2033" s="78"/>
    </row>
    <row r="2034" spans="1:38" s="33" customFormat="1" ht="18" hidden="1" customHeight="1" x14ac:dyDescent="0.25">
      <c r="A2034" s="39" t="s">
        <v>38</v>
      </c>
      <c r="B2034" s="40" t="e">
        <f t="shared" ref="B2034:C2034" si="996">SUM(B2030:B2033)</f>
        <v>#REF!</v>
      </c>
      <c r="C2034" s="40" t="e">
        <f t="shared" si="996"/>
        <v>#REF!</v>
      </c>
      <c r="D2034" s="40" t="e">
        <f>SUM(D2030:D2033)</f>
        <v>#REF!</v>
      </c>
      <c r="E2034" s="40" t="e">
        <f t="shared" ref="E2034:AA2034" si="997">SUM(E2030:E2033)</f>
        <v>#REF!</v>
      </c>
      <c r="F2034" s="40" t="e">
        <f t="shared" si="997"/>
        <v>#REF!</v>
      </c>
      <c r="G2034" s="40" t="e">
        <f t="shared" si="997"/>
        <v>#REF!</v>
      </c>
      <c r="H2034" s="40" t="e">
        <f t="shared" si="997"/>
        <v>#REF!</v>
      </c>
      <c r="I2034" s="40" t="e">
        <f t="shared" si="997"/>
        <v>#REF!</v>
      </c>
      <c r="J2034" s="40" t="e">
        <f t="shared" si="997"/>
        <v>#REF!</v>
      </c>
      <c r="K2034" s="40" t="e">
        <f t="shared" si="997"/>
        <v>#REF!</v>
      </c>
      <c r="L2034" s="40" t="e">
        <f t="shared" si="997"/>
        <v>#REF!</v>
      </c>
      <c r="M2034" s="40" t="e">
        <f t="shared" si="997"/>
        <v>#REF!</v>
      </c>
      <c r="N2034" s="40" t="e">
        <f t="shared" si="997"/>
        <v>#REF!</v>
      </c>
      <c r="O2034" s="40" t="e">
        <f t="shared" si="997"/>
        <v>#REF!</v>
      </c>
      <c r="P2034" s="40" t="e">
        <f t="shared" si="997"/>
        <v>#REF!</v>
      </c>
      <c r="Q2034" s="40" t="e">
        <f t="shared" si="997"/>
        <v>#REF!</v>
      </c>
      <c r="R2034" s="40" t="e">
        <f t="shared" si="997"/>
        <v>#REF!</v>
      </c>
      <c r="S2034" s="40" t="e">
        <f t="shared" si="997"/>
        <v>#REF!</v>
      </c>
      <c r="T2034" s="40" t="e">
        <f t="shared" si="997"/>
        <v>#REF!</v>
      </c>
      <c r="U2034" s="40" t="e">
        <f t="shared" si="997"/>
        <v>#REF!</v>
      </c>
      <c r="V2034" s="40" t="e">
        <f t="shared" si="997"/>
        <v>#REF!</v>
      </c>
      <c r="W2034" s="40" t="e">
        <f t="shared" si="997"/>
        <v>#REF!</v>
      </c>
      <c r="X2034" s="40" t="e">
        <f t="shared" si="997"/>
        <v>#REF!</v>
      </c>
      <c r="Y2034" s="40" t="e">
        <f t="shared" si="997"/>
        <v>#REF!</v>
      </c>
      <c r="Z2034" s="40" t="e">
        <f t="shared" si="997"/>
        <v>#REF!</v>
      </c>
      <c r="AA2034" s="40" t="e">
        <f t="shared" si="997"/>
        <v>#REF!</v>
      </c>
      <c r="AB2034" s="41" t="e">
        <f>Z2034/D2034</f>
        <v>#REF!</v>
      </c>
      <c r="AC2034" s="32"/>
      <c r="AD2034" s="165"/>
      <c r="AE2034" s="165"/>
      <c r="AF2034" s="165"/>
      <c r="AG2034" s="165"/>
      <c r="AH2034" s="165"/>
      <c r="AI2034" s="140"/>
      <c r="AJ2034" s="140"/>
      <c r="AK2034" s="78"/>
      <c r="AL2034" s="78"/>
    </row>
    <row r="2035" spans="1:38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98">SUM(M2035:Y2035)</f>
        <v>0</v>
      </c>
      <c r="AA2035" s="31">
        <f>D2035-Z2035</f>
        <v>0</v>
      </c>
      <c r="AB2035" s="37"/>
      <c r="AC2035" s="32"/>
      <c r="AD2035" s="165"/>
      <c r="AE2035" s="165"/>
      <c r="AF2035" s="165"/>
      <c r="AG2035" s="165"/>
      <c r="AH2035" s="165"/>
      <c r="AI2035" s="140"/>
      <c r="AJ2035" s="140"/>
      <c r="AK2035" s="78"/>
      <c r="AL2035" s="78"/>
    </row>
    <row r="2036" spans="1:38" s="33" customFormat="1" ht="18" hidden="1" customHeight="1" x14ac:dyDescent="0.25">
      <c r="A2036" s="39" t="s">
        <v>40</v>
      </c>
      <c r="B2036" s="40" t="e">
        <f t="shared" ref="B2036:C2036" si="999">B2035+B2034</f>
        <v>#REF!</v>
      </c>
      <c r="C2036" s="40" t="e">
        <f t="shared" si="999"/>
        <v>#REF!</v>
      </c>
      <c r="D2036" s="40" t="e">
        <f>D2035+D2034</f>
        <v>#REF!</v>
      </c>
      <c r="E2036" s="40" t="e">
        <f t="shared" ref="E2036:AA2036" si="1000">E2035+E2034</f>
        <v>#REF!</v>
      </c>
      <c r="F2036" s="40" t="e">
        <f t="shared" si="1000"/>
        <v>#REF!</v>
      </c>
      <c r="G2036" s="40" t="e">
        <f t="shared" si="1000"/>
        <v>#REF!</v>
      </c>
      <c r="H2036" s="40" t="e">
        <f t="shared" si="1000"/>
        <v>#REF!</v>
      </c>
      <c r="I2036" s="40" t="e">
        <f t="shared" si="1000"/>
        <v>#REF!</v>
      </c>
      <c r="J2036" s="40" t="e">
        <f t="shared" si="1000"/>
        <v>#REF!</v>
      </c>
      <c r="K2036" s="40" t="e">
        <f t="shared" si="1000"/>
        <v>#REF!</v>
      </c>
      <c r="L2036" s="40" t="e">
        <f t="shared" si="1000"/>
        <v>#REF!</v>
      </c>
      <c r="M2036" s="40" t="e">
        <f t="shared" si="1000"/>
        <v>#REF!</v>
      </c>
      <c r="N2036" s="40" t="e">
        <f t="shared" si="1000"/>
        <v>#REF!</v>
      </c>
      <c r="O2036" s="40" t="e">
        <f t="shared" si="1000"/>
        <v>#REF!</v>
      </c>
      <c r="P2036" s="40" t="e">
        <f t="shared" si="1000"/>
        <v>#REF!</v>
      </c>
      <c r="Q2036" s="40" t="e">
        <f t="shared" si="1000"/>
        <v>#REF!</v>
      </c>
      <c r="R2036" s="40" t="e">
        <f t="shared" si="1000"/>
        <v>#REF!</v>
      </c>
      <c r="S2036" s="40" t="e">
        <f t="shared" si="1000"/>
        <v>#REF!</v>
      </c>
      <c r="T2036" s="40" t="e">
        <f t="shared" si="1000"/>
        <v>#REF!</v>
      </c>
      <c r="U2036" s="40" t="e">
        <f t="shared" si="1000"/>
        <v>#REF!</v>
      </c>
      <c r="V2036" s="40" t="e">
        <f t="shared" si="1000"/>
        <v>#REF!</v>
      </c>
      <c r="W2036" s="40" t="e">
        <f t="shared" si="1000"/>
        <v>#REF!</v>
      </c>
      <c r="X2036" s="40" t="e">
        <f t="shared" si="1000"/>
        <v>#REF!</v>
      </c>
      <c r="Y2036" s="40" t="e">
        <f t="shared" si="1000"/>
        <v>#REF!</v>
      </c>
      <c r="Z2036" s="40" t="e">
        <f t="shared" si="1000"/>
        <v>#REF!</v>
      </c>
      <c r="AA2036" s="40" t="e">
        <f t="shared" si="1000"/>
        <v>#REF!</v>
      </c>
      <c r="AB2036" s="41" t="e">
        <f>Z2036/D2036</f>
        <v>#REF!</v>
      </c>
      <c r="AC2036" s="43"/>
      <c r="AD2036" s="165"/>
      <c r="AE2036" s="165"/>
      <c r="AF2036" s="165"/>
      <c r="AG2036" s="165"/>
      <c r="AH2036" s="165"/>
      <c r="AI2036" s="140"/>
      <c r="AJ2036" s="140"/>
      <c r="AK2036" s="78"/>
      <c r="AL2036" s="78"/>
    </row>
    <row r="2037" spans="1:38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65"/>
      <c r="AE2037" s="165"/>
      <c r="AF2037" s="165"/>
      <c r="AG2037" s="165"/>
      <c r="AH2037" s="165"/>
      <c r="AI2037" s="140"/>
      <c r="AJ2037" s="140"/>
      <c r="AK2037" s="78"/>
      <c r="AL2037" s="78"/>
    </row>
    <row r="2038" spans="1:38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65"/>
      <c r="AE2038" s="165"/>
      <c r="AF2038" s="165"/>
      <c r="AG2038" s="165"/>
      <c r="AH2038" s="165"/>
      <c r="AI2038" s="140"/>
      <c r="AJ2038" s="140"/>
      <c r="AK2038" s="78"/>
      <c r="AL2038" s="78"/>
    </row>
    <row r="2039" spans="1:38" s="33" customFormat="1" ht="15" hidden="1" customHeight="1" x14ac:dyDescent="0.25">
      <c r="A2039" s="47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65"/>
      <c r="AE2039" s="165"/>
      <c r="AF2039" s="165"/>
      <c r="AG2039" s="165"/>
      <c r="AH2039" s="165"/>
      <c r="AI2039" s="140"/>
      <c r="AJ2039" s="140"/>
      <c r="AK2039" s="78"/>
      <c r="AL2039" s="78"/>
    </row>
    <row r="2040" spans="1:38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D2040" s="165"/>
      <c r="AE2040" s="165"/>
      <c r="AF2040" s="165"/>
      <c r="AG2040" s="165"/>
      <c r="AH2040" s="165"/>
      <c r="AI2040" s="140"/>
      <c r="AJ2040" s="140"/>
      <c r="AK2040" s="78"/>
      <c r="AL2040" s="78"/>
    </row>
    <row r="2041" spans="1:38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1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D2041" s="165"/>
      <c r="AE2041" s="165"/>
      <c r="AF2041" s="165"/>
      <c r="AG2041" s="165"/>
      <c r="AH2041" s="165"/>
      <c r="AI2041" s="140"/>
      <c r="AJ2041" s="140"/>
      <c r="AK2041" s="78"/>
      <c r="AL2041" s="78"/>
    </row>
    <row r="2042" spans="1:38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1"/>
        <v>0</v>
      </c>
      <c r="AA2042" s="31">
        <f>D2042-Z2042</f>
        <v>0</v>
      </c>
      <c r="AB2042" s="37"/>
      <c r="AC2042" s="32"/>
      <c r="AD2042" s="165"/>
      <c r="AE2042" s="165"/>
      <c r="AF2042" s="165"/>
      <c r="AG2042" s="165"/>
      <c r="AH2042" s="165"/>
      <c r="AI2042" s="140"/>
      <c r="AJ2042" s="140"/>
      <c r="AK2042" s="78"/>
      <c r="AL2042" s="78"/>
    </row>
    <row r="2043" spans="1:38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1"/>
        <v>0</v>
      </c>
      <c r="AA2043" s="31">
        <f>D2043-Z2043</f>
        <v>0</v>
      </c>
      <c r="AB2043" s="37"/>
      <c r="AC2043" s="32"/>
      <c r="AD2043" s="165"/>
      <c r="AE2043" s="165"/>
      <c r="AF2043" s="165"/>
      <c r="AG2043" s="165"/>
      <c r="AH2043" s="165"/>
      <c r="AI2043" s="140"/>
      <c r="AJ2043" s="140"/>
      <c r="AK2043" s="78"/>
      <c r="AL2043" s="78"/>
    </row>
    <row r="2044" spans="1:38" s="33" customFormat="1" ht="18" hidden="1" customHeight="1" x14ac:dyDescent="0.25">
      <c r="A2044" s="39" t="s">
        <v>38</v>
      </c>
      <c r="B2044" s="40" t="e">
        <f t="shared" ref="B2044:C2044" si="1002">SUM(B2040:B2043)</f>
        <v>#REF!</v>
      </c>
      <c r="C2044" s="40" t="e">
        <f t="shared" si="1002"/>
        <v>#REF!</v>
      </c>
      <c r="D2044" s="40" t="e">
        <f>SUM(D2040:D2043)</f>
        <v>#REF!</v>
      </c>
      <c r="E2044" s="40" t="e">
        <f t="shared" ref="E2044:AA2044" si="1003">SUM(E2040:E2043)</f>
        <v>#REF!</v>
      </c>
      <c r="F2044" s="40" t="e">
        <f t="shared" si="1003"/>
        <v>#REF!</v>
      </c>
      <c r="G2044" s="40" t="e">
        <f t="shared" si="1003"/>
        <v>#REF!</v>
      </c>
      <c r="H2044" s="40" t="e">
        <f t="shared" si="1003"/>
        <v>#REF!</v>
      </c>
      <c r="I2044" s="40" t="e">
        <f t="shared" si="1003"/>
        <v>#REF!</v>
      </c>
      <c r="J2044" s="40" t="e">
        <f t="shared" si="1003"/>
        <v>#REF!</v>
      </c>
      <c r="K2044" s="40" t="e">
        <f t="shared" si="1003"/>
        <v>#REF!</v>
      </c>
      <c r="L2044" s="40" t="e">
        <f t="shared" si="1003"/>
        <v>#REF!</v>
      </c>
      <c r="M2044" s="40" t="e">
        <f t="shared" si="1003"/>
        <v>#REF!</v>
      </c>
      <c r="N2044" s="40" t="e">
        <f t="shared" si="1003"/>
        <v>#REF!</v>
      </c>
      <c r="O2044" s="40" t="e">
        <f t="shared" si="1003"/>
        <v>#REF!</v>
      </c>
      <c r="P2044" s="40" t="e">
        <f t="shared" si="1003"/>
        <v>#REF!</v>
      </c>
      <c r="Q2044" s="40" t="e">
        <f t="shared" si="1003"/>
        <v>#REF!</v>
      </c>
      <c r="R2044" s="40" t="e">
        <f t="shared" si="1003"/>
        <v>#REF!</v>
      </c>
      <c r="S2044" s="40" t="e">
        <f t="shared" si="1003"/>
        <v>#REF!</v>
      </c>
      <c r="T2044" s="40" t="e">
        <f t="shared" si="1003"/>
        <v>#REF!</v>
      </c>
      <c r="U2044" s="40" t="e">
        <f t="shared" si="1003"/>
        <v>#REF!</v>
      </c>
      <c r="V2044" s="40" t="e">
        <f t="shared" si="1003"/>
        <v>#REF!</v>
      </c>
      <c r="W2044" s="40" t="e">
        <f t="shared" si="1003"/>
        <v>#REF!</v>
      </c>
      <c r="X2044" s="40" t="e">
        <f t="shared" si="1003"/>
        <v>#REF!</v>
      </c>
      <c r="Y2044" s="40" t="e">
        <f t="shared" si="1003"/>
        <v>#REF!</v>
      </c>
      <c r="Z2044" s="40" t="e">
        <f t="shared" si="1003"/>
        <v>#REF!</v>
      </c>
      <c r="AA2044" s="40" t="e">
        <f t="shared" si="1003"/>
        <v>#REF!</v>
      </c>
      <c r="AB2044" s="41" t="e">
        <f>Z2044/D2044</f>
        <v>#REF!</v>
      </c>
      <c r="AC2044" s="32"/>
      <c r="AD2044" s="165"/>
      <c r="AE2044" s="165"/>
      <c r="AF2044" s="165"/>
      <c r="AG2044" s="165"/>
      <c r="AH2044" s="165"/>
      <c r="AI2044" s="140"/>
      <c r="AJ2044" s="140"/>
      <c r="AK2044" s="78"/>
      <c r="AL2044" s="78"/>
    </row>
    <row r="2045" spans="1:38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4">SUM(M2045:Y2045)</f>
        <v>0</v>
      </c>
      <c r="AA2045" s="31">
        <f>D2045-Z2045</f>
        <v>0</v>
      </c>
      <c r="AB2045" s="37"/>
      <c r="AC2045" s="32"/>
      <c r="AD2045" s="165"/>
      <c r="AE2045" s="165"/>
      <c r="AF2045" s="165"/>
      <c r="AG2045" s="165"/>
      <c r="AH2045" s="165"/>
      <c r="AI2045" s="140"/>
      <c r="AJ2045" s="140"/>
      <c r="AK2045" s="78"/>
      <c r="AL2045" s="78"/>
    </row>
    <row r="2046" spans="1:38" s="33" customFormat="1" ht="18" hidden="1" customHeight="1" x14ac:dyDescent="0.25">
      <c r="A2046" s="39" t="s">
        <v>40</v>
      </c>
      <c r="B2046" s="40" t="e">
        <f t="shared" ref="B2046:C2046" si="1005">B2045+B2044</f>
        <v>#REF!</v>
      </c>
      <c r="C2046" s="40" t="e">
        <f t="shared" si="1005"/>
        <v>#REF!</v>
      </c>
      <c r="D2046" s="40" t="e">
        <f>D2045+D2044</f>
        <v>#REF!</v>
      </c>
      <c r="E2046" s="40" t="e">
        <f t="shared" ref="E2046:AA2046" si="1006">E2045+E2044</f>
        <v>#REF!</v>
      </c>
      <c r="F2046" s="40" t="e">
        <f t="shared" si="1006"/>
        <v>#REF!</v>
      </c>
      <c r="G2046" s="40" t="e">
        <f t="shared" si="1006"/>
        <v>#REF!</v>
      </c>
      <c r="H2046" s="40" t="e">
        <f t="shared" si="1006"/>
        <v>#REF!</v>
      </c>
      <c r="I2046" s="40" t="e">
        <f t="shared" si="1006"/>
        <v>#REF!</v>
      </c>
      <c r="J2046" s="40" t="e">
        <f t="shared" si="1006"/>
        <v>#REF!</v>
      </c>
      <c r="K2046" s="40" t="e">
        <f t="shared" si="1006"/>
        <v>#REF!</v>
      </c>
      <c r="L2046" s="40" t="e">
        <f t="shared" si="1006"/>
        <v>#REF!</v>
      </c>
      <c r="M2046" s="40" t="e">
        <f t="shared" si="1006"/>
        <v>#REF!</v>
      </c>
      <c r="N2046" s="40" t="e">
        <f t="shared" si="1006"/>
        <v>#REF!</v>
      </c>
      <c r="O2046" s="40" t="e">
        <f t="shared" si="1006"/>
        <v>#REF!</v>
      </c>
      <c r="P2046" s="40" t="e">
        <f t="shared" si="1006"/>
        <v>#REF!</v>
      </c>
      <c r="Q2046" s="40" t="e">
        <f t="shared" si="1006"/>
        <v>#REF!</v>
      </c>
      <c r="R2046" s="40" t="e">
        <f t="shared" si="1006"/>
        <v>#REF!</v>
      </c>
      <c r="S2046" s="40" t="e">
        <f t="shared" si="1006"/>
        <v>#REF!</v>
      </c>
      <c r="T2046" s="40" t="e">
        <f t="shared" si="1006"/>
        <v>#REF!</v>
      </c>
      <c r="U2046" s="40" t="e">
        <f t="shared" si="1006"/>
        <v>#REF!</v>
      </c>
      <c r="V2046" s="40" t="e">
        <f t="shared" si="1006"/>
        <v>#REF!</v>
      </c>
      <c r="W2046" s="40" t="e">
        <f t="shared" si="1006"/>
        <v>#REF!</v>
      </c>
      <c r="X2046" s="40" t="e">
        <f t="shared" si="1006"/>
        <v>#REF!</v>
      </c>
      <c r="Y2046" s="40" t="e">
        <f t="shared" si="1006"/>
        <v>#REF!</v>
      </c>
      <c r="Z2046" s="40" t="e">
        <f t="shared" si="1006"/>
        <v>#REF!</v>
      </c>
      <c r="AA2046" s="40" t="e">
        <f t="shared" si="1006"/>
        <v>#REF!</v>
      </c>
      <c r="AB2046" s="41" t="e">
        <f>Z2046/D2046</f>
        <v>#REF!</v>
      </c>
      <c r="AC2046" s="43"/>
      <c r="AD2046" s="165"/>
      <c r="AE2046" s="165"/>
      <c r="AF2046" s="165"/>
      <c r="AG2046" s="165"/>
      <c r="AH2046" s="165"/>
      <c r="AI2046" s="140"/>
      <c r="AJ2046" s="140"/>
      <c r="AK2046" s="78"/>
      <c r="AL2046" s="78"/>
    </row>
    <row r="2047" spans="1:38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65"/>
      <c r="AE2047" s="165"/>
      <c r="AF2047" s="165"/>
      <c r="AG2047" s="165"/>
      <c r="AH2047" s="165"/>
      <c r="AI2047" s="140"/>
      <c r="AJ2047" s="140"/>
      <c r="AK2047" s="78"/>
      <c r="AL2047" s="78"/>
    </row>
    <row r="2048" spans="1:38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65"/>
      <c r="AE2048" s="165"/>
      <c r="AF2048" s="165"/>
      <c r="AG2048" s="165"/>
      <c r="AH2048" s="165"/>
      <c r="AI2048" s="140"/>
      <c r="AJ2048" s="140"/>
      <c r="AK2048" s="78"/>
      <c r="AL2048" s="78"/>
    </row>
    <row r="2049" spans="1:38" s="33" customFormat="1" ht="15" hidden="1" customHeight="1" x14ac:dyDescent="0.25">
      <c r="A2049" s="47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65"/>
      <c r="AE2049" s="165"/>
      <c r="AF2049" s="165"/>
      <c r="AG2049" s="165"/>
      <c r="AH2049" s="165"/>
      <c r="AI2049" s="140"/>
      <c r="AJ2049" s="140"/>
      <c r="AK2049" s="78"/>
      <c r="AL2049" s="78"/>
    </row>
    <row r="2050" spans="1:38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  <c r="AD2050" s="165"/>
      <c r="AE2050" s="165"/>
      <c r="AF2050" s="165"/>
      <c r="AG2050" s="165"/>
      <c r="AH2050" s="165"/>
      <c r="AI2050" s="140"/>
      <c r="AJ2050" s="140"/>
      <c r="AK2050" s="78"/>
      <c r="AL2050" s="78"/>
    </row>
    <row r="2051" spans="1:38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7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D2051" s="165"/>
      <c r="AE2051" s="165"/>
      <c r="AF2051" s="165"/>
      <c r="AG2051" s="165"/>
      <c r="AH2051" s="165"/>
      <c r="AI2051" s="140"/>
      <c r="AJ2051" s="140"/>
      <c r="AK2051" s="78"/>
      <c r="AL2051" s="78"/>
    </row>
    <row r="2052" spans="1:38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  <c r="AD2052" s="165"/>
      <c r="AE2052" s="165"/>
      <c r="AF2052" s="165"/>
      <c r="AG2052" s="165"/>
      <c r="AH2052" s="165"/>
      <c r="AI2052" s="140"/>
      <c r="AJ2052" s="140"/>
      <c r="AK2052" s="78"/>
      <c r="AL2052" s="78"/>
    </row>
    <row r="2053" spans="1:38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  <c r="AD2053" s="165"/>
      <c r="AE2053" s="165"/>
      <c r="AF2053" s="165"/>
      <c r="AG2053" s="165"/>
      <c r="AH2053" s="165"/>
      <c r="AI2053" s="140"/>
      <c r="AJ2053" s="140"/>
      <c r="AK2053" s="78"/>
      <c r="AL2053" s="78"/>
    </row>
    <row r="2054" spans="1:38" s="33" customFormat="1" ht="18" hidden="1" customHeight="1" x14ac:dyDescent="0.25">
      <c r="A2054" s="39" t="s">
        <v>38</v>
      </c>
      <c r="B2054" s="40" t="e">
        <f t="shared" ref="B2054:C2054" si="1008">SUM(B2050:B2053)</f>
        <v>#REF!</v>
      </c>
      <c r="C2054" s="40" t="e">
        <f t="shared" si="1008"/>
        <v>#REF!</v>
      </c>
      <c r="D2054" s="40" t="e">
        <f>SUM(D2050:D2053)</f>
        <v>#REF!</v>
      </c>
      <c r="E2054" s="40" t="e">
        <f t="shared" ref="E2054:AA2054" si="1009">SUM(E2050:E2053)</f>
        <v>#REF!</v>
      </c>
      <c r="F2054" s="40" t="e">
        <f t="shared" si="1009"/>
        <v>#REF!</v>
      </c>
      <c r="G2054" s="40" t="e">
        <f t="shared" si="1009"/>
        <v>#REF!</v>
      </c>
      <c r="H2054" s="40" t="e">
        <f t="shared" si="1009"/>
        <v>#REF!</v>
      </c>
      <c r="I2054" s="40" t="e">
        <f t="shared" si="1009"/>
        <v>#REF!</v>
      </c>
      <c r="J2054" s="40" t="e">
        <f t="shared" si="1009"/>
        <v>#REF!</v>
      </c>
      <c r="K2054" s="40" t="e">
        <f t="shared" si="1009"/>
        <v>#REF!</v>
      </c>
      <c r="L2054" s="40" t="e">
        <f t="shared" si="1009"/>
        <v>#REF!</v>
      </c>
      <c r="M2054" s="40" t="e">
        <f t="shared" si="1009"/>
        <v>#REF!</v>
      </c>
      <c r="N2054" s="40" t="e">
        <f t="shared" si="1009"/>
        <v>#REF!</v>
      </c>
      <c r="O2054" s="40" t="e">
        <f t="shared" si="1009"/>
        <v>#REF!</v>
      </c>
      <c r="P2054" s="40" t="e">
        <f t="shared" si="1009"/>
        <v>#REF!</v>
      </c>
      <c r="Q2054" s="40" t="e">
        <f t="shared" si="1009"/>
        <v>#REF!</v>
      </c>
      <c r="R2054" s="40" t="e">
        <f t="shared" si="1009"/>
        <v>#REF!</v>
      </c>
      <c r="S2054" s="40" t="e">
        <f t="shared" si="1009"/>
        <v>#REF!</v>
      </c>
      <c r="T2054" s="40" t="e">
        <f t="shared" si="1009"/>
        <v>#REF!</v>
      </c>
      <c r="U2054" s="40" t="e">
        <f t="shared" si="1009"/>
        <v>#REF!</v>
      </c>
      <c r="V2054" s="40" t="e">
        <f t="shared" si="1009"/>
        <v>#REF!</v>
      </c>
      <c r="W2054" s="40" t="e">
        <f t="shared" si="1009"/>
        <v>#REF!</v>
      </c>
      <c r="X2054" s="40" t="e">
        <f t="shared" si="1009"/>
        <v>#REF!</v>
      </c>
      <c r="Y2054" s="40" t="e">
        <f t="shared" si="1009"/>
        <v>#REF!</v>
      </c>
      <c r="Z2054" s="40" t="e">
        <f t="shared" si="1009"/>
        <v>#REF!</v>
      </c>
      <c r="AA2054" s="40" t="e">
        <f t="shared" si="1009"/>
        <v>#REF!</v>
      </c>
      <c r="AB2054" s="41" t="e">
        <f>Z2054/D2054</f>
        <v>#REF!</v>
      </c>
      <c r="AC2054" s="32"/>
      <c r="AD2054" s="165"/>
      <c r="AE2054" s="165"/>
      <c r="AF2054" s="165"/>
      <c r="AG2054" s="165"/>
      <c r="AH2054" s="165"/>
      <c r="AI2054" s="140"/>
      <c r="AJ2054" s="140"/>
      <c r="AK2054" s="78"/>
      <c r="AL2054" s="78"/>
    </row>
    <row r="2055" spans="1:38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  <c r="AD2055" s="165"/>
      <c r="AE2055" s="165"/>
      <c r="AF2055" s="165"/>
      <c r="AG2055" s="165"/>
      <c r="AH2055" s="165"/>
      <c r="AI2055" s="140"/>
      <c r="AJ2055" s="140"/>
      <c r="AK2055" s="78"/>
      <c r="AL2055" s="78"/>
    </row>
    <row r="2056" spans="1:38" s="33" customFormat="1" ht="18" hidden="1" customHeight="1" x14ac:dyDescent="0.25">
      <c r="A2056" s="39" t="s">
        <v>40</v>
      </c>
      <c r="B2056" s="40" t="e">
        <f t="shared" ref="B2056:C2056" si="1010">B2055+B2054</f>
        <v>#REF!</v>
      </c>
      <c r="C2056" s="40" t="e">
        <f t="shared" si="1010"/>
        <v>#REF!</v>
      </c>
      <c r="D2056" s="40" t="e">
        <f>D2055+D2054</f>
        <v>#REF!</v>
      </c>
      <c r="E2056" s="40" t="e">
        <f t="shared" ref="E2056:AA2056" si="1011">E2055+E2054</f>
        <v>#REF!</v>
      </c>
      <c r="F2056" s="40" t="e">
        <f t="shared" si="1011"/>
        <v>#REF!</v>
      </c>
      <c r="G2056" s="40" t="e">
        <f t="shared" si="1011"/>
        <v>#REF!</v>
      </c>
      <c r="H2056" s="40" t="e">
        <f t="shared" si="1011"/>
        <v>#REF!</v>
      </c>
      <c r="I2056" s="40" t="e">
        <f t="shared" si="1011"/>
        <v>#REF!</v>
      </c>
      <c r="J2056" s="40" t="e">
        <f t="shared" si="1011"/>
        <v>#REF!</v>
      </c>
      <c r="K2056" s="40" t="e">
        <f t="shared" si="1011"/>
        <v>#REF!</v>
      </c>
      <c r="L2056" s="40" t="e">
        <f t="shared" si="1011"/>
        <v>#REF!</v>
      </c>
      <c r="M2056" s="40" t="e">
        <f t="shared" si="1011"/>
        <v>#REF!</v>
      </c>
      <c r="N2056" s="40" t="e">
        <f t="shared" si="1011"/>
        <v>#REF!</v>
      </c>
      <c r="O2056" s="40" t="e">
        <f t="shared" si="1011"/>
        <v>#REF!</v>
      </c>
      <c r="P2056" s="40" t="e">
        <f t="shared" si="1011"/>
        <v>#REF!</v>
      </c>
      <c r="Q2056" s="40" t="e">
        <f t="shared" si="1011"/>
        <v>#REF!</v>
      </c>
      <c r="R2056" s="40" t="e">
        <f t="shared" si="1011"/>
        <v>#REF!</v>
      </c>
      <c r="S2056" s="40" t="e">
        <f t="shared" si="1011"/>
        <v>#REF!</v>
      </c>
      <c r="T2056" s="40" t="e">
        <f t="shared" si="1011"/>
        <v>#REF!</v>
      </c>
      <c r="U2056" s="40" t="e">
        <f t="shared" si="1011"/>
        <v>#REF!</v>
      </c>
      <c r="V2056" s="40" t="e">
        <f t="shared" si="1011"/>
        <v>#REF!</v>
      </c>
      <c r="W2056" s="40" t="e">
        <f t="shared" si="1011"/>
        <v>#REF!</v>
      </c>
      <c r="X2056" s="40" t="e">
        <f t="shared" si="1011"/>
        <v>#REF!</v>
      </c>
      <c r="Y2056" s="40" t="e">
        <f t="shared" si="1011"/>
        <v>#REF!</v>
      </c>
      <c r="Z2056" s="40" t="e">
        <f t="shared" si="1011"/>
        <v>#REF!</v>
      </c>
      <c r="AA2056" s="40" t="e">
        <f t="shared" si="1011"/>
        <v>#REF!</v>
      </c>
      <c r="AB2056" s="41" t="e">
        <f>Z2056/D2056</f>
        <v>#REF!</v>
      </c>
      <c r="AC2056" s="43"/>
      <c r="AD2056" s="165"/>
      <c r="AE2056" s="165"/>
      <c r="AF2056" s="165"/>
      <c r="AG2056" s="165"/>
      <c r="AH2056" s="165"/>
      <c r="AI2056" s="140"/>
      <c r="AJ2056" s="140"/>
      <c r="AK2056" s="78"/>
      <c r="AL2056" s="78"/>
    </row>
    <row r="2057" spans="1:38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65"/>
      <c r="AE2057" s="165"/>
      <c r="AF2057" s="165"/>
      <c r="AG2057" s="165"/>
      <c r="AH2057" s="165"/>
      <c r="AI2057" s="140"/>
      <c r="AJ2057" s="140"/>
      <c r="AK2057" s="78"/>
      <c r="AL2057" s="78"/>
    </row>
    <row r="2058" spans="1:38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65"/>
      <c r="AE2058" s="165"/>
      <c r="AF2058" s="165"/>
      <c r="AG2058" s="165"/>
      <c r="AH2058" s="165"/>
      <c r="AI2058" s="140"/>
      <c r="AJ2058" s="140"/>
      <c r="AK2058" s="78"/>
      <c r="AL2058" s="78"/>
    </row>
    <row r="2059" spans="1:38" s="33" customFormat="1" ht="15" customHeight="1" x14ac:dyDescent="0.25">
      <c r="A2059" s="47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65"/>
      <c r="AE2059" s="165"/>
      <c r="AF2059" s="165"/>
      <c r="AG2059" s="165"/>
      <c r="AH2059" s="165"/>
      <c r="AI2059" s="140"/>
      <c r="AJ2059" s="140"/>
      <c r="AK2059" s="78"/>
      <c r="AL2059" s="78"/>
    </row>
    <row r="2060" spans="1:38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12">C1670+C1640+C1550+C684+C448</f>
        <v>-7.0030647947305624E-12</v>
      </c>
      <c r="D2060" s="31">
        <f t="shared" si="1012"/>
        <v>107074345.36</v>
      </c>
      <c r="E2060" s="31">
        <f t="shared" si="1012"/>
        <v>94598347.00999999</v>
      </c>
      <c r="F2060" s="31">
        <f t="shared" si="1012"/>
        <v>5065176.87</v>
      </c>
      <c r="G2060" s="31">
        <f t="shared" si="1012"/>
        <v>4560984.55</v>
      </c>
      <c r="H2060" s="31">
        <f t="shared" si="1012"/>
        <v>855004.28</v>
      </c>
      <c r="I2060" s="31">
        <f t="shared" si="1012"/>
        <v>93343673</v>
      </c>
      <c r="J2060" s="31">
        <f t="shared" si="1012"/>
        <v>76322.730000000447</v>
      </c>
      <c r="K2060" s="31">
        <f t="shared" si="1012"/>
        <v>129700.58000000007</v>
      </c>
      <c r="L2060" s="31">
        <f t="shared" si="1012"/>
        <v>0</v>
      </c>
      <c r="M2060" s="31">
        <f t="shared" si="1012"/>
        <v>93549696.310000002</v>
      </c>
      <c r="N2060" s="31">
        <f t="shared" si="1012"/>
        <v>942.78</v>
      </c>
      <c r="O2060" s="31">
        <f t="shared" si="1012"/>
        <v>287529.2</v>
      </c>
      <c r="P2060" s="31">
        <f t="shared" si="1012"/>
        <v>966202.03</v>
      </c>
      <c r="Q2060" s="31">
        <f t="shared" si="1012"/>
        <v>708090.52999999991</v>
      </c>
      <c r="R2060" s="31">
        <f t="shared" si="1012"/>
        <v>1693721.39</v>
      </c>
      <c r="S2060" s="31">
        <f t="shared" si="1012"/>
        <v>2587042.2199999997</v>
      </c>
      <c r="T2060" s="31">
        <f t="shared" si="1012"/>
        <v>629178.35</v>
      </c>
      <c r="U2060" s="31">
        <f t="shared" si="1012"/>
        <v>1208036.47</v>
      </c>
      <c r="V2060" s="31">
        <f t="shared" si="1012"/>
        <v>2594069.15</v>
      </c>
      <c r="W2060" s="31">
        <f t="shared" si="1012"/>
        <v>861179.28</v>
      </c>
      <c r="X2060" s="31">
        <f t="shared" si="1012"/>
        <v>-6175</v>
      </c>
      <c r="Y2060" s="31">
        <f t="shared" si="1012"/>
        <v>0</v>
      </c>
      <c r="Z2060" s="31">
        <f>SUM(M2060:Y2060)</f>
        <v>105079512.71000001</v>
      </c>
      <c r="AA2060" s="31">
        <f>D2060-Z2060</f>
        <v>1994832.6499999911</v>
      </c>
      <c r="AB2060" s="37">
        <f>Z2060/D2060</f>
        <v>0.98136964888000888</v>
      </c>
      <c r="AC2060" s="32"/>
      <c r="AD2060" s="165"/>
      <c r="AE2060" s="165"/>
      <c r="AF2060" s="165"/>
      <c r="AG2060" s="165"/>
      <c r="AH2060" s="165"/>
      <c r="AI2060" s="140"/>
      <c r="AJ2060" s="140"/>
      <c r="AK2060" s="78"/>
      <c r="AL2060" s="78"/>
    </row>
    <row r="2061" spans="1:38" s="33" customFormat="1" ht="18" customHeight="1" x14ac:dyDescent="0.2">
      <c r="A2061" s="36" t="s">
        <v>35</v>
      </c>
      <c r="B2061" s="31">
        <f t="shared" ref="B2061:Q2065" si="1013">B1671+B1641+B1551+B685+B449</f>
        <v>5257706983.0799999</v>
      </c>
      <c r="C2061" s="31">
        <f t="shared" si="1013"/>
        <v>267974288.99999994</v>
      </c>
      <c r="D2061" s="31">
        <f t="shared" si="1013"/>
        <v>5525681272.0800009</v>
      </c>
      <c r="E2061" s="31">
        <f t="shared" si="1013"/>
        <v>2112576297.4100001</v>
      </c>
      <c r="F2061" s="31">
        <f t="shared" si="1013"/>
        <v>1080277769.9899998</v>
      </c>
      <c r="G2061" s="31">
        <f t="shared" si="1013"/>
        <v>1551331550.6200001</v>
      </c>
      <c r="H2061" s="31">
        <f t="shared" si="1013"/>
        <v>95189519.939999998</v>
      </c>
      <c r="I2061" s="31">
        <f t="shared" si="1013"/>
        <v>489758775.21000004</v>
      </c>
      <c r="J2061" s="31">
        <f t="shared" si="1013"/>
        <v>349165405.15000004</v>
      </c>
      <c r="K2061" s="31">
        <f t="shared" si="1013"/>
        <v>182887785.04999998</v>
      </c>
      <c r="L2061" s="31">
        <f t="shared" si="1013"/>
        <v>0</v>
      </c>
      <c r="M2061" s="31">
        <f t="shared" si="1013"/>
        <v>1021811965.4100001</v>
      </c>
      <c r="N2061" s="31">
        <f t="shared" si="1013"/>
        <v>29442915.199999999</v>
      </c>
      <c r="O2061" s="31">
        <f t="shared" si="1013"/>
        <v>1286906524.9900002</v>
      </c>
      <c r="P2061" s="31">
        <f t="shared" si="1013"/>
        <v>306468082.01000005</v>
      </c>
      <c r="Q2061" s="31">
        <f t="shared" si="1013"/>
        <v>333692341.07000005</v>
      </c>
      <c r="R2061" s="31">
        <f t="shared" si="1012"/>
        <v>224987361.56</v>
      </c>
      <c r="S2061" s="31">
        <f t="shared" si="1012"/>
        <v>172432662.21000001</v>
      </c>
      <c r="T2061" s="31">
        <f t="shared" si="1012"/>
        <v>153662600.73999998</v>
      </c>
      <c r="U2061" s="31">
        <f t="shared" si="1012"/>
        <v>254684234.43000001</v>
      </c>
      <c r="V2061" s="31">
        <f t="shared" si="1012"/>
        <v>960096930.39999986</v>
      </c>
      <c r="W2061" s="31">
        <f t="shared" si="1012"/>
        <v>98037035.900000006</v>
      </c>
      <c r="X2061" s="31">
        <f t="shared" si="1012"/>
        <v>-2847515.96</v>
      </c>
      <c r="Y2061" s="31">
        <f t="shared" si="1012"/>
        <v>0</v>
      </c>
      <c r="Z2061" s="31">
        <f t="shared" ref="Z2061:Z2063" si="1014">SUM(M2061:Y2061)</f>
        <v>4839375137.96</v>
      </c>
      <c r="AA2061" s="31">
        <f>D2061-Z2061</f>
        <v>686306134.12000084</v>
      </c>
      <c r="AB2061" s="37">
        <f>Z2061/D2061</f>
        <v>0.87579701030029578</v>
      </c>
      <c r="AC2061" s="32"/>
      <c r="AD2061" s="165"/>
      <c r="AE2061" s="165"/>
      <c r="AF2061" s="165"/>
      <c r="AG2061" s="165"/>
      <c r="AH2061" s="165"/>
      <c r="AI2061" s="140"/>
      <c r="AJ2061" s="140"/>
      <c r="AK2061" s="78"/>
      <c r="AL2061" s="78"/>
    </row>
    <row r="2062" spans="1:38" s="33" customFormat="1" ht="18" customHeight="1" x14ac:dyDescent="0.2">
      <c r="A2062" s="36" t="s">
        <v>36</v>
      </c>
      <c r="B2062" s="31">
        <f t="shared" si="1013"/>
        <v>211555340.39999998</v>
      </c>
      <c r="C2062" s="31">
        <f t="shared" si="1012"/>
        <v>-127060748</v>
      </c>
      <c r="D2062" s="31">
        <f t="shared" si="1012"/>
        <v>84494592.399999976</v>
      </c>
      <c r="E2062" s="31">
        <f t="shared" si="1012"/>
        <v>0</v>
      </c>
      <c r="F2062" s="31">
        <f t="shared" si="1012"/>
        <v>1655960</v>
      </c>
      <c r="G2062" s="31">
        <f t="shared" si="1012"/>
        <v>13234740.99</v>
      </c>
      <c r="H2062" s="31">
        <f t="shared" si="1012"/>
        <v>0</v>
      </c>
      <c r="I2062" s="31">
        <f t="shared" si="1012"/>
        <v>0</v>
      </c>
      <c r="J2062" s="31">
        <f t="shared" si="1012"/>
        <v>0</v>
      </c>
      <c r="K2062" s="31">
        <f t="shared" si="1012"/>
        <v>0</v>
      </c>
      <c r="L2062" s="31">
        <f t="shared" si="1012"/>
        <v>0</v>
      </c>
      <c r="M2062" s="31">
        <f t="shared" si="1012"/>
        <v>0</v>
      </c>
      <c r="N2062" s="31">
        <f t="shared" si="1012"/>
        <v>0</v>
      </c>
      <c r="O2062" s="31">
        <f t="shared" si="1012"/>
        <v>0</v>
      </c>
      <c r="P2062" s="31">
        <f t="shared" si="1012"/>
        <v>0</v>
      </c>
      <c r="Q2062" s="31">
        <f t="shared" si="1012"/>
        <v>1655960</v>
      </c>
      <c r="R2062" s="31">
        <f t="shared" si="1012"/>
        <v>0</v>
      </c>
      <c r="S2062" s="31">
        <f t="shared" si="1012"/>
        <v>0</v>
      </c>
      <c r="T2062" s="31">
        <f t="shared" si="1012"/>
        <v>0</v>
      </c>
      <c r="U2062" s="31">
        <f t="shared" si="1012"/>
        <v>0</v>
      </c>
      <c r="V2062" s="31">
        <f t="shared" si="1012"/>
        <v>13234740.99</v>
      </c>
      <c r="W2062" s="31">
        <f t="shared" si="1012"/>
        <v>0</v>
      </c>
      <c r="X2062" s="31">
        <f t="shared" si="1012"/>
        <v>0</v>
      </c>
      <c r="Y2062" s="31">
        <f t="shared" si="1012"/>
        <v>0</v>
      </c>
      <c r="Z2062" s="31">
        <f t="shared" si="1014"/>
        <v>14890700.99</v>
      </c>
      <c r="AA2062" s="31">
        <f>D2062-Z2062</f>
        <v>69603891.409999982</v>
      </c>
      <c r="AB2062" s="37">
        <f t="shared" ref="AB2062:AB2065" si="1015">Z2062/D2062</f>
        <v>0.17623259154274593</v>
      </c>
      <c r="AC2062" s="32"/>
      <c r="AD2062" s="165"/>
      <c r="AE2062" s="165"/>
      <c r="AF2062" s="165"/>
      <c r="AG2062" s="165"/>
      <c r="AH2062" s="165"/>
      <c r="AI2062" s="140"/>
      <c r="AJ2062" s="140"/>
      <c r="AK2062" s="78"/>
      <c r="AL2062" s="78"/>
    </row>
    <row r="2063" spans="1:38" s="33" customFormat="1" ht="18" customHeight="1" x14ac:dyDescent="0.2">
      <c r="A2063" s="36" t="s">
        <v>37</v>
      </c>
      <c r="B2063" s="31">
        <f t="shared" si="1013"/>
        <v>14088358</v>
      </c>
      <c r="C2063" s="31">
        <f t="shared" si="1012"/>
        <v>0</v>
      </c>
      <c r="D2063" s="31">
        <f t="shared" si="1012"/>
        <v>14088358</v>
      </c>
      <c r="E2063" s="31">
        <f t="shared" si="1012"/>
        <v>25550</v>
      </c>
      <c r="F2063" s="31">
        <f t="shared" si="1012"/>
        <v>1454606.4</v>
      </c>
      <c r="G2063" s="31">
        <f t="shared" si="1012"/>
        <v>641663.80000000005</v>
      </c>
      <c r="H2063" s="31">
        <f t="shared" si="1012"/>
        <v>478098.41000000003</v>
      </c>
      <c r="I2063" s="31">
        <f t="shared" si="1012"/>
        <v>25550</v>
      </c>
      <c r="J2063" s="31">
        <f t="shared" si="1012"/>
        <v>1147613.3999999999</v>
      </c>
      <c r="K2063" s="31">
        <f t="shared" si="1012"/>
        <v>610314.4</v>
      </c>
      <c r="L2063" s="31">
        <f t="shared" si="1012"/>
        <v>0</v>
      </c>
      <c r="M2063" s="31">
        <f t="shared" si="1012"/>
        <v>1783477.7999999998</v>
      </c>
      <c r="N2063" s="31">
        <f t="shared" si="1012"/>
        <v>0</v>
      </c>
      <c r="O2063" s="31">
        <f t="shared" si="1012"/>
        <v>0</v>
      </c>
      <c r="P2063" s="31">
        <f t="shared" si="1012"/>
        <v>0</v>
      </c>
      <c r="Q2063" s="31">
        <f t="shared" si="1012"/>
        <v>0</v>
      </c>
      <c r="R2063" s="31">
        <f t="shared" si="1012"/>
        <v>0</v>
      </c>
      <c r="S2063" s="31">
        <f t="shared" si="1012"/>
        <v>306993</v>
      </c>
      <c r="T2063" s="31">
        <f t="shared" si="1012"/>
        <v>0</v>
      </c>
      <c r="U2063" s="31">
        <f t="shared" si="1012"/>
        <v>-222993</v>
      </c>
      <c r="V2063" s="31">
        <f t="shared" si="1012"/>
        <v>254342.39999999999</v>
      </c>
      <c r="W2063" s="31">
        <f t="shared" si="1012"/>
        <v>0</v>
      </c>
      <c r="X2063" s="31">
        <f t="shared" si="1012"/>
        <v>478098.41000000003</v>
      </c>
      <c r="Y2063" s="31">
        <f t="shared" si="1012"/>
        <v>0</v>
      </c>
      <c r="Z2063" s="31">
        <f t="shared" si="1014"/>
        <v>2599918.61</v>
      </c>
      <c r="AA2063" s="31">
        <f>D2063-Z2063</f>
        <v>11488439.390000001</v>
      </c>
      <c r="AB2063" s="37">
        <f t="shared" si="1015"/>
        <v>0.18454376372321032</v>
      </c>
      <c r="AC2063" s="32"/>
      <c r="AD2063" s="165"/>
      <c r="AE2063" s="165"/>
      <c r="AF2063" s="165"/>
      <c r="AG2063" s="165"/>
      <c r="AH2063" s="165"/>
      <c r="AI2063" s="140"/>
      <c r="AJ2063" s="140"/>
      <c r="AK2063" s="78"/>
      <c r="AL2063" s="78"/>
    </row>
    <row r="2064" spans="1:38" s="33" customFormat="1" ht="20.45" hidden="1" customHeight="1" x14ac:dyDescent="0.25">
      <c r="A2064" s="39" t="s">
        <v>38</v>
      </c>
      <c r="B2064" s="40">
        <f t="shared" ref="B2064:AA2064" si="1016">SUM(B2060:B2063)</f>
        <v>5590425026.8399992</v>
      </c>
      <c r="C2064" s="40">
        <f t="shared" si="1016"/>
        <v>140913540.99999994</v>
      </c>
      <c r="D2064" s="40">
        <f t="shared" si="1016"/>
        <v>5731338567.8400002</v>
      </c>
      <c r="E2064" s="40">
        <f t="shared" si="1016"/>
        <v>2207200194.4200001</v>
      </c>
      <c r="F2064" s="40">
        <f t="shared" si="1016"/>
        <v>1088453513.2599998</v>
      </c>
      <c r="G2064" s="40">
        <f t="shared" si="1016"/>
        <v>1569768939.96</v>
      </c>
      <c r="H2064" s="40">
        <f t="shared" si="1016"/>
        <v>96522622.629999995</v>
      </c>
      <c r="I2064" s="40">
        <f t="shared" si="1016"/>
        <v>583127998.21000004</v>
      </c>
      <c r="J2064" s="40">
        <f t="shared" si="1016"/>
        <v>350389341.28000003</v>
      </c>
      <c r="K2064" s="40">
        <f t="shared" si="1016"/>
        <v>183627800.03</v>
      </c>
      <c r="L2064" s="40">
        <f t="shared" si="1016"/>
        <v>0</v>
      </c>
      <c r="M2064" s="40">
        <f t="shared" si="1016"/>
        <v>1117145139.52</v>
      </c>
      <c r="N2064" s="40">
        <f t="shared" si="1016"/>
        <v>29443857.98</v>
      </c>
      <c r="O2064" s="40">
        <f t="shared" si="1016"/>
        <v>1287194054.1900003</v>
      </c>
      <c r="P2064" s="40">
        <f t="shared" si="1016"/>
        <v>307434284.04000002</v>
      </c>
      <c r="Q2064" s="40">
        <f t="shared" si="1016"/>
        <v>336056391.60000002</v>
      </c>
      <c r="R2064" s="40">
        <f t="shared" si="1016"/>
        <v>226681082.94999999</v>
      </c>
      <c r="S2064" s="40">
        <f t="shared" si="1016"/>
        <v>175326697.43000001</v>
      </c>
      <c r="T2064" s="40">
        <f t="shared" si="1016"/>
        <v>154291779.08999997</v>
      </c>
      <c r="U2064" s="40">
        <f t="shared" si="1016"/>
        <v>255669277.90000001</v>
      </c>
      <c r="V2064" s="40">
        <f t="shared" si="1016"/>
        <v>976180082.93999982</v>
      </c>
      <c r="W2064" s="40">
        <f t="shared" si="1016"/>
        <v>98898215.180000007</v>
      </c>
      <c r="X2064" s="40">
        <f t="shared" si="1016"/>
        <v>-2375592.5499999998</v>
      </c>
      <c r="Y2064" s="40">
        <f t="shared" si="1016"/>
        <v>0</v>
      </c>
      <c r="Z2064" s="40">
        <f t="shared" si="1016"/>
        <v>4961945270.2699995</v>
      </c>
      <c r="AA2064" s="40">
        <f t="shared" si="1016"/>
        <v>769393297.57000077</v>
      </c>
      <c r="AB2064" s="41">
        <f>Z2064/D2064</f>
        <v>0.86575678814592072</v>
      </c>
      <c r="AC2064" s="32"/>
      <c r="AD2064" s="165"/>
      <c r="AE2064" s="165"/>
      <c r="AF2064" s="165"/>
      <c r="AG2064" s="165"/>
      <c r="AH2064" s="165"/>
      <c r="AI2064" s="140"/>
      <c r="AJ2064" s="140"/>
      <c r="AK2064" s="78"/>
      <c r="AL2064" s="78"/>
    </row>
    <row r="2065" spans="1:38" s="33" customFormat="1" ht="23.1" hidden="1" customHeight="1" x14ac:dyDescent="0.25">
      <c r="A2065" s="42" t="s">
        <v>39</v>
      </c>
      <c r="B2065" s="31">
        <f t="shared" si="1013"/>
        <v>0</v>
      </c>
      <c r="C2065" s="31">
        <f t="shared" si="1012"/>
        <v>0</v>
      </c>
      <c r="D2065" s="31">
        <f t="shared" si="1012"/>
        <v>0</v>
      </c>
      <c r="E2065" s="31">
        <f t="shared" si="1012"/>
        <v>0</v>
      </c>
      <c r="F2065" s="31">
        <f t="shared" si="1012"/>
        <v>0</v>
      </c>
      <c r="G2065" s="31">
        <f t="shared" si="1012"/>
        <v>0</v>
      </c>
      <c r="H2065" s="31">
        <f t="shared" si="1012"/>
        <v>0</v>
      </c>
      <c r="I2065" s="31">
        <f t="shared" si="1012"/>
        <v>0</v>
      </c>
      <c r="J2065" s="31">
        <f t="shared" si="1012"/>
        <v>0</v>
      </c>
      <c r="K2065" s="31">
        <f t="shared" si="1012"/>
        <v>0</v>
      </c>
      <c r="L2065" s="31">
        <f t="shared" si="1012"/>
        <v>0</v>
      </c>
      <c r="M2065" s="31">
        <f t="shared" si="1012"/>
        <v>0</v>
      </c>
      <c r="N2065" s="31">
        <f t="shared" si="1012"/>
        <v>0</v>
      </c>
      <c r="O2065" s="31">
        <f t="shared" si="1012"/>
        <v>0</v>
      </c>
      <c r="P2065" s="31">
        <f t="shared" si="1012"/>
        <v>0</v>
      </c>
      <c r="Q2065" s="31">
        <f t="shared" si="1012"/>
        <v>0</v>
      </c>
      <c r="R2065" s="31">
        <f t="shared" si="1012"/>
        <v>0</v>
      </c>
      <c r="S2065" s="31">
        <f t="shared" si="1012"/>
        <v>0</v>
      </c>
      <c r="T2065" s="31">
        <f t="shared" si="1012"/>
        <v>0</v>
      </c>
      <c r="U2065" s="31">
        <f t="shared" si="1012"/>
        <v>0</v>
      </c>
      <c r="V2065" s="31">
        <f t="shared" si="1012"/>
        <v>0</v>
      </c>
      <c r="W2065" s="31">
        <f t="shared" si="1012"/>
        <v>0</v>
      </c>
      <c r="X2065" s="31">
        <f t="shared" si="1012"/>
        <v>0</v>
      </c>
      <c r="Y2065" s="31">
        <f t="shared" si="1012"/>
        <v>0</v>
      </c>
      <c r="Z2065" s="31">
        <f t="shared" ref="Z2065" si="1017">SUM(M2065:Y2065)</f>
        <v>0</v>
      </c>
      <c r="AA2065" s="31">
        <f>D2065-Z2065</f>
        <v>0</v>
      </c>
      <c r="AB2065" s="37" t="e">
        <f t="shared" si="1015"/>
        <v>#DIV/0!</v>
      </c>
      <c r="AC2065" s="32"/>
      <c r="AD2065" s="165"/>
      <c r="AE2065" s="165"/>
      <c r="AF2065" s="165"/>
      <c r="AG2065" s="165"/>
      <c r="AH2065" s="165"/>
      <c r="AI2065" s="140"/>
      <c r="AJ2065" s="140"/>
      <c r="AK2065" s="78"/>
      <c r="AL2065" s="78"/>
    </row>
    <row r="2066" spans="1:38" s="33" customFormat="1" ht="25.35" customHeight="1" x14ac:dyDescent="0.25">
      <c r="A2066" s="39" t="s">
        <v>40</v>
      </c>
      <c r="B2066" s="40">
        <f t="shared" ref="B2066:Y2066" si="1018">B2065+B2064</f>
        <v>5590425026.8399992</v>
      </c>
      <c r="C2066" s="40">
        <f t="shared" si="1018"/>
        <v>140913540.99999994</v>
      </c>
      <c r="D2066" s="40">
        <f t="shared" si="1018"/>
        <v>5731338567.8400002</v>
      </c>
      <c r="E2066" s="40">
        <f t="shared" si="1018"/>
        <v>2207200194.4200001</v>
      </c>
      <c r="F2066" s="40">
        <f t="shared" si="1018"/>
        <v>1088453513.2599998</v>
      </c>
      <c r="G2066" s="40">
        <f t="shared" si="1018"/>
        <v>1569768939.96</v>
      </c>
      <c r="H2066" s="40">
        <f t="shared" si="1018"/>
        <v>96522622.629999995</v>
      </c>
      <c r="I2066" s="40">
        <f t="shared" si="1018"/>
        <v>583127998.21000004</v>
      </c>
      <c r="J2066" s="40">
        <f t="shared" si="1018"/>
        <v>350389341.28000003</v>
      </c>
      <c r="K2066" s="40">
        <f t="shared" si="1018"/>
        <v>183627800.03</v>
      </c>
      <c r="L2066" s="40">
        <f t="shared" si="1018"/>
        <v>0</v>
      </c>
      <c r="M2066" s="40">
        <f t="shared" si="1018"/>
        <v>1117145139.52</v>
      </c>
      <c r="N2066" s="40">
        <f t="shared" si="1018"/>
        <v>29443857.98</v>
      </c>
      <c r="O2066" s="40">
        <f t="shared" si="1018"/>
        <v>1287194054.1900003</v>
      </c>
      <c r="P2066" s="40">
        <f t="shared" si="1018"/>
        <v>307434284.04000002</v>
      </c>
      <c r="Q2066" s="40">
        <f t="shared" si="1018"/>
        <v>336056391.60000002</v>
      </c>
      <c r="R2066" s="40">
        <f t="shared" si="1018"/>
        <v>226681082.94999999</v>
      </c>
      <c r="S2066" s="40">
        <f t="shared" si="1018"/>
        <v>175326697.43000001</v>
      </c>
      <c r="T2066" s="40">
        <f t="shared" si="1018"/>
        <v>154291779.08999997</v>
      </c>
      <c r="U2066" s="40">
        <f t="shared" si="1018"/>
        <v>255669277.90000001</v>
      </c>
      <c r="V2066" s="40">
        <f t="shared" si="1018"/>
        <v>976180082.93999982</v>
      </c>
      <c r="W2066" s="40">
        <f t="shared" si="1018"/>
        <v>98898215.180000007</v>
      </c>
      <c r="X2066" s="40">
        <f t="shared" si="1018"/>
        <v>-2375592.5499999998</v>
      </c>
      <c r="Y2066" s="40">
        <f t="shared" si="1018"/>
        <v>0</v>
      </c>
      <c r="Z2066" s="40">
        <f>Z2065+Z2064</f>
        <v>4961945270.2699995</v>
      </c>
      <c r="AA2066" s="40">
        <f t="shared" ref="AA2066" si="1019">AA2065+AA2064</f>
        <v>769393297.57000077</v>
      </c>
      <c r="AB2066" s="41">
        <f>Z2066/D2066</f>
        <v>0.86575678814592072</v>
      </c>
      <c r="AC2066" s="43"/>
      <c r="AD2066" s="165"/>
      <c r="AE2066" s="165"/>
      <c r="AF2066" s="165"/>
      <c r="AG2066" s="165"/>
      <c r="AH2066" s="165"/>
      <c r="AI2066" s="140"/>
      <c r="AJ2066" s="140"/>
      <c r="AK2066" s="78"/>
      <c r="AL2066" s="78"/>
    </row>
    <row r="2067" spans="1:38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65"/>
      <c r="AE2067" s="165"/>
      <c r="AF2067" s="165"/>
      <c r="AG2067" s="165"/>
      <c r="AH2067" s="165"/>
      <c r="AI2067" s="140"/>
      <c r="AJ2067" s="140"/>
      <c r="AK2067" s="78"/>
      <c r="AL2067" s="78"/>
    </row>
    <row r="2068" spans="1:38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65"/>
      <c r="AE2068" s="165"/>
      <c r="AF2068" s="165"/>
      <c r="AG2068" s="165"/>
      <c r="AH2068" s="165"/>
      <c r="AI2068" s="140"/>
      <c r="AJ2068" s="140"/>
      <c r="AK2068" s="78"/>
      <c r="AL2068" s="78"/>
    </row>
    <row r="2069" spans="1:38" s="33" customFormat="1" ht="20.100000000000001" customHeight="1" x14ac:dyDescent="0.25">
      <c r="A2069" s="47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65"/>
      <c r="AE2069" s="165"/>
      <c r="AF2069" s="165"/>
      <c r="AG2069" s="165"/>
      <c r="AH2069" s="165"/>
      <c r="AI2069" s="140"/>
      <c r="AJ2069" s="140"/>
      <c r="AK2069" s="78"/>
      <c r="AL2069" s="78"/>
    </row>
    <row r="2070" spans="1:38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20">C2060+C436+C205</f>
        <v>-7.0030647947305624E-12</v>
      </c>
      <c r="D2070" s="31">
        <f t="shared" si="1020"/>
        <v>120241334.55999999</v>
      </c>
      <c r="E2070" s="31">
        <f t="shared" si="1020"/>
        <v>105105370.72</v>
      </c>
      <c r="F2070" s="31">
        <f t="shared" si="1020"/>
        <v>6020387.75</v>
      </c>
      <c r="G2070" s="31">
        <f t="shared" si="1020"/>
        <v>5423673.1500000013</v>
      </c>
      <c r="H2070" s="31">
        <f t="shared" si="1020"/>
        <v>855004.28</v>
      </c>
      <c r="I2070" s="31">
        <f t="shared" si="1020"/>
        <v>93387364.849999994</v>
      </c>
      <c r="J2070" s="31">
        <f t="shared" si="1020"/>
        <v>236663.56000000046</v>
      </c>
      <c r="K2070" s="31">
        <f t="shared" si="1020"/>
        <v>427127.82000000007</v>
      </c>
      <c r="L2070" s="31">
        <f t="shared" si="1020"/>
        <v>0</v>
      </c>
      <c r="M2070" s="31">
        <f t="shared" si="1020"/>
        <v>94051156.230000004</v>
      </c>
      <c r="N2070" s="31">
        <f t="shared" si="1020"/>
        <v>1583.6999999999998</v>
      </c>
      <c r="O2070" s="31">
        <f t="shared" si="1020"/>
        <v>552633.86</v>
      </c>
      <c r="P2070" s="31">
        <f t="shared" si="1020"/>
        <v>11163788.309999999</v>
      </c>
      <c r="Q2070" s="31">
        <f t="shared" si="1020"/>
        <v>1030950.2399999999</v>
      </c>
      <c r="R2070" s="31">
        <f t="shared" si="1020"/>
        <v>1700429.48</v>
      </c>
      <c r="S2070" s="31">
        <f t="shared" si="1020"/>
        <v>3052344.4699999997</v>
      </c>
      <c r="T2070" s="31">
        <f t="shared" si="1020"/>
        <v>926131.48</v>
      </c>
      <c r="U2070" s="31">
        <f t="shared" si="1020"/>
        <v>1476344.7000000018</v>
      </c>
      <c r="V2070" s="31">
        <f t="shared" si="1020"/>
        <v>2594069.15</v>
      </c>
      <c r="W2070" s="31">
        <f t="shared" si="1020"/>
        <v>861179.28</v>
      </c>
      <c r="X2070" s="31">
        <f t="shared" si="1020"/>
        <v>-6175</v>
      </c>
      <c r="Y2070" s="31">
        <f t="shared" si="1020"/>
        <v>0</v>
      </c>
      <c r="Z2070" s="31">
        <f>SUM(M2070:Y2070)</f>
        <v>117404435.90000002</v>
      </c>
      <c r="AA2070" s="31">
        <f>D2070-Z2070</f>
        <v>2836898.6599999666</v>
      </c>
      <c r="AB2070" s="37">
        <f t="shared" ref="AB2070:AB2076" si="1021">Z2070/D2070</f>
        <v>0.97640662696916125</v>
      </c>
      <c r="AC2070" s="32"/>
      <c r="AD2070" s="165"/>
      <c r="AE2070" s="165"/>
      <c r="AF2070" s="165"/>
      <c r="AG2070" s="165"/>
      <c r="AH2070" s="165"/>
      <c r="AI2070" s="140"/>
      <c r="AJ2070" s="140"/>
      <c r="AK2070" s="78"/>
      <c r="AL2070" s="78"/>
    </row>
    <row r="2071" spans="1:38" s="33" customFormat="1" ht="27.6" customHeight="1" x14ac:dyDescent="0.2">
      <c r="A2071" s="36" t="s">
        <v>35</v>
      </c>
      <c r="B2071" s="31">
        <f t="shared" ref="B2071:Q2075" si="1022">B2061+B437+B206</f>
        <v>6960192082.9399996</v>
      </c>
      <c r="C2071" s="31">
        <f t="shared" si="1022"/>
        <v>-221106365.99999994</v>
      </c>
      <c r="D2071" s="31">
        <f t="shared" si="1022"/>
        <v>6739085716.9400005</v>
      </c>
      <c r="E2071" s="31">
        <f t="shared" si="1022"/>
        <v>2336287840.29</v>
      </c>
      <c r="F2071" s="31">
        <f t="shared" si="1022"/>
        <v>1303437525.25</v>
      </c>
      <c r="G2071" s="31">
        <f t="shared" si="1022"/>
        <v>1935968495.1199999</v>
      </c>
      <c r="H2071" s="31">
        <f t="shared" si="1022"/>
        <v>96234389.319999993</v>
      </c>
      <c r="I2071" s="31">
        <f t="shared" si="1022"/>
        <v>644066967.38999999</v>
      </c>
      <c r="J2071" s="31">
        <f t="shared" si="1022"/>
        <v>557000575.69000006</v>
      </c>
      <c r="K2071" s="31">
        <f t="shared" si="1022"/>
        <v>562485066.89999998</v>
      </c>
      <c r="L2071" s="31">
        <f t="shared" si="1022"/>
        <v>0</v>
      </c>
      <c r="M2071" s="31">
        <f t="shared" si="1022"/>
        <v>1763552609.98</v>
      </c>
      <c r="N2071" s="31">
        <f t="shared" si="1022"/>
        <v>414629987.44999999</v>
      </c>
      <c r="O2071" s="31">
        <f t="shared" si="1022"/>
        <v>926847041.39000034</v>
      </c>
      <c r="P2071" s="31">
        <f t="shared" si="1022"/>
        <v>350743844.06000006</v>
      </c>
      <c r="Q2071" s="31">
        <f t="shared" si="1022"/>
        <v>336408516.58000004</v>
      </c>
      <c r="R2071" s="31">
        <f t="shared" si="1020"/>
        <v>228374816.11000001</v>
      </c>
      <c r="S2071" s="31">
        <f t="shared" si="1020"/>
        <v>181653616.87</v>
      </c>
      <c r="T2071" s="31">
        <f t="shared" si="1020"/>
        <v>154735916.22999996</v>
      </c>
      <c r="U2071" s="31">
        <f t="shared" si="1020"/>
        <v>256276555.61000001</v>
      </c>
      <c r="V2071" s="31">
        <f t="shared" si="1020"/>
        <v>962470956.37999988</v>
      </c>
      <c r="W2071" s="31">
        <f t="shared" si="1020"/>
        <v>98981640.070000008</v>
      </c>
      <c r="X2071" s="31">
        <f t="shared" si="1020"/>
        <v>-2747250.75</v>
      </c>
      <c r="Y2071" s="31">
        <f t="shared" si="1020"/>
        <v>0</v>
      </c>
      <c r="Z2071" s="31">
        <f t="shared" ref="Z2071:Z2073" si="1023">SUM(M2071:Y2071)</f>
        <v>5671928249.9799995</v>
      </c>
      <c r="AA2071" s="31">
        <f>D2071-Z2071</f>
        <v>1067157466.960001</v>
      </c>
      <c r="AB2071" s="37">
        <f t="shared" si="1021"/>
        <v>0.84164655091454121</v>
      </c>
      <c r="AC2071" s="32"/>
      <c r="AD2071" s="165"/>
      <c r="AE2071" s="165"/>
      <c r="AF2071" s="165"/>
      <c r="AG2071" s="165"/>
      <c r="AH2071" s="165"/>
      <c r="AI2071" s="140"/>
      <c r="AJ2071" s="140"/>
      <c r="AK2071" s="78"/>
      <c r="AL2071" s="78"/>
    </row>
    <row r="2072" spans="1:38" s="33" customFormat="1" ht="27" customHeight="1" x14ac:dyDescent="0.2">
      <c r="A2072" s="36" t="s">
        <v>36</v>
      </c>
      <c r="B2072" s="31">
        <f t="shared" si="1022"/>
        <v>211555340.39999998</v>
      </c>
      <c r="C2072" s="31">
        <f t="shared" si="1020"/>
        <v>-127060748</v>
      </c>
      <c r="D2072" s="31">
        <f t="shared" si="1020"/>
        <v>84494592.399999976</v>
      </c>
      <c r="E2072" s="31">
        <f t="shared" si="1020"/>
        <v>0</v>
      </c>
      <c r="F2072" s="31">
        <f t="shared" si="1020"/>
        <v>1655960</v>
      </c>
      <c r="G2072" s="31">
        <f t="shared" si="1020"/>
        <v>13234740.99</v>
      </c>
      <c r="H2072" s="31">
        <f t="shared" si="1020"/>
        <v>0</v>
      </c>
      <c r="I2072" s="31">
        <f t="shared" si="1020"/>
        <v>0</v>
      </c>
      <c r="J2072" s="31">
        <f t="shared" si="1020"/>
        <v>0</v>
      </c>
      <c r="K2072" s="31">
        <f t="shared" si="1020"/>
        <v>0</v>
      </c>
      <c r="L2072" s="31">
        <f t="shared" si="1020"/>
        <v>0</v>
      </c>
      <c r="M2072" s="31">
        <f t="shared" si="1020"/>
        <v>0</v>
      </c>
      <c r="N2072" s="31">
        <f t="shared" si="1020"/>
        <v>0</v>
      </c>
      <c r="O2072" s="31">
        <f t="shared" si="1020"/>
        <v>0</v>
      </c>
      <c r="P2072" s="31">
        <f t="shared" si="1020"/>
        <v>0</v>
      </c>
      <c r="Q2072" s="31">
        <f t="shared" si="1020"/>
        <v>1655960</v>
      </c>
      <c r="R2072" s="31">
        <f t="shared" si="1020"/>
        <v>0</v>
      </c>
      <c r="S2072" s="31">
        <f t="shared" si="1020"/>
        <v>0</v>
      </c>
      <c r="T2072" s="31">
        <f t="shared" si="1020"/>
        <v>0</v>
      </c>
      <c r="U2072" s="31">
        <f t="shared" si="1020"/>
        <v>0</v>
      </c>
      <c r="V2072" s="31">
        <f t="shared" si="1020"/>
        <v>13234740.99</v>
      </c>
      <c r="W2072" s="31">
        <f t="shared" si="1020"/>
        <v>0</v>
      </c>
      <c r="X2072" s="31">
        <f t="shared" si="1020"/>
        <v>0</v>
      </c>
      <c r="Y2072" s="31">
        <f t="shared" si="1020"/>
        <v>0</v>
      </c>
      <c r="Z2072" s="31">
        <f t="shared" si="1023"/>
        <v>14890700.99</v>
      </c>
      <c r="AA2072" s="31">
        <f>D2072-Z2072</f>
        <v>69603891.409999982</v>
      </c>
      <c r="AB2072" s="37">
        <f t="shared" si="1021"/>
        <v>0.17623259154274593</v>
      </c>
      <c r="AC2072" s="32"/>
      <c r="AD2072" s="165"/>
      <c r="AE2072" s="165"/>
      <c r="AF2072" s="165"/>
      <c r="AG2072" s="165"/>
      <c r="AH2072" s="165"/>
      <c r="AI2072" s="140"/>
      <c r="AJ2072" s="140"/>
      <c r="AK2072" s="78"/>
      <c r="AL2072" s="78"/>
    </row>
    <row r="2073" spans="1:38" s="33" customFormat="1" ht="28.35" customHeight="1" x14ac:dyDescent="0.2">
      <c r="A2073" s="36" t="s">
        <v>37</v>
      </c>
      <c r="B2073" s="31">
        <f t="shared" si="1022"/>
        <v>61240002.890000015</v>
      </c>
      <c r="C2073" s="31">
        <f t="shared" si="1020"/>
        <v>348167114</v>
      </c>
      <c r="D2073" s="31">
        <f t="shared" si="1020"/>
        <v>409407116.88999999</v>
      </c>
      <c r="E2073" s="31">
        <f t="shared" si="1020"/>
        <v>12578310</v>
      </c>
      <c r="F2073" s="31">
        <f t="shared" si="1020"/>
        <v>26851262.140000001</v>
      </c>
      <c r="G2073" s="31">
        <f t="shared" si="1020"/>
        <v>62120388.989999995</v>
      </c>
      <c r="H2073" s="31">
        <f t="shared" si="1020"/>
        <v>73084832.709999993</v>
      </c>
      <c r="I2073" s="31">
        <f t="shared" si="1020"/>
        <v>12578310</v>
      </c>
      <c r="J2073" s="31">
        <f t="shared" si="1020"/>
        <v>2723051.4</v>
      </c>
      <c r="K2073" s="31">
        <f t="shared" si="1020"/>
        <v>4381827.91</v>
      </c>
      <c r="L2073" s="31">
        <f t="shared" si="1020"/>
        <v>0</v>
      </c>
      <c r="M2073" s="31">
        <f t="shared" si="1020"/>
        <v>19683189.310000002</v>
      </c>
      <c r="N2073" s="31">
        <f t="shared" si="1020"/>
        <v>0</v>
      </c>
      <c r="O2073" s="31">
        <f t="shared" si="1020"/>
        <v>0</v>
      </c>
      <c r="P2073" s="31">
        <f t="shared" si="1020"/>
        <v>0</v>
      </c>
      <c r="Q2073" s="31">
        <f t="shared" si="1020"/>
        <v>0</v>
      </c>
      <c r="R2073" s="31">
        <f t="shared" si="1020"/>
        <v>11659696.140000001</v>
      </c>
      <c r="S2073" s="31">
        <f t="shared" si="1020"/>
        <v>12468514.6</v>
      </c>
      <c r="T2073" s="31">
        <f t="shared" si="1020"/>
        <v>13955500</v>
      </c>
      <c r="U2073" s="31">
        <f t="shared" si="1020"/>
        <v>-222993</v>
      </c>
      <c r="V2073" s="31">
        <f t="shared" si="1020"/>
        <v>44006054.079999998</v>
      </c>
      <c r="W2073" s="31">
        <f t="shared" si="1020"/>
        <v>72606734.299999997</v>
      </c>
      <c r="X2073" s="31">
        <f t="shared" si="1020"/>
        <v>478098.41000000003</v>
      </c>
      <c r="Y2073" s="31">
        <f t="shared" si="1020"/>
        <v>0</v>
      </c>
      <c r="Z2073" s="31">
        <f t="shared" si="1023"/>
        <v>174634793.84</v>
      </c>
      <c r="AA2073" s="31">
        <f>D2073-Z2073</f>
        <v>234772323.04999998</v>
      </c>
      <c r="AB2073" s="37">
        <f t="shared" si="1021"/>
        <v>0.4265553446324703</v>
      </c>
      <c r="AC2073" s="32"/>
      <c r="AD2073" s="165"/>
      <c r="AE2073" s="165"/>
      <c r="AF2073" s="165"/>
      <c r="AG2073" s="165"/>
      <c r="AH2073" s="165"/>
      <c r="AI2073" s="140"/>
      <c r="AJ2073" s="140"/>
      <c r="AK2073" s="78"/>
      <c r="AL2073" s="78"/>
    </row>
    <row r="2074" spans="1:38" s="33" customFormat="1" ht="27.6" hidden="1" customHeight="1" x14ac:dyDescent="0.25">
      <c r="A2074" s="39" t="s">
        <v>38</v>
      </c>
      <c r="B2074" s="40">
        <f t="shared" ref="B2074:AA2074" si="1024">SUM(B2070:B2073)</f>
        <v>7353228760.79</v>
      </c>
      <c r="C2074" s="40">
        <f t="shared" si="1024"/>
        <v>0</v>
      </c>
      <c r="D2074" s="40">
        <f t="shared" si="1024"/>
        <v>7353228760.7900009</v>
      </c>
      <c r="E2074" s="40">
        <f t="shared" si="1024"/>
        <v>2453971521.0099998</v>
      </c>
      <c r="F2074" s="40">
        <f t="shared" si="1024"/>
        <v>1337965135.1400001</v>
      </c>
      <c r="G2074" s="40">
        <f t="shared" si="1024"/>
        <v>2016747298.25</v>
      </c>
      <c r="H2074" s="40">
        <f t="shared" si="1024"/>
        <v>170174226.31</v>
      </c>
      <c r="I2074" s="40">
        <f t="shared" si="1024"/>
        <v>750032642.24000001</v>
      </c>
      <c r="J2074" s="40">
        <f t="shared" si="1024"/>
        <v>559960290.64999998</v>
      </c>
      <c r="K2074" s="40">
        <f t="shared" si="1024"/>
        <v>567294022.63</v>
      </c>
      <c r="L2074" s="40">
        <f t="shared" si="1024"/>
        <v>0</v>
      </c>
      <c r="M2074" s="40">
        <f t="shared" si="1024"/>
        <v>1877286955.52</v>
      </c>
      <c r="N2074" s="40">
        <f t="shared" si="1024"/>
        <v>414631571.14999998</v>
      </c>
      <c r="O2074" s="40">
        <f t="shared" si="1024"/>
        <v>927399675.25000036</v>
      </c>
      <c r="P2074" s="40">
        <f t="shared" si="1024"/>
        <v>361907632.37000006</v>
      </c>
      <c r="Q2074" s="40">
        <f t="shared" si="1024"/>
        <v>339095426.82000005</v>
      </c>
      <c r="R2074" s="40">
        <f t="shared" si="1024"/>
        <v>241734941.73000002</v>
      </c>
      <c r="S2074" s="40">
        <f t="shared" si="1024"/>
        <v>197174475.94</v>
      </c>
      <c r="T2074" s="40">
        <f t="shared" si="1024"/>
        <v>169617547.70999995</v>
      </c>
      <c r="U2074" s="40">
        <f t="shared" si="1024"/>
        <v>257529907.31</v>
      </c>
      <c r="V2074" s="40">
        <f t="shared" si="1024"/>
        <v>1022305820.5999999</v>
      </c>
      <c r="W2074" s="40">
        <f t="shared" si="1024"/>
        <v>172449553.65000001</v>
      </c>
      <c r="X2074" s="40">
        <f t="shared" si="1024"/>
        <v>-2275327.34</v>
      </c>
      <c r="Y2074" s="40">
        <f t="shared" si="1024"/>
        <v>0</v>
      </c>
      <c r="Z2074" s="40">
        <f t="shared" si="1024"/>
        <v>5978858180.7099991</v>
      </c>
      <c r="AA2074" s="40">
        <f t="shared" si="1024"/>
        <v>1374370580.0800009</v>
      </c>
      <c r="AB2074" s="41">
        <f t="shared" si="1021"/>
        <v>0.81309291131963302</v>
      </c>
      <c r="AC2074" s="32"/>
      <c r="AD2074" s="165"/>
      <c r="AE2074" s="165"/>
      <c r="AF2074" s="165"/>
      <c r="AG2074" s="165"/>
      <c r="AH2074" s="165"/>
      <c r="AI2074" s="140"/>
      <c r="AJ2074" s="140"/>
      <c r="AK2074" s="78"/>
      <c r="AL2074" s="78"/>
    </row>
    <row r="2075" spans="1:38" s="33" customFormat="1" ht="30" hidden="1" customHeight="1" x14ac:dyDescent="0.25">
      <c r="A2075" s="42" t="s">
        <v>39</v>
      </c>
      <c r="B2075" s="31">
        <f t="shared" si="1022"/>
        <v>0</v>
      </c>
      <c r="C2075" s="31">
        <f t="shared" si="1020"/>
        <v>0</v>
      </c>
      <c r="D2075" s="31">
        <f t="shared" si="1020"/>
        <v>0</v>
      </c>
      <c r="E2075" s="31">
        <f t="shared" si="1020"/>
        <v>0</v>
      </c>
      <c r="F2075" s="31">
        <f t="shared" si="1020"/>
        <v>0</v>
      </c>
      <c r="G2075" s="31">
        <f t="shared" si="1020"/>
        <v>0</v>
      </c>
      <c r="H2075" s="31">
        <f t="shared" si="1020"/>
        <v>0</v>
      </c>
      <c r="I2075" s="31">
        <f t="shared" si="1020"/>
        <v>0</v>
      </c>
      <c r="J2075" s="31">
        <f t="shared" si="1020"/>
        <v>0</v>
      </c>
      <c r="K2075" s="31">
        <f t="shared" si="1020"/>
        <v>0</v>
      </c>
      <c r="L2075" s="31">
        <f t="shared" si="1020"/>
        <v>0</v>
      </c>
      <c r="M2075" s="31">
        <f t="shared" si="1020"/>
        <v>0</v>
      </c>
      <c r="N2075" s="31">
        <f t="shared" si="1020"/>
        <v>0</v>
      </c>
      <c r="O2075" s="31">
        <f t="shared" si="1020"/>
        <v>0</v>
      </c>
      <c r="P2075" s="31">
        <f t="shared" si="1020"/>
        <v>0</v>
      </c>
      <c r="Q2075" s="31">
        <f t="shared" si="1020"/>
        <v>0</v>
      </c>
      <c r="R2075" s="31">
        <f t="shared" si="1020"/>
        <v>0</v>
      </c>
      <c r="S2075" s="31">
        <f t="shared" si="1020"/>
        <v>0</v>
      </c>
      <c r="T2075" s="31">
        <f t="shared" si="1020"/>
        <v>0</v>
      </c>
      <c r="U2075" s="31">
        <f t="shared" si="1020"/>
        <v>0</v>
      </c>
      <c r="V2075" s="31">
        <f t="shared" si="1020"/>
        <v>0</v>
      </c>
      <c r="W2075" s="31">
        <f t="shared" si="1020"/>
        <v>0</v>
      </c>
      <c r="X2075" s="31">
        <f t="shared" si="1020"/>
        <v>0</v>
      </c>
      <c r="Y2075" s="31">
        <f t="shared" si="1020"/>
        <v>0</v>
      </c>
      <c r="Z2075" s="31">
        <f t="shared" ref="Z2075" si="1025">SUM(M2075:Y2075)</f>
        <v>0</v>
      </c>
      <c r="AA2075" s="31">
        <f>D2075-Z2075</f>
        <v>0</v>
      </c>
      <c r="AB2075" s="37" t="e">
        <f t="shared" si="1021"/>
        <v>#DIV/0!</v>
      </c>
      <c r="AC2075" s="32"/>
      <c r="AD2075" s="165"/>
      <c r="AE2075" s="165"/>
      <c r="AF2075" s="165"/>
      <c r="AG2075" s="165"/>
      <c r="AH2075" s="165"/>
      <c r="AI2075" s="140"/>
      <c r="AJ2075" s="140"/>
      <c r="AK2075" s="78"/>
      <c r="AL2075" s="78"/>
    </row>
    <row r="2076" spans="1:38" s="33" customFormat="1" ht="33.6" customHeight="1" x14ac:dyDescent="0.25">
      <c r="A2076" s="39" t="s">
        <v>40</v>
      </c>
      <c r="B2076" s="40">
        <f t="shared" ref="B2076:AA2076" si="1026">B2075+B2074</f>
        <v>7353228760.79</v>
      </c>
      <c r="C2076" s="40">
        <f t="shared" si="1026"/>
        <v>0</v>
      </c>
      <c r="D2076" s="40">
        <f t="shared" si="1026"/>
        <v>7353228760.7900009</v>
      </c>
      <c r="E2076" s="40">
        <f t="shared" si="1026"/>
        <v>2453971521.0099998</v>
      </c>
      <c r="F2076" s="40">
        <f t="shared" si="1026"/>
        <v>1337965135.1400001</v>
      </c>
      <c r="G2076" s="40">
        <f t="shared" si="1026"/>
        <v>2016747298.25</v>
      </c>
      <c r="H2076" s="40">
        <f t="shared" si="1026"/>
        <v>170174226.31</v>
      </c>
      <c r="I2076" s="40">
        <f t="shared" si="1026"/>
        <v>750032642.24000001</v>
      </c>
      <c r="J2076" s="40">
        <f t="shared" si="1026"/>
        <v>559960290.64999998</v>
      </c>
      <c r="K2076" s="40">
        <f t="shared" si="1026"/>
        <v>567294022.63</v>
      </c>
      <c r="L2076" s="40">
        <f t="shared" si="1026"/>
        <v>0</v>
      </c>
      <c r="M2076" s="40">
        <f t="shared" si="1026"/>
        <v>1877286955.52</v>
      </c>
      <c r="N2076" s="40">
        <f t="shared" si="1026"/>
        <v>414631571.14999998</v>
      </c>
      <c r="O2076" s="40">
        <f t="shared" si="1026"/>
        <v>927399675.25000036</v>
      </c>
      <c r="P2076" s="40">
        <f t="shared" si="1026"/>
        <v>361907632.37000006</v>
      </c>
      <c r="Q2076" s="40">
        <f t="shared" si="1026"/>
        <v>339095426.82000005</v>
      </c>
      <c r="R2076" s="40">
        <f t="shared" si="1026"/>
        <v>241734941.73000002</v>
      </c>
      <c r="S2076" s="40">
        <f t="shared" si="1026"/>
        <v>197174475.94</v>
      </c>
      <c r="T2076" s="40">
        <f t="shared" si="1026"/>
        <v>169617547.70999995</v>
      </c>
      <c r="U2076" s="40">
        <f t="shared" si="1026"/>
        <v>257529907.31</v>
      </c>
      <c r="V2076" s="40">
        <f t="shared" si="1026"/>
        <v>1022305820.5999999</v>
      </c>
      <c r="W2076" s="40">
        <f t="shared" si="1026"/>
        <v>172449553.65000001</v>
      </c>
      <c r="X2076" s="40">
        <f t="shared" si="1026"/>
        <v>-2275327.34</v>
      </c>
      <c r="Y2076" s="40">
        <f t="shared" si="1026"/>
        <v>0</v>
      </c>
      <c r="Z2076" s="40">
        <f t="shared" si="1026"/>
        <v>5978858180.7099991</v>
      </c>
      <c r="AA2076" s="40">
        <f t="shared" si="1026"/>
        <v>1374370580.0800009</v>
      </c>
      <c r="AB2076" s="41">
        <f t="shared" si="1021"/>
        <v>0.81309291131963302</v>
      </c>
      <c r="AC2076" s="43"/>
      <c r="AD2076" s="165"/>
      <c r="AE2076" s="165"/>
      <c r="AF2076" s="165"/>
      <c r="AG2076" s="165"/>
      <c r="AH2076" s="165"/>
      <c r="AI2076" s="140"/>
      <c r="AJ2076" s="140"/>
      <c r="AK2076" s="78"/>
      <c r="AL2076" s="78"/>
    </row>
    <row r="2077" spans="1:38" s="68" customFormat="1" ht="15" hidden="1" customHeight="1" x14ac:dyDescent="0.25">
      <c r="A2077" s="66"/>
      <c r="B2077" s="49">
        <f>[1]consoCURRENT!E42430</f>
        <v>7353228760.79</v>
      </c>
      <c r="C2077" s="49">
        <f>[1]consoCURRENT!F42430</f>
        <v>-3.0850060284137726E-8</v>
      </c>
      <c r="D2077" s="62"/>
      <c r="E2077" s="49">
        <f>[1]consoCURRENT!H42430</f>
        <v>2453971521.0099998</v>
      </c>
      <c r="F2077" s="49">
        <f>[1]consoCURRENT!I42430</f>
        <v>1337965135.1400001</v>
      </c>
      <c r="G2077" s="49">
        <f>[1]consoCURRENT!J42430</f>
        <v>2016747298.2500002</v>
      </c>
      <c r="H2077" s="49">
        <f>[1]consoCURRENT!K42430</f>
        <v>170174226.31</v>
      </c>
      <c r="I2077" s="49">
        <f>[1]consoCURRENT!L42430</f>
        <v>750032642.23999989</v>
      </c>
      <c r="J2077" s="49">
        <f>[1]consoCURRENT!M42430</f>
        <v>559960290.64999998</v>
      </c>
      <c r="K2077" s="49">
        <f>[1]consoCURRENT!N42430</f>
        <v>567294022.63000011</v>
      </c>
      <c r="L2077" s="49">
        <f>[1]consoCURRENT!O42430</f>
        <v>0</v>
      </c>
      <c r="M2077" s="49">
        <f>[1]consoCURRENT!P42430</f>
        <v>1877286955.5200002</v>
      </c>
      <c r="N2077" s="49">
        <f>[1]consoCURRENT!Q42430</f>
        <v>414631571.14999998</v>
      </c>
      <c r="O2077" s="49">
        <f>[1]consoCURRENT!R42430</f>
        <v>927399675.25000012</v>
      </c>
      <c r="P2077" s="49">
        <f>[1]consoCURRENT!S42430</f>
        <v>361907632.36999995</v>
      </c>
      <c r="Q2077" s="49">
        <f>[1]consoCURRENT!T42430</f>
        <v>339095426.82000005</v>
      </c>
      <c r="R2077" s="49">
        <f>[1]consoCURRENT!U42430</f>
        <v>241734941.72999999</v>
      </c>
      <c r="S2077" s="49">
        <f>[1]consoCURRENT!V42430</f>
        <v>197174475.93999997</v>
      </c>
      <c r="T2077" s="49">
        <f>[1]consoCURRENT!W42430</f>
        <v>169617547.70999998</v>
      </c>
      <c r="U2077" s="49">
        <f>[1]consoCURRENT!X42430</f>
        <v>257529907.31000003</v>
      </c>
      <c r="V2077" s="49">
        <f>[1]consoCURRENT!Y42430</f>
        <v>1022305820.6</v>
      </c>
      <c r="W2077" s="49">
        <f>[1]consoCURRENT!Z42430</f>
        <v>172449553.65000001</v>
      </c>
      <c r="X2077" s="49">
        <f>[1]consoCURRENT!AA42430</f>
        <v>-2275327.3399999994</v>
      </c>
      <c r="Y2077" s="49">
        <f>[1]consoCURRENT!AB42430</f>
        <v>0</v>
      </c>
      <c r="Z2077" s="49">
        <f>[1]consoCURRENT!AC42430</f>
        <v>5978858180.71</v>
      </c>
      <c r="AA2077" s="49">
        <f>[1]consoCURRENT!AD42430</f>
        <v>1026203466.0799991</v>
      </c>
      <c r="AB2077" s="49"/>
      <c r="AC2077" s="67"/>
      <c r="AD2077" s="165"/>
      <c r="AE2077" s="165"/>
      <c r="AF2077" s="165"/>
      <c r="AG2077" s="165"/>
      <c r="AH2077" s="165"/>
      <c r="AI2077" s="140"/>
      <c r="AJ2077" s="140"/>
      <c r="AK2077" s="78"/>
      <c r="AL2077" s="78"/>
    </row>
    <row r="2078" spans="1:38" s="68" customFormat="1" ht="22.35" hidden="1" customHeight="1" x14ac:dyDescent="0.25">
      <c r="A2078" s="66"/>
      <c r="B2078" s="49">
        <f>B2077-B2076</f>
        <v>0</v>
      </c>
      <c r="C2078" s="49">
        <f t="shared" ref="C2078" si="1027">128070504000-10229160000</f>
        <v>117841344000</v>
      </c>
      <c r="D2078" s="49">
        <f>128070504000-10229160000</f>
        <v>117841344000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>
        <f>Z2077-Z2076</f>
        <v>0</v>
      </c>
      <c r="AA2078" s="49"/>
      <c r="AB2078" s="49"/>
      <c r="AC2078" s="67"/>
      <c r="AD2078" s="165"/>
      <c r="AE2078" s="165"/>
      <c r="AF2078" s="165"/>
      <c r="AG2078" s="165"/>
      <c r="AH2078" s="165"/>
      <c r="AI2078" s="140"/>
      <c r="AJ2078" s="140"/>
      <c r="AK2078" s="78"/>
      <c r="AL2078" s="78"/>
    </row>
    <row r="2079" spans="1:38" s="33" customFormat="1" ht="20.45" hidden="1" customHeight="1" x14ac:dyDescent="0.25">
      <c r="A2079" s="69" t="s">
        <v>114</v>
      </c>
      <c r="B2079" s="49">
        <f t="shared" ref="B2079:C2079" si="1028">B2078-B2076</f>
        <v>-7353228760.79</v>
      </c>
      <c r="C2079" s="49">
        <f t="shared" si="1028"/>
        <v>117841344000</v>
      </c>
      <c r="D2079" s="49">
        <f>D2078-D2076</f>
        <v>110488115239.20999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65"/>
      <c r="AE2079" s="165"/>
      <c r="AF2079" s="165"/>
      <c r="AG2079" s="165"/>
      <c r="AH2079" s="165"/>
      <c r="AI2079" s="140"/>
      <c r="AJ2079" s="140"/>
      <c r="AK2079" s="78"/>
      <c r="AL2079" s="78"/>
    </row>
    <row r="2080" spans="1:38" s="33" customFormat="1" ht="15" hidden="1" customHeight="1" x14ac:dyDescent="0.25">
      <c r="A2080" s="70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65"/>
      <c r="AE2080" s="165"/>
      <c r="AF2080" s="165"/>
      <c r="AG2080" s="165"/>
      <c r="AH2080" s="165"/>
      <c r="AI2080" s="140"/>
      <c r="AJ2080" s="140"/>
      <c r="AK2080" s="78"/>
      <c r="AL2080" s="78"/>
    </row>
    <row r="2081" spans="1:38" s="33" customFormat="1" ht="22.35" hidden="1" customHeight="1" x14ac:dyDescent="0.25">
      <c r="A2081" s="47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65"/>
      <c r="AE2081" s="165"/>
      <c r="AF2081" s="165"/>
      <c r="AG2081" s="165"/>
      <c r="AH2081" s="165"/>
      <c r="AI2081" s="140"/>
      <c r="AJ2081" s="140"/>
      <c r="AK2081" s="78"/>
      <c r="AL2081" s="78"/>
    </row>
    <row r="2082" spans="1:38" s="33" customFormat="1" ht="18" hidden="1" customHeight="1" x14ac:dyDescent="0.2">
      <c r="A2082" s="36" t="s">
        <v>34</v>
      </c>
      <c r="B2082" s="31">
        <f t="shared" ref="B2082:Q2085" si="1029">B2092+B2102</f>
        <v>0</v>
      </c>
      <c r="C2082" s="31">
        <f t="shared" si="1029"/>
        <v>0</v>
      </c>
      <c r="D2082" s="31">
        <f>D2092+D2102</f>
        <v>0</v>
      </c>
      <c r="E2082" s="31">
        <f t="shared" ref="E2082:Y2085" si="1030">E2092+E2102</f>
        <v>0</v>
      </c>
      <c r="F2082" s="31">
        <f t="shared" si="1030"/>
        <v>0</v>
      </c>
      <c r="G2082" s="31">
        <f t="shared" si="1030"/>
        <v>0</v>
      </c>
      <c r="H2082" s="31">
        <f t="shared" si="1030"/>
        <v>0</v>
      </c>
      <c r="I2082" s="31">
        <f t="shared" si="1030"/>
        <v>0</v>
      </c>
      <c r="J2082" s="31">
        <f t="shared" si="1030"/>
        <v>0</v>
      </c>
      <c r="K2082" s="31">
        <f t="shared" si="1030"/>
        <v>0</v>
      </c>
      <c r="L2082" s="31">
        <f t="shared" si="1030"/>
        <v>0</v>
      </c>
      <c r="M2082" s="31">
        <f t="shared" si="1030"/>
        <v>0</v>
      </c>
      <c r="N2082" s="31">
        <f t="shared" si="1030"/>
        <v>0</v>
      </c>
      <c r="O2082" s="31">
        <f t="shared" si="1030"/>
        <v>0</v>
      </c>
      <c r="P2082" s="31">
        <f t="shared" si="1030"/>
        <v>0</v>
      </c>
      <c r="Q2082" s="31">
        <f t="shared" si="1030"/>
        <v>0</v>
      </c>
      <c r="R2082" s="31">
        <f t="shared" si="1030"/>
        <v>0</v>
      </c>
      <c r="S2082" s="31">
        <f t="shared" si="1030"/>
        <v>0</v>
      </c>
      <c r="T2082" s="31">
        <f t="shared" si="1030"/>
        <v>0</v>
      </c>
      <c r="U2082" s="31">
        <f t="shared" si="1030"/>
        <v>0</v>
      </c>
      <c r="V2082" s="31">
        <f t="shared" si="1030"/>
        <v>0</v>
      </c>
      <c r="W2082" s="31">
        <f t="shared" si="1030"/>
        <v>0</v>
      </c>
      <c r="X2082" s="31">
        <f t="shared" si="1030"/>
        <v>0</v>
      </c>
      <c r="Y2082" s="31">
        <f t="shared" si="1030"/>
        <v>0</v>
      </c>
      <c r="Z2082" s="31">
        <f>SUM(M2082:Y2082)</f>
        <v>0</v>
      </c>
      <c r="AA2082" s="31">
        <f>D2082-Z2082</f>
        <v>0</v>
      </c>
      <c r="AB2082" s="37"/>
      <c r="AC2082" s="32"/>
      <c r="AD2082" s="165"/>
      <c r="AE2082" s="165"/>
      <c r="AF2082" s="165"/>
      <c r="AG2082" s="165"/>
      <c r="AH2082" s="165"/>
      <c r="AI2082" s="140"/>
      <c r="AJ2082" s="140"/>
      <c r="AK2082" s="78"/>
      <c r="AL2082" s="78"/>
    </row>
    <row r="2083" spans="1:38" s="33" customFormat="1" ht="18" hidden="1" customHeight="1" x14ac:dyDescent="0.2">
      <c r="A2083" s="36" t="s">
        <v>35</v>
      </c>
      <c r="B2083" s="31">
        <f t="shared" si="1029"/>
        <v>0</v>
      </c>
      <c r="C2083" s="31">
        <f t="shared" si="1029"/>
        <v>0</v>
      </c>
      <c r="D2083" s="31">
        <f t="shared" si="1029"/>
        <v>0</v>
      </c>
      <c r="E2083" s="31">
        <f t="shared" si="1029"/>
        <v>0</v>
      </c>
      <c r="F2083" s="31">
        <f t="shared" si="1029"/>
        <v>0</v>
      </c>
      <c r="G2083" s="31">
        <f t="shared" si="1029"/>
        <v>0</v>
      </c>
      <c r="H2083" s="31">
        <f t="shared" si="1029"/>
        <v>0</v>
      </c>
      <c r="I2083" s="31">
        <f t="shared" si="1029"/>
        <v>0</v>
      </c>
      <c r="J2083" s="31">
        <f t="shared" si="1029"/>
        <v>0</v>
      </c>
      <c r="K2083" s="31">
        <f t="shared" si="1029"/>
        <v>0</v>
      </c>
      <c r="L2083" s="31">
        <f t="shared" si="1029"/>
        <v>0</v>
      </c>
      <c r="M2083" s="31">
        <f t="shared" si="1029"/>
        <v>0</v>
      </c>
      <c r="N2083" s="31">
        <f t="shared" si="1029"/>
        <v>0</v>
      </c>
      <c r="O2083" s="31">
        <f t="shared" si="1029"/>
        <v>0</v>
      </c>
      <c r="P2083" s="31">
        <f t="shared" si="1029"/>
        <v>0</v>
      </c>
      <c r="Q2083" s="31">
        <f t="shared" si="1029"/>
        <v>0</v>
      </c>
      <c r="R2083" s="31">
        <f t="shared" si="1030"/>
        <v>0</v>
      </c>
      <c r="S2083" s="31">
        <f t="shared" si="1030"/>
        <v>0</v>
      </c>
      <c r="T2083" s="31">
        <f t="shared" si="1030"/>
        <v>0</v>
      </c>
      <c r="U2083" s="31">
        <f t="shared" si="1030"/>
        <v>0</v>
      </c>
      <c r="V2083" s="31">
        <f t="shared" si="1030"/>
        <v>0</v>
      </c>
      <c r="W2083" s="31">
        <f t="shared" si="1030"/>
        <v>0</v>
      </c>
      <c r="X2083" s="31">
        <f t="shared" si="1030"/>
        <v>0</v>
      </c>
      <c r="Y2083" s="31">
        <f t="shared" si="1030"/>
        <v>0</v>
      </c>
      <c r="Z2083" s="31">
        <f t="shared" ref="Z2083:Z2085" si="1031">SUM(M2083:Y2083)</f>
        <v>0</v>
      </c>
      <c r="AA2083" s="31">
        <f>D2083-Z2083</f>
        <v>0</v>
      </c>
      <c r="AB2083" s="37"/>
      <c r="AC2083" s="32"/>
      <c r="AD2083" s="165"/>
      <c r="AE2083" s="165"/>
      <c r="AF2083" s="165"/>
      <c r="AG2083" s="165"/>
      <c r="AH2083" s="165"/>
      <c r="AI2083" s="140"/>
      <c r="AJ2083" s="140"/>
      <c r="AK2083" s="78"/>
      <c r="AL2083" s="78"/>
    </row>
    <row r="2084" spans="1:38" s="33" customFormat="1" ht="18" hidden="1" customHeight="1" x14ac:dyDescent="0.2">
      <c r="A2084" s="36" t="s">
        <v>36</v>
      </c>
      <c r="B2084" s="31">
        <f t="shared" si="1029"/>
        <v>0</v>
      </c>
      <c r="C2084" s="31">
        <f t="shared" si="1029"/>
        <v>0</v>
      </c>
      <c r="D2084" s="31">
        <f t="shared" si="1029"/>
        <v>0</v>
      </c>
      <c r="E2084" s="31">
        <f t="shared" si="1029"/>
        <v>0</v>
      </c>
      <c r="F2084" s="31">
        <f t="shared" si="1029"/>
        <v>0</v>
      </c>
      <c r="G2084" s="31">
        <f t="shared" si="1029"/>
        <v>0</v>
      </c>
      <c r="H2084" s="31">
        <f t="shared" si="1029"/>
        <v>0</v>
      </c>
      <c r="I2084" s="31">
        <f t="shared" si="1029"/>
        <v>0</v>
      </c>
      <c r="J2084" s="31">
        <f t="shared" si="1029"/>
        <v>0</v>
      </c>
      <c r="K2084" s="31">
        <f t="shared" si="1029"/>
        <v>0</v>
      </c>
      <c r="L2084" s="31">
        <f t="shared" si="1029"/>
        <v>0</v>
      </c>
      <c r="M2084" s="31">
        <f t="shared" si="1029"/>
        <v>0</v>
      </c>
      <c r="N2084" s="31">
        <f t="shared" si="1029"/>
        <v>0</v>
      </c>
      <c r="O2084" s="31">
        <f t="shared" si="1029"/>
        <v>0</v>
      </c>
      <c r="P2084" s="31">
        <f t="shared" si="1029"/>
        <v>0</v>
      </c>
      <c r="Q2084" s="31">
        <f t="shared" si="1029"/>
        <v>0</v>
      </c>
      <c r="R2084" s="31">
        <f t="shared" si="1030"/>
        <v>0</v>
      </c>
      <c r="S2084" s="31">
        <f t="shared" si="1030"/>
        <v>0</v>
      </c>
      <c r="T2084" s="31">
        <f t="shared" si="1030"/>
        <v>0</v>
      </c>
      <c r="U2084" s="31">
        <f t="shared" si="1030"/>
        <v>0</v>
      </c>
      <c r="V2084" s="31">
        <f t="shared" si="1030"/>
        <v>0</v>
      </c>
      <c r="W2084" s="31">
        <f t="shared" si="1030"/>
        <v>0</v>
      </c>
      <c r="X2084" s="31">
        <f t="shared" si="1030"/>
        <v>0</v>
      </c>
      <c r="Y2084" s="31">
        <f t="shared" si="1030"/>
        <v>0</v>
      </c>
      <c r="Z2084" s="31">
        <f t="shared" si="1031"/>
        <v>0</v>
      </c>
      <c r="AA2084" s="31">
        <f>D2084-Z2084</f>
        <v>0</v>
      </c>
      <c r="AB2084" s="37"/>
      <c r="AC2084" s="32"/>
      <c r="AD2084" s="165"/>
      <c r="AE2084" s="165"/>
      <c r="AF2084" s="165"/>
      <c r="AG2084" s="165"/>
      <c r="AH2084" s="165"/>
      <c r="AI2084" s="140"/>
      <c r="AJ2084" s="140"/>
      <c r="AK2084" s="78"/>
      <c r="AL2084" s="78"/>
    </row>
    <row r="2085" spans="1:38" s="33" customFormat="1" ht="18" hidden="1" customHeight="1" x14ac:dyDescent="0.2">
      <c r="A2085" s="36" t="s">
        <v>37</v>
      </c>
      <c r="B2085" s="31">
        <f t="shared" si="1029"/>
        <v>0</v>
      </c>
      <c r="C2085" s="31">
        <f t="shared" si="1029"/>
        <v>0</v>
      </c>
      <c r="D2085" s="31">
        <f t="shared" si="1029"/>
        <v>0</v>
      </c>
      <c r="E2085" s="31">
        <f t="shared" si="1029"/>
        <v>0</v>
      </c>
      <c r="F2085" s="31">
        <f t="shared" si="1029"/>
        <v>0</v>
      </c>
      <c r="G2085" s="31">
        <f t="shared" si="1029"/>
        <v>0</v>
      </c>
      <c r="H2085" s="31">
        <f t="shared" si="1029"/>
        <v>0</v>
      </c>
      <c r="I2085" s="31">
        <f t="shared" si="1029"/>
        <v>0</v>
      </c>
      <c r="J2085" s="31">
        <f t="shared" si="1029"/>
        <v>0</v>
      </c>
      <c r="K2085" s="31">
        <f t="shared" si="1029"/>
        <v>0</v>
      </c>
      <c r="L2085" s="31">
        <f t="shared" si="1029"/>
        <v>0</v>
      </c>
      <c r="M2085" s="31">
        <f t="shared" si="1029"/>
        <v>0</v>
      </c>
      <c r="N2085" s="31">
        <f t="shared" si="1029"/>
        <v>0</v>
      </c>
      <c r="O2085" s="31">
        <f t="shared" si="1029"/>
        <v>0</v>
      </c>
      <c r="P2085" s="31">
        <f t="shared" si="1029"/>
        <v>0</v>
      </c>
      <c r="Q2085" s="31">
        <f t="shared" si="1029"/>
        <v>0</v>
      </c>
      <c r="R2085" s="31">
        <f t="shared" si="1030"/>
        <v>0</v>
      </c>
      <c r="S2085" s="31">
        <f t="shared" si="1030"/>
        <v>0</v>
      </c>
      <c r="T2085" s="31">
        <f t="shared" si="1030"/>
        <v>0</v>
      </c>
      <c r="U2085" s="31">
        <f t="shared" si="1030"/>
        <v>0</v>
      </c>
      <c r="V2085" s="31">
        <f t="shared" si="1030"/>
        <v>0</v>
      </c>
      <c r="W2085" s="31">
        <f t="shared" si="1030"/>
        <v>0</v>
      </c>
      <c r="X2085" s="31">
        <f t="shared" si="1030"/>
        <v>0</v>
      </c>
      <c r="Y2085" s="31">
        <f t="shared" si="1030"/>
        <v>0</v>
      </c>
      <c r="Z2085" s="31">
        <f t="shared" si="1031"/>
        <v>0</v>
      </c>
      <c r="AA2085" s="31">
        <f>D2085-Z2085</f>
        <v>0</v>
      </c>
      <c r="AB2085" s="37"/>
      <c r="AC2085" s="32"/>
      <c r="AD2085" s="165"/>
      <c r="AE2085" s="165"/>
      <c r="AF2085" s="165"/>
      <c r="AG2085" s="165"/>
      <c r="AH2085" s="165"/>
      <c r="AI2085" s="140"/>
      <c r="AJ2085" s="140"/>
      <c r="AK2085" s="78"/>
      <c r="AL2085" s="78"/>
    </row>
    <row r="2086" spans="1:38" s="33" customFormat="1" ht="18" hidden="1" customHeight="1" x14ac:dyDescent="0.25">
      <c r="A2086" s="39" t="s">
        <v>38</v>
      </c>
      <c r="B2086" s="40">
        <f t="shared" ref="B2086:C2086" si="1032">SUM(B2082:B2085)</f>
        <v>0</v>
      </c>
      <c r="C2086" s="40">
        <f t="shared" si="1032"/>
        <v>0</v>
      </c>
      <c r="D2086" s="40">
        <f>SUM(D2082:D2085)</f>
        <v>0</v>
      </c>
      <c r="E2086" s="40">
        <f t="shared" ref="E2086:AA2086" si="1033">SUM(E2082:E2085)</f>
        <v>0</v>
      </c>
      <c r="F2086" s="40">
        <f t="shared" si="1033"/>
        <v>0</v>
      </c>
      <c r="G2086" s="40">
        <f t="shared" si="1033"/>
        <v>0</v>
      </c>
      <c r="H2086" s="40">
        <f t="shared" si="1033"/>
        <v>0</v>
      </c>
      <c r="I2086" s="40">
        <f t="shared" si="1033"/>
        <v>0</v>
      </c>
      <c r="J2086" s="40">
        <f t="shared" si="1033"/>
        <v>0</v>
      </c>
      <c r="K2086" s="40">
        <f t="shared" si="1033"/>
        <v>0</v>
      </c>
      <c r="L2086" s="40">
        <f t="shared" si="1033"/>
        <v>0</v>
      </c>
      <c r="M2086" s="40">
        <f t="shared" si="1033"/>
        <v>0</v>
      </c>
      <c r="N2086" s="40">
        <f t="shared" si="1033"/>
        <v>0</v>
      </c>
      <c r="O2086" s="40">
        <f t="shared" si="1033"/>
        <v>0</v>
      </c>
      <c r="P2086" s="40">
        <f t="shared" si="1033"/>
        <v>0</v>
      </c>
      <c r="Q2086" s="40">
        <f t="shared" si="1033"/>
        <v>0</v>
      </c>
      <c r="R2086" s="40">
        <f t="shared" si="1033"/>
        <v>0</v>
      </c>
      <c r="S2086" s="40">
        <f t="shared" si="1033"/>
        <v>0</v>
      </c>
      <c r="T2086" s="40">
        <f t="shared" si="1033"/>
        <v>0</v>
      </c>
      <c r="U2086" s="40">
        <f t="shared" si="1033"/>
        <v>0</v>
      </c>
      <c r="V2086" s="40">
        <f t="shared" si="1033"/>
        <v>0</v>
      </c>
      <c r="W2086" s="40">
        <f t="shared" si="1033"/>
        <v>0</v>
      </c>
      <c r="X2086" s="40">
        <f t="shared" si="1033"/>
        <v>0</v>
      </c>
      <c r="Y2086" s="40">
        <f t="shared" si="1033"/>
        <v>0</v>
      </c>
      <c r="Z2086" s="40">
        <f t="shared" si="1033"/>
        <v>0</v>
      </c>
      <c r="AA2086" s="40">
        <f t="shared" si="1033"/>
        <v>0</v>
      </c>
      <c r="AB2086" s="41"/>
      <c r="AC2086" s="32"/>
      <c r="AD2086" s="165"/>
      <c r="AE2086" s="165"/>
      <c r="AF2086" s="165"/>
      <c r="AG2086" s="165"/>
      <c r="AH2086" s="165"/>
      <c r="AI2086" s="140"/>
      <c r="AJ2086" s="140"/>
      <c r="AK2086" s="78"/>
      <c r="AL2086" s="78"/>
    </row>
    <row r="2087" spans="1:38" s="33" customFormat="1" ht="18" hidden="1" customHeight="1" x14ac:dyDescent="0.25">
      <c r="A2087" s="42" t="s">
        <v>39</v>
      </c>
      <c r="B2087" s="31">
        <f t="shared" ref="B2087:Y2087" si="1034">B2097+B2107</f>
        <v>0</v>
      </c>
      <c r="C2087" s="31">
        <f t="shared" si="1034"/>
        <v>0</v>
      </c>
      <c r="D2087" s="31">
        <f t="shared" si="1034"/>
        <v>0</v>
      </c>
      <c r="E2087" s="31">
        <f t="shared" si="1034"/>
        <v>0</v>
      </c>
      <c r="F2087" s="31">
        <f t="shared" si="1034"/>
        <v>0</v>
      </c>
      <c r="G2087" s="31">
        <f t="shared" si="1034"/>
        <v>0</v>
      </c>
      <c r="H2087" s="31">
        <f t="shared" si="1034"/>
        <v>0</v>
      </c>
      <c r="I2087" s="31">
        <f t="shared" si="1034"/>
        <v>0</v>
      </c>
      <c r="J2087" s="31">
        <f t="shared" si="1034"/>
        <v>0</v>
      </c>
      <c r="K2087" s="31">
        <f t="shared" si="1034"/>
        <v>0</v>
      </c>
      <c r="L2087" s="31">
        <f t="shared" si="1034"/>
        <v>0</v>
      </c>
      <c r="M2087" s="31">
        <f t="shared" si="1034"/>
        <v>0</v>
      </c>
      <c r="N2087" s="31">
        <f t="shared" si="1034"/>
        <v>0</v>
      </c>
      <c r="O2087" s="31">
        <f t="shared" si="1034"/>
        <v>0</v>
      </c>
      <c r="P2087" s="31">
        <f t="shared" si="1034"/>
        <v>0</v>
      </c>
      <c r="Q2087" s="31">
        <f t="shared" si="1034"/>
        <v>0</v>
      </c>
      <c r="R2087" s="31">
        <f t="shared" si="1034"/>
        <v>0</v>
      </c>
      <c r="S2087" s="31">
        <f t="shared" si="1034"/>
        <v>0</v>
      </c>
      <c r="T2087" s="31">
        <f t="shared" si="1034"/>
        <v>0</v>
      </c>
      <c r="U2087" s="31">
        <f t="shared" si="1034"/>
        <v>0</v>
      </c>
      <c r="V2087" s="31">
        <f t="shared" si="1034"/>
        <v>0</v>
      </c>
      <c r="W2087" s="31">
        <f t="shared" si="1034"/>
        <v>0</v>
      </c>
      <c r="X2087" s="31">
        <f t="shared" si="1034"/>
        <v>0</v>
      </c>
      <c r="Y2087" s="31">
        <f t="shared" si="1034"/>
        <v>0</v>
      </c>
      <c r="Z2087" s="31">
        <f t="shared" ref="Z2087" si="1035">SUM(M2087:Y2087)</f>
        <v>0</v>
      </c>
      <c r="AA2087" s="31">
        <f>D2087-Z2087</f>
        <v>0</v>
      </c>
      <c r="AB2087" s="37" t="e">
        <f>Z2087/D2087</f>
        <v>#DIV/0!</v>
      </c>
      <c r="AC2087" s="32"/>
      <c r="AD2087" s="165"/>
      <c r="AE2087" s="165"/>
      <c r="AF2087" s="165"/>
      <c r="AG2087" s="165"/>
      <c r="AH2087" s="165"/>
      <c r="AI2087" s="140"/>
      <c r="AJ2087" s="140"/>
      <c r="AK2087" s="78"/>
      <c r="AL2087" s="78"/>
    </row>
    <row r="2088" spans="1:38" s="33" customFormat="1" ht="18" hidden="1" customHeight="1" x14ac:dyDescent="0.25">
      <c r="A2088" s="39" t="s">
        <v>40</v>
      </c>
      <c r="B2088" s="40">
        <f t="shared" ref="B2088:C2088" si="1036">B2087+B2086</f>
        <v>0</v>
      </c>
      <c r="C2088" s="40">
        <f t="shared" si="1036"/>
        <v>0</v>
      </c>
      <c r="D2088" s="40">
        <f>D2087+D2086</f>
        <v>0</v>
      </c>
      <c r="E2088" s="40">
        <f t="shared" ref="E2088:AA2088" si="1037">E2087+E2086</f>
        <v>0</v>
      </c>
      <c r="F2088" s="40">
        <f t="shared" si="1037"/>
        <v>0</v>
      </c>
      <c r="G2088" s="40">
        <f t="shared" si="1037"/>
        <v>0</v>
      </c>
      <c r="H2088" s="40">
        <f t="shared" si="1037"/>
        <v>0</v>
      </c>
      <c r="I2088" s="40">
        <f t="shared" si="1037"/>
        <v>0</v>
      </c>
      <c r="J2088" s="40">
        <f t="shared" si="1037"/>
        <v>0</v>
      </c>
      <c r="K2088" s="40">
        <f t="shared" si="1037"/>
        <v>0</v>
      </c>
      <c r="L2088" s="40">
        <f t="shared" si="1037"/>
        <v>0</v>
      </c>
      <c r="M2088" s="40">
        <f t="shared" si="1037"/>
        <v>0</v>
      </c>
      <c r="N2088" s="40">
        <f t="shared" si="1037"/>
        <v>0</v>
      </c>
      <c r="O2088" s="40">
        <f t="shared" si="1037"/>
        <v>0</v>
      </c>
      <c r="P2088" s="40">
        <f t="shared" si="1037"/>
        <v>0</v>
      </c>
      <c r="Q2088" s="40">
        <f t="shared" si="1037"/>
        <v>0</v>
      </c>
      <c r="R2088" s="40">
        <f t="shared" si="1037"/>
        <v>0</v>
      </c>
      <c r="S2088" s="40">
        <f t="shared" si="1037"/>
        <v>0</v>
      </c>
      <c r="T2088" s="40">
        <f t="shared" si="1037"/>
        <v>0</v>
      </c>
      <c r="U2088" s="40">
        <f t="shared" si="1037"/>
        <v>0</v>
      </c>
      <c r="V2088" s="40">
        <f t="shared" si="1037"/>
        <v>0</v>
      </c>
      <c r="W2088" s="40">
        <f t="shared" si="1037"/>
        <v>0</v>
      </c>
      <c r="X2088" s="40">
        <f t="shared" si="1037"/>
        <v>0</v>
      </c>
      <c r="Y2088" s="40">
        <f t="shared" si="1037"/>
        <v>0</v>
      </c>
      <c r="Z2088" s="40">
        <f t="shared" si="1037"/>
        <v>0</v>
      </c>
      <c r="AA2088" s="40">
        <f t="shared" si="1037"/>
        <v>0</v>
      </c>
      <c r="AB2088" s="41" t="e">
        <f>Z2088/D2088</f>
        <v>#DIV/0!</v>
      </c>
      <c r="AC2088" s="43"/>
      <c r="AD2088" s="165"/>
      <c r="AE2088" s="165"/>
      <c r="AF2088" s="165"/>
      <c r="AG2088" s="165"/>
      <c r="AH2088" s="165"/>
      <c r="AI2088" s="140"/>
      <c r="AJ2088" s="140"/>
      <c r="AK2088" s="78"/>
      <c r="AL2088" s="78"/>
    </row>
    <row r="2089" spans="1:38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65"/>
      <c r="AE2089" s="165"/>
      <c r="AF2089" s="165"/>
      <c r="AG2089" s="165"/>
      <c r="AH2089" s="165"/>
      <c r="AI2089" s="140"/>
      <c r="AJ2089" s="140"/>
      <c r="AK2089" s="78"/>
      <c r="AL2089" s="78"/>
    </row>
    <row r="2090" spans="1:38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65"/>
      <c r="AE2090" s="165"/>
      <c r="AF2090" s="165"/>
      <c r="AG2090" s="165"/>
      <c r="AH2090" s="165"/>
      <c r="AI2090" s="140"/>
      <c r="AJ2090" s="140"/>
      <c r="AK2090" s="78"/>
      <c r="AL2090" s="78"/>
    </row>
    <row r="2091" spans="1:38" s="33" customFormat="1" ht="15" hidden="1" customHeight="1" x14ac:dyDescent="0.25">
      <c r="A2091" s="47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65"/>
      <c r="AE2091" s="165"/>
      <c r="AF2091" s="165"/>
      <c r="AG2091" s="165"/>
      <c r="AH2091" s="165"/>
      <c r="AI2091" s="140"/>
      <c r="AJ2091" s="140"/>
      <c r="AK2091" s="78"/>
      <c r="AL2091" s="78"/>
    </row>
    <row r="2092" spans="1:38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  <c r="AD2092" s="165"/>
      <c r="AE2092" s="165"/>
      <c r="AF2092" s="165"/>
      <c r="AG2092" s="165"/>
      <c r="AH2092" s="165"/>
      <c r="AI2092" s="140"/>
      <c r="AJ2092" s="140"/>
      <c r="AK2092" s="78"/>
      <c r="AL2092" s="78"/>
    </row>
    <row r="2093" spans="1:38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38">SUM(M2093:Y2093)</f>
        <v>0</v>
      </c>
      <c r="AA2093" s="31">
        <f>D2093-Z2093</f>
        <v>0</v>
      </c>
      <c r="AB2093" s="37"/>
      <c r="AC2093" s="32"/>
      <c r="AD2093" s="165"/>
      <c r="AE2093" s="165"/>
      <c r="AF2093" s="165"/>
      <c r="AG2093" s="165"/>
      <c r="AH2093" s="165"/>
      <c r="AI2093" s="140"/>
      <c r="AJ2093" s="140"/>
      <c r="AK2093" s="78"/>
      <c r="AL2093" s="78"/>
    </row>
    <row r="2094" spans="1:38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38"/>
        <v>0</v>
      </c>
      <c r="AA2094" s="31">
        <f>D2094-Z2094</f>
        <v>0</v>
      </c>
      <c r="AB2094" s="37"/>
      <c r="AC2094" s="32"/>
      <c r="AD2094" s="165"/>
      <c r="AE2094" s="165"/>
      <c r="AF2094" s="165"/>
      <c r="AG2094" s="165"/>
      <c r="AH2094" s="165"/>
      <c r="AI2094" s="140"/>
      <c r="AJ2094" s="140"/>
      <c r="AK2094" s="78"/>
      <c r="AL2094" s="78"/>
    </row>
    <row r="2095" spans="1:38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38"/>
        <v>0</v>
      </c>
      <c r="AA2095" s="31">
        <f>D2095-Z2095</f>
        <v>0</v>
      </c>
      <c r="AB2095" s="37"/>
      <c r="AC2095" s="32"/>
      <c r="AD2095" s="165"/>
      <c r="AE2095" s="165"/>
      <c r="AF2095" s="165"/>
      <c r="AG2095" s="165"/>
      <c r="AH2095" s="165"/>
      <c r="AI2095" s="140"/>
      <c r="AJ2095" s="140"/>
      <c r="AK2095" s="78"/>
      <c r="AL2095" s="78"/>
    </row>
    <row r="2096" spans="1:38" s="33" customFormat="1" ht="18" hidden="1" customHeight="1" x14ac:dyDescent="0.25">
      <c r="A2096" s="39" t="s">
        <v>38</v>
      </c>
      <c r="B2096" s="40">
        <f t="shared" ref="B2096:C2096" si="1039">SUM(B2092:B2095)</f>
        <v>0</v>
      </c>
      <c r="C2096" s="40">
        <f t="shared" si="1039"/>
        <v>0</v>
      </c>
      <c r="D2096" s="40">
        <f>SUM(D2092:D2095)</f>
        <v>0</v>
      </c>
      <c r="E2096" s="40">
        <f t="shared" ref="E2096:AA2096" si="1040">SUM(E2092:E2095)</f>
        <v>0</v>
      </c>
      <c r="F2096" s="40">
        <f t="shared" si="1040"/>
        <v>0</v>
      </c>
      <c r="G2096" s="40">
        <f t="shared" si="1040"/>
        <v>0</v>
      </c>
      <c r="H2096" s="40">
        <f t="shared" si="1040"/>
        <v>0</v>
      </c>
      <c r="I2096" s="40">
        <f t="shared" si="1040"/>
        <v>0</v>
      </c>
      <c r="J2096" s="40">
        <f t="shared" si="1040"/>
        <v>0</v>
      </c>
      <c r="K2096" s="40">
        <f t="shared" si="1040"/>
        <v>0</v>
      </c>
      <c r="L2096" s="40">
        <f t="shared" si="1040"/>
        <v>0</v>
      </c>
      <c r="M2096" s="40">
        <f t="shared" si="1040"/>
        <v>0</v>
      </c>
      <c r="N2096" s="40">
        <f t="shared" si="1040"/>
        <v>0</v>
      </c>
      <c r="O2096" s="40">
        <f t="shared" si="1040"/>
        <v>0</v>
      </c>
      <c r="P2096" s="40">
        <f t="shared" si="1040"/>
        <v>0</v>
      </c>
      <c r="Q2096" s="40">
        <f t="shared" si="1040"/>
        <v>0</v>
      </c>
      <c r="R2096" s="40">
        <f t="shared" si="1040"/>
        <v>0</v>
      </c>
      <c r="S2096" s="40">
        <f t="shared" si="1040"/>
        <v>0</v>
      </c>
      <c r="T2096" s="40">
        <f t="shared" si="1040"/>
        <v>0</v>
      </c>
      <c r="U2096" s="40">
        <f t="shared" si="1040"/>
        <v>0</v>
      </c>
      <c r="V2096" s="40">
        <f t="shared" si="1040"/>
        <v>0</v>
      </c>
      <c r="W2096" s="40">
        <f t="shared" si="1040"/>
        <v>0</v>
      </c>
      <c r="X2096" s="40">
        <f t="shared" si="1040"/>
        <v>0</v>
      </c>
      <c r="Y2096" s="40">
        <f t="shared" si="1040"/>
        <v>0</v>
      </c>
      <c r="Z2096" s="40">
        <f t="shared" si="1040"/>
        <v>0</v>
      </c>
      <c r="AA2096" s="40">
        <f t="shared" si="1040"/>
        <v>0</v>
      </c>
      <c r="AB2096" s="41"/>
      <c r="AC2096" s="32"/>
      <c r="AD2096" s="165"/>
      <c r="AE2096" s="165"/>
      <c r="AF2096" s="165"/>
      <c r="AG2096" s="165"/>
      <c r="AH2096" s="165"/>
      <c r="AI2096" s="140"/>
      <c r="AJ2096" s="140"/>
      <c r="AK2096" s="78"/>
      <c r="AL2096" s="78"/>
    </row>
    <row r="2097" spans="1:38" s="33" customFormat="1" ht="26.45" hidden="1" customHeight="1" x14ac:dyDescent="0.25">
      <c r="A2097" s="42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38"/>
        <v>0</v>
      </c>
      <c r="AA2097" s="31">
        <f>D2097-Z2097</f>
        <v>0</v>
      </c>
      <c r="AB2097" s="37" t="e">
        <f>Z2097/D2097</f>
        <v>#DIV/0!</v>
      </c>
      <c r="AC2097" s="32"/>
      <c r="AD2097" s="165"/>
      <c r="AE2097" s="165"/>
      <c r="AF2097" s="165"/>
      <c r="AG2097" s="165"/>
      <c r="AH2097" s="165"/>
      <c r="AI2097" s="140"/>
      <c r="AJ2097" s="140"/>
      <c r="AK2097" s="78"/>
      <c r="AL2097" s="78"/>
    </row>
    <row r="2098" spans="1:38" s="33" customFormat="1" ht="26.45" hidden="1" customHeight="1" x14ac:dyDescent="0.25">
      <c r="A2098" s="39" t="s">
        <v>40</v>
      </c>
      <c r="B2098" s="40">
        <f t="shared" ref="B2098:C2098" si="1041">B2097+B2096</f>
        <v>0</v>
      </c>
      <c r="C2098" s="40">
        <f t="shared" si="1041"/>
        <v>0</v>
      </c>
      <c r="D2098" s="40">
        <f>D2097+D2096</f>
        <v>0</v>
      </c>
      <c r="E2098" s="40">
        <f t="shared" ref="E2098:AA2098" si="1042">E2097+E2096</f>
        <v>0</v>
      </c>
      <c r="F2098" s="40">
        <f t="shared" si="1042"/>
        <v>0</v>
      </c>
      <c r="G2098" s="40">
        <f t="shared" si="1042"/>
        <v>0</v>
      </c>
      <c r="H2098" s="40">
        <f t="shared" si="1042"/>
        <v>0</v>
      </c>
      <c r="I2098" s="40">
        <f t="shared" si="1042"/>
        <v>0</v>
      </c>
      <c r="J2098" s="40">
        <f t="shared" si="1042"/>
        <v>0</v>
      </c>
      <c r="K2098" s="40">
        <f t="shared" si="1042"/>
        <v>0</v>
      </c>
      <c r="L2098" s="40">
        <f t="shared" si="1042"/>
        <v>0</v>
      </c>
      <c r="M2098" s="40">
        <f t="shared" si="1042"/>
        <v>0</v>
      </c>
      <c r="N2098" s="40">
        <f t="shared" si="1042"/>
        <v>0</v>
      </c>
      <c r="O2098" s="40">
        <f t="shared" si="1042"/>
        <v>0</v>
      </c>
      <c r="P2098" s="40">
        <f t="shared" si="1042"/>
        <v>0</v>
      </c>
      <c r="Q2098" s="40">
        <f t="shared" si="1042"/>
        <v>0</v>
      </c>
      <c r="R2098" s="40">
        <f t="shared" si="1042"/>
        <v>0</v>
      </c>
      <c r="S2098" s="40">
        <f t="shared" si="1042"/>
        <v>0</v>
      </c>
      <c r="T2098" s="40">
        <f t="shared" si="1042"/>
        <v>0</v>
      </c>
      <c r="U2098" s="40">
        <f t="shared" si="1042"/>
        <v>0</v>
      </c>
      <c r="V2098" s="40">
        <f t="shared" si="1042"/>
        <v>0</v>
      </c>
      <c r="W2098" s="40">
        <f t="shared" si="1042"/>
        <v>0</v>
      </c>
      <c r="X2098" s="40">
        <f t="shared" si="1042"/>
        <v>0</v>
      </c>
      <c r="Y2098" s="40">
        <f t="shared" si="1042"/>
        <v>0</v>
      </c>
      <c r="Z2098" s="40">
        <f t="shared" si="1042"/>
        <v>0</v>
      </c>
      <c r="AA2098" s="40">
        <f t="shared" si="1042"/>
        <v>0</v>
      </c>
      <c r="AB2098" s="41" t="e">
        <f>Z2098/D2098</f>
        <v>#DIV/0!</v>
      </c>
      <c r="AC2098" s="43"/>
      <c r="AD2098" s="165"/>
      <c r="AE2098" s="165"/>
      <c r="AF2098" s="165"/>
      <c r="AG2098" s="165"/>
      <c r="AH2098" s="165"/>
      <c r="AI2098" s="140"/>
      <c r="AJ2098" s="140"/>
      <c r="AK2098" s="78"/>
      <c r="AL2098" s="78"/>
    </row>
    <row r="2099" spans="1:38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65"/>
      <c r="AE2099" s="165"/>
      <c r="AF2099" s="165"/>
      <c r="AG2099" s="165"/>
      <c r="AH2099" s="165"/>
      <c r="AI2099" s="140"/>
      <c r="AJ2099" s="140"/>
      <c r="AK2099" s="78"/>
      <c r="AL2099" s="78"/>
    </row>
    <row r="2100" spans="1:38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65"/>
      <c r="AE2100" s="165"/>
      <c r="AF2100" s="165"/>
      <c r="AG2100" s="165"/>
      <c r="AH2100" s="165"/>
      <c r="AI2100" s="140"/>
      <c r="AJ2100" s="140"/>
      <c r="AK2100" s="78"/>
      <c r="AL2100" s="78"/>
    </row>
    <row r="2101" spans="1:38" s="33" customFormat="1" ht="15" hidden="1" customHeight="1" x14ac:dyDescent="0.25">
      <c r="A2101" s="47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65"/>
      <c r="AE2101" s="165"/>
      <c r="AF2101" s="165"/>
      <c r="AG2101" s="165"/>
      <c r="AH2101" s="165"/>
      <c r="AI2101" s="140"/>
      <c r="AJ2101" s="140"/>
      <c r="AK2101" s="78"/>
      <c r="AL2101" s="78"/>
    </row>
    <row r="2102" spans="1:38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D2102" s="165"/>
      <c r="AE2102" s="165"/>
      <c r="AF2102" s="165"/>
      <c r="AG2102" s="165"/>
      <c r="AH2102" s="165"/>
      <c r="AI2102" s="140"/>
      <c r="AJ2102" s="140"/>
      <c r="AK2102" s="78"/>
      <c r="AL2102" s="78"/>
    </row>
    <row r="2103" spans="1:38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3">SUM(M2103:Y2103)</f>
        <v>0</v>
      </c>
      <c r="AA2103" s="31">
        <f>D2103-Z2103</f>
        <v>0</v>
      </c>
      <c r="AB2103" s="37"/>
      <c r="AC2103" s="32"/>
      <c r="AD2103" s="165"/>
      <c r="AE2103" s="165"/>
      <c r="AF2103" s="165"/>
      <c r="AG2103" s="165"/>
      <c r="AH2103" s="165"/>
      <c r="AI2103" s="140"/>
      <c r="AJ2103" s="140"/>
      <c r="AK2103" s="78"/>
      <c r="AL2103" s="78"/>
    </row>
    <row r="2104" spans="1:38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3"/>
        <v>0</v>
      </c>
      <c r="AA2104" s="31">
        <f>D2104-Z2104</f>
        <v>0</v>
      </c>
      <c r="AB2104" s="37"/>
      <c r="AC2104" s="32"/>
      <c r="AD2104" s="165"/>
      <c r="AE2104" s="165"/>
      <c r="AF2104" s="165"/>
      <c r="AG2104" s="165"/>
      <c r="AH2104" s="165"/>
      <c r="AI2104" s="140"/>
      <c r="AJ2104" s="140"/>
      <c r="AK2104" s="78"/>
      <c r="AL2104" s="78"/>
    </row>
    <row r="2105" spans="1:38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3"/>
        <v>0</v>
      </c>
      <c r="AA2105" s="31">
        <f>D2105-Z2105</f>
        <v>0</v>
      </c>
      <c r="AB2105" s="37"/>
      <c r="AC2105" s="32"/>
      <c r="AD2105" s="165"/>
      <c r="AE2105" s="165"/>
      <c r="AF2105" s="165"/>
      <c r="AG2105" s="165"/>
      <c r="AH2105" s="165"/>
      <c r="AI2105" s="140"/>
      <c r="AJ2105" s="140"/>
      <c r="AK2105" s="78"/>
      <c r="AL2105" s="78"/>
    </row>
    <row r="2106" spans="1:38" s="33" customFormat="1" ht="18" hidden="1" customHeight="1" x14ac:dyDescent="0.25">
      <c r="A2106" s="39" t="s">
        <v>38</v>
      </c>
      <c r="B2106" s="40">
        <f t="shared" ref="B2106:C2106" si="1044">SUM(B2102:B2105)</f>
        <v>0</v>
      </c>
      <c r="C2106" s="40">
        <f t="shared" si="1044"/>
        <v>0</v>
      </c>
      <c r="D2106" s="40">
        <f>SUM(D2102:D2105)</f>
        <v>0</v>
      </c>
      <c r="E2106" s="40">
        <f t="shared" ref="E2106:AA2106" si="1045">SUM(E2102:E2105)</f>
        <v>0</v>
      </c>
      <c r="F2106" s="40">
        <f t="shared" si="1045"/>
        <v>0</v>
      </c>
      <c r="G2106" s="40">
        <f t="shared" si="1045"/>
        <v>0</v>
      </c>
      <c r="H2106" s="40">
        <f t="shared" si="1045"/>
        <v>0</v>
      </c>
      <c r="I2106" s="40">
        <f t="shared" si="1045"/>
        <v>0</v>
      </c>
      <c r="J2106" s="40">
        <f t="shared" si="1045"/>
        <v>0</v>
      </c>
      <c r="K2106" s="40">
        <f t="shared" si="1045"/>
        <v>0</v>
      </c>
      <c r="L2106" s="40">
        <f t="shared" si="1045"/>
        <v>0</v>
      </c>
      <c r="M2106" s="40">
        <f t="shared" si="1045"/>
        <v>0</v>
      </c>
      <c r="N2106" s="40">
        <f t="shared" si="1045"/>
        <v>0</v>
      </c>
      <c r="O2106" s="40">
        <f t="shared" si="1045"/>
        <v>0</v>
      </c>
      <c r="P2106" s="40">
        <f t="shared" si="1045"/>
        <v>0</v>
      </c>
      <c r="Q2106" s="40">
        <f t="shared" si="1045"/>
        <v>0</v>
      </c>
      <c r="R2106" s="40">
        <f t="shared" si="1045"/>
        <v>0</v>
      </c>
      <c r="S2106" s="40">
        <f t="shared" si="1045"/>
        <v>0</v>
      </c>
      <c r="T2106" s="40">
        <f t="shared" si="1045"/>
        <v>0</v>
      </c>
      <c r="U2106" s="40">
        <f t="shared" si="1045"/>
        <v>0</v>
      </c>
      <c r="V2106" s="40">
        <f t="shared" si="1045"/>
        <v>0</v>
      </c>
      <c r="W2106" s="40">
        <f t="shared" si="1045"/>
        <v>0</v>
      </c>
      <c r="X2106" s="40">
        <f t="shared" si="1045"/>
        <v>0</v>
      </c>
      <c r="Y2106" s="40">
        <f t="shared" si="1045"/>
        <v>0</v>
      </c>
      <c r="Z2106" s="40">
        <f t="shared" si="1045"/>
        <v>0</v>
      </c>
      <c r="AA2106" s="40">
        <f t="shared" si="1045"/>
        <v>0</v>
      </c>
      <c r="AB2106" s="41"/>
      <c r="AC2106" s="32"/>
      <c r="AD2106" s="165"/>
      <c r="AE2106" s="165"/>
      <c r="AF2106" s="165"/>
      <c r="AG2106" s="165"/>
      <c r="AH2106" s="165"/>
      <c r="AI2106" s="140"/>
      <c r="AJ2106" s="140"/>
      <c r="AK2106" s="78"/>
      <c r="AL2106" s="78"/>
    </row>
    <row r="2107" spans="1:38" s="33" customFormat="1" ht="18" hidden="1" customHeight="1" x14ac:dyDescent="0.25">
      <c r="A2107" s="42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  <c r="AD2107" s="165"/>
      <c r="AE2107" s="165"/>
      <c r="AF2107" s="165"/>
      <c r="AG2107" s="165"/>
      <c r="AH2107" s="165"/>
      <c r="AI2107" s="140"/>
      <c r="AJ2107" s="140"/>
      <c r="AK2107" s="78"/>
      <c r="AL2107" s="78"/>
    </row>
    <row r="2108" spans="1:38" s="33" customFormat="1" ht="18" hidden="1" customHeight="1" x14ac:dyDescent="0.25">
      <c r="A2108" s="39" t="s">
        <v>40</v>
      </c>
      <c r="B2108" s="40">
        <f t="shared" ref="B2108:C2108" si="1046">B2107+B2106</f>
        <v>0</v>
      </c>
      <c r="C2108" s="40">
        <f t="shared" si="1046"/>
        <v>0</v>
      </c>
      <c r="D2108" s="40">
        <f>D2107+D2106</f>
        <v>0</v>
      </c>
      <c r="E2108" s="40">
        <f t="shared" ref="E2108:AA2108" si="1047">E2107+E2106</f>
        <v>0</v>
      </c>
      <c r="F2108" s="40">
        <f t="shared" si="1047"/>
        <v>0</v>
      </c>
      <c r="G2108" s="40">
        <f t="shared" si="1047"/>
        <v>0</v>
      </c>
      <c r="H2108" s="40">
        <f t="shared" si="1047"/>
        <v>0</v>
      </c>
      <c r="I2108" s="40">
        <f t="shared" si="1047"/>
        <v>0</v>
      </c>
      <c r="J2108" s="40">
        <f t="shared" si="1047"/>
        <v>0</v>
      </c>
      <c r="K2108" s="40">
        <f t="shared" si="1047"/>
        <v>0</v>
      </c>
      <c r="L2108" s="40">
        <f t="shared" si="1047"/>
        <v>0</v>
      </c>
      <c r="M2108" s="40">
        <f t="shared" si="1047"/>
        <v>0</v>
      </c>
      <c r="N2108" s="40">
        <f t="shared" si="1047"/>
        <v>0</v>
      </c>
      <c r="O2108" s="40">
        <f t="shared" si="1047"/>
        <v>0</v>
      </c>
      <c r="P2108" s="40">
        <f t="shared" si="1047"/>
        <v>0</v>
      </c>
      <c r="Q2108" s="40">
        <f t="shared" si="1047"/>
        <v>0</v>
      </c>
      <c r="R2108" s="40">
        <f t="shared" si="1047"/>
        <v>0</v>
      </c>
      <c r="S2108" s="40">
        <f t="shared" si="1047"/>
        <v>0</v>
      </c>
      <c r="T2108" s="40">
        <f t="shared" si="1047"/>
        <v>0</v>
      </c>
      <c r="U2108" s="40">
        <f t="shared" si="1047"/>
        <v>0</v>
      </c>
      <c r="V2108" s="40">
        <f t="shared" si="1047"/>
        <v>0</v>
      </c>
      <c r="W2108" s="40">
        <f t="shared" si="1047"/>
        <v>0</v>
      </c>
      <c r="X2108" s="40">
        <f t="shared" si="1047"/>
        <v>0</v>
      </c>
      <c r="Y2108" s="40">
        <f t="shared" si="1047"/>
        <v>0</v>
      </c>
      <c r="Z2108" s="40">
        <f t="shared" si="1047"/>
        <v>0</v>
      </c>
      <c r="AA2108" s="40">
        <f t="shared" si="1047"/>
        <v>0</v>
      </c>
      <c r="AB2108" s="41" t="e">
        <f>Z2108/D2108</f>
        <v>#DIV/0!</v>
      </c>
      <c r="AC2108" s="43"/>
      <c r="AD2108" s="165"/>
      <c r="AE2108" s="165"/>
      <c r="AF2108" s="165"/>
      <c r="AG2108" s="165"/>
      <c r="AH2108" s="165"/>
      <c r="AI2108" s="140"/>
      <c r="AJ2108" s="140"/>
      <c r="AK2108" s="78"/>
      <c r="AL2108" s="78"/>
    </row>
    <row r="2109" spans="1:38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65"/>
      <c r="AE2109" s="165"/>
      <c r="AF2109" s="165"/>
      <c r="AG2109" s="165"/>
      <c r="AH2109" s="165"/>
      <c r="AI2109" s="140"/>
      <c r="AJ2109" s="140"/>
      <c r="AK2109" s="78"/>
      <c r="AL2109" s="78"/>
    </row>
    <row r="2110" spans="1:38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65"/>
      <c r="AE2110" s="165"/>
      <c r="AF2110" s="165"/>
      <c r="AG2110" s="165"/>
      <c r="AH2110" s="165"/>
      <c r="AI2110" s="140"/>
      <c r="AJ2110" s="140"/>
      <c r="AK2110" s="78"/>
      <c r="AL2110" s="78"/>
    </row>
    <row r="2111" spans="1:38" s="33" customFormat="1" ht="15" hidden="1" customHeight="1" x14ac:dyDescent="0.25">
      <c r="A2111" s="47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65"/>
      <c r="AE2111" s="165"/>
      <c r="AF2111" s="165"/>
      <c r="AG2111" s="165"/>
      <c r="AH2111" s="165"/>
      <c r="AI2111" s="140"/>
      <c r="AJ2111" s="140"/>
      <c r="AK2111" s="78"/>
      <c r="AL2111" s="78"/>
    </row>
    <row r="2112" spans="1:38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  <c r="AD2112" s="165"/>
      <c r="AE2112" s="165"/>
      <c r="AF2112" s="165"/>
      <c r="AG2112" s="165"/>
      <c r="AH2112" s="165"/>
      <c r="AI2112" s="140"/>
      <c r="AJ2112" s="140"/>
      <c r="AK2112" s="78"/>
      <c r="AL2112" s="78"/>
    </row>
    <row r="2113" spans="1:38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48">SUM(M2113:Y2113)</f>
        <v>0</v>
      </c>
      <c r="AA2113" s="31">
        <f>D2113-Z2113</f>
        <v>0</v>
      </c>
      <c r="AB2113" s="37" t="e">
        <f>Z2113/D2113</f>
        <v>#DIV/0!</v>
      </c>
      <c r="AC2113" s="32"/>
      <c r="AD2113" s="165"/>
      <c r="AE2113" s="165"/>
      <c r="AF2113" s="165"/>
      <c r="AG2113" s="165"/>
      <c r="AH2113" s="165"/>
      <c r="AI2113" s="140"/>
      <c r="AJ2113" s="140"/>
      <c r="AK2113" s="78"/>
      <c r="AL2113" s="78"/>
    </row>
    <row r="2114" spans="1:38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  <c r="AD2114" s="165"/>
      <c r="AE2114" s="165"/>
      <c r="AF2114" s="165"/>
      <c r="AG2114" s="165"/>
      <c r="AH2114" s="165"/>
      <c r="AI2114" s="140"/>
      <c r="AJ2114" s="140"/>
      <c r="AK2114" s="78"/>
      <c r="AL2114" s="78"/>
    </row>
    <row r="2115" spans="1:38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  <c r="AD2115" s="165"/>
      <c r="AE2115" s="165"/>
      <c r="AF2115" s="165"/>
      <c r="AG2115" s="165"/>
      <c r="AH2115" s="165"/>
      <c r="AI2115" s="140"/>
      <c r="AJ2115" s="140"/>
      <c r="AK2115" s="78"/>
      <c r="AL2115" s="78"/>
    </row>
    <row r="2116" spans="1:38" s="33" customFormat="1" ht="23.1" hidden="1" customHeight="1" x14ac:dyDescent="0.25">
      <c r="A2116" s="39" t="s">
        <v>38</v>
      </c>
      <c r="B2116" s="40">
        <f t="shared" ref="B2116:C2116" si="1049">SUM(B2112:B2115)</f>
        <v>0</v>
      </c>
      <c r="C2116" s="40">
        <f t="shared" si="1049"/>
        <v>0</v>
      </c>
      <c r="D2116" s="40">
        <f>SUM(D2112:D2115)</f>
        <v>0</v>
      </c>
      <c r="E2116" s="40">
        <f t="shared" ref="E2116:AA2116" si="1050">SUM(E2112:E2115)</f>
        <v>0</v>
      </c>
      <c r="F2116" s="40">
        <f t="shared" si="1050"/>
        <v>0</v>
      </c>
      <c r="G2116" s="40">
        <f t="shared" si="1050"/>
        <v>0</v>
      </c>
      <c r="H2116" s="40">
        <f t="shared" si="1050"/>
        <v>0</v>
      </c>
      <c r="I2116" s="40">
        <f t="shared" si="1050"/>
        <v>0</v>
      </c>
      <c r="J2116" s="40">
        <f t="shared" si="1050"/>
        <v>0</v>
      </c>
      <c r="K2116" s="40">
        <f t="shared" si="1050"/>
        <v>0</v>
      </c>
      <c r="L2116" s="40">
        <f t="shared" si="1050"/>
        <v>0</v>
      </c>
      <c r="M2116" s="40">
        <f t="shared" si="1050"/>
        <v>0</v>
      </c>
      <c r="N2116" s="40">
        <f t="shared" si="1050"/>
        <v>0</v>
      </c>
      <c r="O2116" s="40">
        <f t="shared" si="1050"/>
        <v>0</v>
      </c>
      <c r="P2116" s="40">
        <f t="shared" si="1050"/>
        <v>0</v>
      </c>
      <c r="Q2116" s="40">
        <f t="shared" si="1050"/>
        <v>0</v>
      </c>
      <c r="R2116" s="40">
        <f t="shared" si="1050"/>
        <v>0</v>
      </c>
      <c r="S2116" s="40">
        <f t="shared" si="1050"/>
        <v>0</v>
      </c>
      <c r="T2116" s="40">
        <f t="shared" si="1050"/>
        <v>0</v>
      </c>
      <c r="U2116" s="40">
        <f t="shared" si="1050"/>
        <v>0</v>
      </c>
      <c r="V2116" s="40">
        <f t="shared" si="1050"/>
        <v>0</v>
      </c>
      <c r="W2116" s="40">
        <f t="shared" si="1050"/>
        <v>0</v>
      </c>
      <c r="X2116" s="40">
        <f t="shared" si="1050"/>
        <v>0</v>
      </c>
      <c r="Y2116" s="40">
        <f t="shared" si="1050"/>
        <v>0</v>
      </c>
      <c r="Z2116" s="40">
        <f t="shared" si="1050"/>
        <v>0</v>
      </c>
      <c r="AA2116" s="40">
        <f t="shared" si="1050"/>
        <v>0</v>
      </c>
      <c r="AB2116" s="41" t="e">
        <f>Z2116/D2116</f>
        <v>#DIV/0!</v>
      </c>
      <c r="AC2116" s="32"/>
      <c r="AD2116" s="165"/>
      <c r="AE2116" s="165"/>
      <c r="AF2116" s="165"/>
      <c r="AG2116" s="165"/>
      <c r="AH2116" s="165"/>
      <c r="AI2116" s="140"/>
      <c r="AJ2116" s="140"/>
      <c r="AK2116" s="78"/>
      <c r="AL2116" s="78"/>
    </row>
    <row r="2117" spans="1:38" s="33" customFormat="1" ht="18" hidden="1" customHeight="1" x14ac:dyDescent="0.25">
      <c r="A2117" s="42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  <c r="AD2117" s="165"/>
      <c r="AE2117" s="165"/>
      <c r="AF2117" s="165"/>
      <c r="AG2117" s="165"/>
      <c r="AH2117" s="165"/>
      <c r="AI2117" s="140"/>
      <c r="AJ2117" s="140"/>
      <c r="AK2117" s="78"/>
      <c r="AL2117" s="78"/>
    </row>
    <row r="2118" spans="1:38" s="33" customFormat="1" ht="23.45" hidden="1" customHeight="1" x14ac:dyDescent="0.25">
      <c r="A2118" s="39" t="s">
        <v>40</v>
      </c>
      <c r="B2118" s="40">
        <f t="shared" ref="B2118:C2118" si="1051">B2117+B2116</f>
        <v>0</v>
      </c>
      <c r="C2118" s="40">
        <f t="shared" si="1051"/>
        <v>0</v>
      </c>
      <c r="D2118" s="40">
        <f>D2117+D2116</f>
        <v>0</v>
      </c>
      <c r="E2118" s="40">
        <f t="shared" ref="E2118:AA2118" si="1052">E2117+E2116</f>
        <v>0</v>
      </c>
      <c r="F2118" s="40">
        <f t="shared" si="1052"/>
        <v>0</v>
      </c>
      <c r="G2118" s="40">
        <f t="shared" si="1052"/>
        <v>0</v>
      </c>
      <c r="H2118" s="40">
        <f t="shared" si="1052"/>
        <v>0</v>
      </c>
      <c r="I2118" s="40">
        <f t="shared" si="1052"/>
        <v>0</v>
      </c>
      <c r="J2118" s="40">
        <f t="shared" si="1052"/>
        <v>0</v>
      </c>
      <c r="K2118" s="40">
        <f t="shared" si="1052"/>
        <v>0</v>
      </c>
      <c r="L2118" s="40">
        <f t="shared" si="1052"/>
        <v>0</v>
      </c>
      <c r="M2118" s="40">
        <f t="shared" si="1052"/>
        <v>0</v>
      </c>
      <c r="N2118" s="40">
        <f t="shared" si="1052"/>
        <v>0</v>
      </c>
      <c r="O2118" s="40">
        <f t="shared" si="1052"/>
        <v>0</v>
      </c>
      <c r="P2118" s="40">
        <f t="shared" si="1052"/>
        <v>0</v>
      </c>
      <c r="Q2118" s="40">
        <f t="shared" si="1052"/>
        <v>0</v>
      </c>
      <c r="R2118" s="40">
        <f t="shared" si="1052"/>
        <v>0</v>
      </c>
      <c r="S2118" s="40">
        <f t="shared" si="1052"/>
        <v>0</v>
      </c>
      <c r="T2118" s="40">
        <f t="shared" si="1052"/>
        <v>0</v>
      </c>
      <c r="U2118" s="40">
        <f t="shared" si="1052"/>
        <v>0</v>
      </c>
      <c r="V2118" s="40">
        <f t="shared" si="1052"/>
        <v>0</v>
      </c>
      <c r="W2118" s="40">
        <f t="shared" si="1052"/>
        <v>0</v>
      </c>
      <c r="X2118" s="40">
        <f t="shared" si="1052"/>
        <v>0</v>
      </c>
      <c r="Y2118" s="40">
        <f t="shared" si="1052"/>
        <v>0</v>
      </c>
      <c r="Z2118" s="40">
        <f t="shared" si="1052"/>
        <v>0</v>
      </c>
      <c r="AA2118" s="40">
        <f t="shared" si="1052"/>
        <v>0</v>
      </c>
      <c r="AB2118" s="41" t="e">
        <f>Z2118/D2118</f>
        <v>#DIV/0!</v>
      </c>
      <c r="AC2118" s="43"/>
      <c r="AD2118" s="165"/>
      <c r="AE2118" s="165"/>
      <c r="AF2118" s="165"/>
      <c r="AG2118" s="165"/>
      <c r="AH2118" s="165"/>
      <c r="AI2118" s="140"/>
      <c r="AJ2118" s="140"/>
      <c r="AK2118" s="78"/>
      <c r="AL2118" s="78"/>
    </row>
    <row r="2119" spans="1:38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65"/>
      <c r="AE2119" s="165"/>
      <c r="AF2119" s="165"/>
      <c r="AG2119" s="165"/>
      <c r="AH2119" s="165"/>
      <c r="AI2119" s="140"/>
      <c r="AJ2119" s="140"/>
      <c r="AK2119" s="78"/>
      <c r="AL2119" s="78"/>
    </row>
    <row r="2120" spans="1:38" s="46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40"/>
      <c r="AE2120" s="140"/>
      <c r="AF2120" s="140"/>
      <c r="AG2120" s="140"/>
      <c r="AH2120" s="140"/>
      <c r="AI2120" s="140"/>
      <c r="AJ2120" s="140"/>
      <c r="AK2120" s="78"/>
      <c r="AL2120" s="78"/>
    </row>
    <row r="2121" spans="1:38" s="33" customFormat="1" ht="15" hidden="1" customHeight="1" x14ac:dyDescent="0.25">
      <c r="A2121" s="47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65"/>
      <c r="AE2121" s="165"/>
      <c r="AF2121" s="165"/>
      <c r="AG2121" s="165"/>
      <c r="AH2121" s="165"/>
      <c r="AI2121" s="140"/>
      <c r="AJ2121" s="140"/>
      <c r="AK2121" s="78"/>
      <c r="AL2121" s="78"/>
    </row>
    <row r="2122" spans="1:38" s="33" customFormat="1" ht="24" hidden="1" customHeight="1" x14ac:dyDescent="0.2">
      <c r="A2122" s="36" t="s">
        <v>34</v>
      </c>
      <c r="B2122" s="31">
        <f t="shared" ref="B2122:Q2125" si="1053">B2112+B2082</f>
        <v>0</v>
      </c>
      <c r="C2122" s="31">
        <f t="shared" si="1053"/>
        <v>0</v>
      </c>
      <c r="D2122" s="31">
        <f>D2112+D2082</f>
        <v>0</v>
      </c>
      <c r="E2122" s="31">
        <f t="shared" ref="E2122:Y2125" si="1054">E2112+E2082</f>
        <v>0</v>
      </c>
      <c r="F2122" s="31">
        <f t="shared" si="1054"/>
        <v>0</v>
      </c>
      <c r="G2122" s="31">
        <f t="shared" si="1054"/>
        <v>0</v>
      </c>
      <c r="H2122" s="31">
        <f t="shared" si="1054"/>
        <v>0</v>
      </c>
      <c r="I2122" s="31">
        <f t="shared" si="1054"/>
        <v>0</v>
      </c>
      <c r="J2122" s="31">
        <f t="shared" si="1054"/>
        <v>0</v>
      </c>
      <c r="K2122" s="31">
        <f t="shared" si="1054"/>
        <v>0</v>
      </c>
      <c r="L2122" s="31">
        <f t="shared" si="1054"/>
        <v>0</v>
      </c>
      <c r="M2122" s="31">
        <f t="shared" si="1054"/>
        <v>0</v>
      </c>
      <c r="N2122" s="31">
        <f t="shared" si="1054"/>
        <v>0</v>
      </c>
      <c r="O2122" s="31">
        <f t="shared" si="1054"/>
        <v>0</v>
      </c>
      <c r="P2122" s="31">
        <f t="shared" si="1054"/>
        <v>0</v>
      </c>
      <c r="Q2122" s="31">
        <f t="shared" si="1054"/>
        <v>0</v>
      </c>
      <c r="R2122" s="31">
        <f t="shared" si="1054"/>
        <v>0</v>
      </c>
      <c r="S2122" s="31">
        <f t="shared" si="1054"/>
        <v>0</v>
      </c>
      <c r="T2122" s="31">
        <f t="shared" si="1054"/>
        <v>0</v>
      </c>
      <c r="U2122" s="31">
        <f t="shared" si="1054"/>
        <v>0</v>
      </c>
      <c r="V2122" s="31">
        <f t="shared" si="1054"/>
        <v>0</v>
      </c>
      <c r="W2122" s="31">
        <f t="shared" si="1054"/>
        <v>0</v>
      </c>
      <c r="X2122" s="31">
        <f t="shared" si="1054"/>
        <v>0</v>
      </c>
      <c r="Y2122" s="31">
        <f t="shared" si="1054"/>
        <v>0</v>
      </c>
      <c r="Z2122" s="31">
        <f>SUM(M2122:Y2122)</f>
        <v>0</v>
      </c>
      <c r="AA2122" s="31">
        <f>D2122-Z2122</f>
        <v>0</v>
      </c>
      <c r="AB2122" s="37"/>
      <c r="AC2122" s="32"/>
      <c r="AD2122" s="165"/>
      <c r="AE2122" s="165"/>
      <c r="AF2122" s="165"/>
      <c r="AG2122" s="165"/>
      <c r="AH2122" s="165"/>
      <c r="AI2122" s="140"/>
      <c r="AJ2122" s="140"/>
      <c r="AK2122" s="78"/>
      <c r="AL2122" s="78"/>
    </row>
    <row r="2123" spans="1:38" s="33" customFormat="1" ht="24" hidden="1" customHeight="1" x14ac:dyDescent="0.2">
      <c r="A2123" s="36" t="s">
        <v>35</v>
      </c>
      <c r="B2123" s="31">
        <f t="shared" si="1053"/>
        <v>0</v>
      </c>
      <c r="C2123" s="31">
        <f t="shared" si="1053"/>
        <v>0</v>
      </c>
      <c r="D2123" s="31">
        <f t="shared" si="1053"/>
        <v>0</v>
      </c>
      <c r="E2123" s="31">
        <f t="shared" si="1053"/>
        <v>0</v>
      </c>
      <c r="F2123" s="31">
        <f t="shared" si="1053"/>
        <v>0</v>
      </c>
      <c r="G2123" s="31">
        <f t="shared" si="1053"/>
        <v>0</v>
      </c>
      <c r="H2123" s="31">
        <f t="shared" si="1053"/>
        <v>0</v>
      </c>
      <c r="I2123" s="31">
        <f t="shared" si="1053"/>
        <v>0</v>
      </c>
      <c r="J2123" s="31">
        <f t="shared" si="1053"/>
        <v>0</v>
      </c>
      <c r="K2123" s="31">
        <f t="shared" si="1053"/>
        <v>0</v>
      </c>
      <c r="L2123" s="31">
        <f t="shared" si="1053"/>
        <v>0</v>
      </c>
      <c r="M2123" s="31">
        <f t="shared" si="1053"/>
        <v>0</v>
      </c>
      <c r="N2123" s="31">
        <f t="shared" si="1053"/>
        <v>0</v>
      </c>
      <c r="O2123" s="31">
        <f t="shared" si="1053"/>
        <v>0</v>
      </c>
      <c r="P2123" s="31">
        <f t="shared" si="1053"/>
        <v>0</v>
      </c>
      <c r="Q2123" s="31">
        <f t="shared" si="1053"/>
        <v>0</v>
      </c>
      <c r="R2123" s="31">
        <f t="shared" si="1054"/>
        <v>0</v>
      </c>
      <c r="S2123" s="31">
        <f t="shared" si="1054"/>
        <v>0</v>
      </c>
      <c r="T2123" s="31">
        <f t="shared" si="1054"/>
        <v>0</v>
      </c>
      <c r="U2123" s="31">
        <f t="shared" si="1054"/>
        <v>0</v>
      </c>
      <c r="V2123" s="31">
        <f t="shared" si="1054"/>
        <v>0</v>
      </c>
      <c r="W2123" s="31">
        <f t="shared" si="1054"/>
        <v>0</v>
      </c>
      <c r="X2123" s="31">
        <f t="shared" si="1054"/>
        <v>0</v>
      </c>
      <c r="Y2123" s="31">
        <f t="shared" si="1054"/>
        <v>0</v>
      </c>
      <c r="Z2123" s="31">
        <f t="shared" ref="Z2123:Z2125" si="1055">SUM(M2123:Y2123)</f>
        <v>0</v>
      </c>
      <c r="AA2123" s="31">
        <f>D2123-Z2123</f>
        <v>0</v>
      </c>
      <c r="AB2123" s="37" t="e">
        <f>Z2123/D2123</f>
        <v>#DIV/0!</v>
      </c>
      <c r="AC2123" s="32"/>
      <c r="AD2123" s="165"/>
      <c r="AE2123" s="165"/>
      <c r="AF2123" s="165"/>
      <c r="AG2123" s="165"/>
      <c r="AH2123" s="165"/>
      <c r="AI2123" s="140"/>
      <c r="AJ2123" s="140"/>
      <c r="AK2123" s="78"/>
      <c r="AL2123" s="78"/>
    </row>
    <row r="2124" spans="1:38" s="33" customFormat="1" ht="24" hidden="1" customHeight="1" x14ac:dyDescent="0.2">
      <c r="A2124" s="36" t="s">
        <v>36</v>
      </c>
      <c r="B2124" s="31">
        <f t="shared" si="1053"/>
        <v>0</v>
      </c>
      <c r="C2124" s="31">
        <f t="shared" si="1053"/>
        <v>0</v>
      </c>
      <c r="D2124" s="31">
        <f t="shared" si="1053"/>
        <v>0</v>
      </c>
      <c r="E2124" s="31">
        <f t="shared" si="1053"/>
        <v>0</v>
      </c>
      <c r="F2124" s="31">
        <f t="shared" si="1053"/>
        <v>0</v>
      </c>
      <c r="G2124" s="31">
        <f t="shared" si="1053"/>
        <v>0</v>
      </c>
      <c r="H2124" s="31">
        <f t="shared" si="1053"/>
        <v>0</v>
      </c>
      <c r="I2124" s="31">
        <f t="shared" si="1053"/>
        <v>0</v>
      </c>
      <c r="J2124" s="31">
        <f t="shared" si="1053"/>
        <v>0</v>
      </c>
      <c r="K2124" s="31">
        <f t="shared" si="1053"/>
        <v>0</v>
      </c>
      <c r="L2124" s="31">
        <f t="shared" si="1053"/>
        <v>0</v>
      </c>
      <c r="M2124" s="31">
        <f t="shared" si="1053"/>
        <v>0</v>
      </c>
      <c r="N2124" s="31">
        <f t="shared" si="1053"/>
        <v>0</v>
      </c>
      <c r="O2124" s="31">
        <f t="shared" si="1053"/>
        <v>0</v>
      </c>
      <c r="P2124" s="31">
        <f t="shared" si="1053"/>
        <v>0</v>
      </c>
      <c r="Q2124" s="31">
        <f t="shared" si="1053"/>
        <v>0</v>
      </c>
      <c r="R2124" s="31">
        <f t="shared" si="1054"/>
        <v>0</v>
      </c>
      <c r="S2124" s="31">
        <f t="shared" si="1054"/>
        <v>0</v>
      </c>
      <c r="T2124" s="31">
        <f t="shared" si="1054"/>
        <v>0</v>
      </c>
      <c r="U2124" s="31">
        <f t="shared" si="1054"/>
        <v>0</v>
      </c>
      <c r="V2124" s="31">
        <f t="shared" si="1054"/>
        <v>0</v>
      </c>
      <c r="W2124" s="31">
        <f t="shared" si="1054"/>
        <v>0</v>
      </c>
      <c r="X2124" s="31">
        <f t="shared" si="1054"/>
        <v>0</v>
      </c>
      <c r="Y2124" s="31">
        <f t="shared" si="1054"/>
        <v>0</v>
      </c>
      <c r="Z2124" s="31">
        <f t="shared" si="1055"/>
        <v>0</v>
      </c>
      <c r="AA2124" s="31">
        <f>D2124-Z2124</f>
        <v>0</v>
      </c>
      <c r="AB2124" s="37"/>
      <c r="AC2124" s="32"/>
      <c r="AD2124" s="165"/>
      <c r="AE2124" s="165"/>
      <c r="AF2124" s="165"/>
      <c r="AG2124" s="165"/>
      <c r="AH2124" s="165"/>
      <c r="AI2124" s="140"/>
      <c r="AJ2124" s="140"/>
      <c r="AK2124" s="78"/>
      <c r="AL2124" s="78"/>
    </row>
    <row r="2125" spans="1:38" s="33" customFormat="1" ht="24" hidden="1" customHeight="1" x14ac:dyDescent="0.2">
      <c r="A2125" s="36" t="s">
        <v>37</v>
      </c>
      <c r="B2125" s="31">
        <f t="shared" si="1053"/>
        <v>0</v>
      </c>
      <c r="C2125" s="31">
        <f t="shared" si="1053"/>
        <v>0</v>
      </c>
      <c r="D2125" s="31">
        <f t="shared" si="1053"/>
        <v>0</v>
      </c>
      <c r="E2125" s="31">
        <f t="shared" si="1053"/>
        <v>0</v>
      </c>
      <c r="F2125" s="31">
        <f t="shared" si="1053"/>
        <v>0</v>
      </c>
      <c r="G2125" s="31">
        <f t="shared" si="1053"/>
        <v>0</v>
      </c>
      <c r="H2125" s="31">
        <f t="shared" si="1053"/>
        <v>0</v>
      </c>
      <c r="I2125" s="31">
        <f t="shared" si="1053"/>
        <v>0</v>
      </c>
      <c r="J2125" s="31">
        <f t="shared" si="1053"/>
        <v>0</v>
      </c>
      <c r="K2125" s="31">
        <f t="shared" si="1053"/>
        <v>0</v>
      </c>
      <c r="L2125" s="31">
        <f t="shared" si="1053"/>
        <v>0</v>
      </c>
      <c r="M2125" s="31">
        <f t="shared" si="1053"/>
        <v>0</v>
      </c>
      <c r="N2125" s="31">
        <f t="shared" si="1053"/>
        <v>0</v>
      </c>
      <c r="O2125" s="31">
        <f t="shared" si="1053"/>
        <v>0</v>
      </c>
      <c r="P2125" s="31">
        <f t="shared" si="1053"/>
        <v>0</v>
      </c>
      <c r="Q2125" s="31">
        <f t="shared" si="1053"/>
        <v>0</v>
      </c>
      <c r="R2125" s="31">
        <f t="shared" si="1054"/>
        <v>0</v>
      </c>
      <c r="S2125" s="31">
        <f t="shared" si="1054"/>
        <v>0</v>
      </c>
      <c r="T2125" s="31">
        <f t="shared" si="1054"/>
        <v>0</v>
      </c>
      <c r="U2125" s="31">
        <f t="shared" si="1054"/>
        <v>0</v>
      </c>
      <c r="V2125" s="31">
        <f t="shared" si="1054"/>
        <v>0</v>
      </c>
      <c r="W2125" s="31">
        <f t="shared" si="1054"/>
        <v>0</v>
      </c>
      <c r="X2125" s="31">
        <f t="shared" si="1054"/>
        <v>0</v>
      </c>
      <c r="Y2125" s="31">
        <f t="shared" si="1054"/>
        <v>0</v>
      </c>
      <c r="Z2125" s="31">
        <f t="shared" si="1055"/>
        <v>0</v>
      </c>
      <c r="AA2125" s="31">
        <f>D2125-Z2125</f>
        <v>0</v>
      </c>
      <c r="AB2125" s="37"/>
      <c r="AC2125" s="32"/>
      <c r="AD2125" s="165"/>
      <c r="AE2125" s="165"/>
      <c r="AF2125" s="165"/>
      <c r="AG2125" s="165"/>
      <c r="AH2125" s="165"/>
      <c r="AI2125" s="140"/>
      <c r="AJ2125" s="140"/>
      <c r="AK2125" s="78"/>
      <c r="AL2125" s="78"/>
    </row>
    <row r="2126" spans="1:38" s="33" customFormat="1" ht="21.6" hidden="1" customHeight="1" x14ac:dyDescent="0.25">
      <c r="A2126" s="39" t="s">
        <v>38</v>
      </c>
      <c r="B2126" s="40">
        <f t="shared" ref="B2126:C2126" si="1056">SUM(B2122:B2125)</f>
        <v>0</v>
      </c>
      <c r="C2126" s="40">
        <f t="shared" si="1056"/>
        <v>0</v>
      </c>
      <c r="D2126" s="40">
        <f>SUM(D2122:D2125)</f>
        <v>0</v>
      </c>
      <c r="E2126" s="40">
        <f t="shared" ref="E2126:AA2126" si="1057">SUM(E2122:E2125)</f>
        <v>0</v>
      </c>
      <c r="F2126" s="40">
        <f t="shared" si="1057"/>
        <v>0</v>
      </c>
      <c r="G2126" s="40">
        <f t="shared" si="1057"/>
        <v>0</v>
      </c>
      <c r="H2126" s="40">
        <f t="shared" si="1057"/>
        <v>0</v>
      </c>
      <c r="I2126" s="40">
        <f t="shared" si="1057"/>
        <v>0</v>
      </c>
      <c r="J2126" s="40">
        <f t="shared" si="1057"/>
        <v>0</v>
      </c>
      <c r="K2126" s="40">
        <f t="shared" si="1057"/>
        <v>0</v>
      </c>
      <c r="L2126" s="40">
        <f t="shared" si="1057"/>
        <v>0</v>
      </c>
      <c r="M2126" s="40">
        <f t="shared" si="1057"/>
        <v>0</v>
      </c>
      <c r="N2126" s="40">
        <f t="shared" si="1057"/>
        <v>0</v>
      </c>
      <c r="O2126" s="40">
        <f t="shared" si="1057"/>
        <v>0</v>
      </c>
      <c r="P2126" s="40">
        <f t="shared" si="1057"/>
        <v>0</v>
      </c>
      <c r="Q2126" s="40">
        <f t="shared" si="1057"/>
        <v>0</v>
      </c>
      <c r="R2126" s="40">
        <f t="shared" si="1057"/>
        <v>0</v>
      </c>
      <c r="S2126" s="40">
        <f t="shared" si="1057"/>
        <v>0</v>
      </c>
      <c r="T2126" s="40">
        <f t="shared" si="1057"/>
        <v>0</v>
      </c>
      <c r="U2126" s="40">
        <f t="shared" si="1057"/>
        <v>0</v>
      </c>
      <c r="V2126" s="40">
        <f t="shared" si="1057"/>
        <v>0</v>
      </c>
      <c r="W2126" s="40">
        <f t="shared" si="1057"/>
        <v>0</v>
      </c>
      <c r="X2126" s="40">
        <f t="shared" si="1057"/>
        <v>0</v>
      </c>
      <c r="Y2126" s="40">
        <f t="shared" si="1057"/>
        <v>0</v>
      </c>
      <c r="Z2126" s="40">
        <f t="shared" si="1057"/>
        <v>0</v>
      </c>
      <c r="AA2126" s="40">
        <f t="shared" si="1057"/>
        <v>0</v>
      </c>
      <c r="AB2126" s="41" t="e">
        <f>Z2126/D2126</f>
        <v>#DIV/0!</v>
      </c>
      <c r="AC2126" s="32"/>
      <c r="AD2126" s="165"/>
      <c r="AE2126" s="165"/>
      <c r="AF2126" s="165"/>
      <c r="AG2126" s="165"/>
      <c r="AH2126" s="165"/>
      <c r="AI2126" s="140"/>
      <c r="AJ2126" s="140"/>
      <c r="AK2126" s="78"/>
      <c r="AL2126" s="78"/>
    </row>
    <row r="2127" spans="1:38" s="33" customFormat="1" ht="23.45" hidden="1" customHeight="1" x14ac:dyDescent="0.25">
      <c r="A2127" s="42" t="s">
        <v>39</v>
      </c>
      <c r="B2127" s="31">
        <f t="shared" ref="B2127:Y2127" si="1058">B2117+B2087</f>
        <v>0</v>
      </c>
      <c r="C2127" s="31">
        <f t="shared" si="1058"/>
        <v>0</v>
      </c>
      <c r="D2127" s="31">
        <f t="shared" si="1058"/>
        <v>0</v>
      </c>
      <c r="E2127" s="31">
        <f t="shared" si="1058"/>
        <v>0</v>
      </c>
      <c r="F2127" s="31">
        <f t="shared" si="1058"/>
        <v>0</v>
      </c>
      <c r="G2127" s="31">
        <f t="shared" si="1058"/>
        <v>0</v>
      </c>
      <c r="H2127" s="31">
        <f t="shared" si="1058"/>
        <v>0</v>
      </c>
      <c r="I2127" s="31">
        <f t="shared" si="1058"/>
        <v>0</v>
      </c>
      <c r="J2127" s="31">
        <f t="shared" si="1058"/>
        <v>0</v>
      </c>
      <c r="K2127" s="31">
        <f t="shared" si="1058"/>
        <v>0</v>
      </c>
      <c r="L2127" s="31">
        <f t="shared" si="1058"/>
        <v>0</v>
      </c>
      <c r="M2127" s="31">
        <f t="shared" si="1058"/>
        <v>0</v>
      </c>
      <c r="N2127" s="31">
        <f t="shared" si="1058"/>
        <v>0</v>
      </c>
      <c r="O2127" s="31">
        <f t="shared" si="1058"/>
        <v>0</v>
      </c>
      <c r="P2127" s="31">
        <f t="shared" si="1058"/>
        <v>0</v>
      </c>
      <c r="Q2127" s="31">
        <f t="shared" si="1058"/>
        <v>0</v>
      </c>
      <c r="R2127" s="31">
        <f t="shared" si="1058"/>
        <v>0</v>
      </c>
      <c r="S2127" s="31">
        <f t="shared" si="1058"/>
        <v>0</v>
      </c>
      <c r="T2127" s="31">
        <f t="shared" si="1058"/>
        <v>0</v>
      </c>
      <c r="U2127" s="31">
        <f t="shared" si="1058"/>
        <v>0</v>
      </c>
      <c r="V2127" s="31">
        <f t="shared" si="1058"/>
        <v>0</v>
      </c>
      <c r="W2127" s="31">
        <f t="shared" si="1058"/>
        <v>0</v>
      </c>
      <c r="X2127" s="31">
        <f t="shared" si="1058"/>
        <v>0</v>
      </c>
      <c r="Y2127" s="31">
        <f t="shared" si="1058"/>
        <v>0</v>
      </c>
      <c r="Z2127" s="31">
        <f t="shared" ref="Z2127" si="1059">SUM(M2127:Y2127)</f>
        <v>0</v>
      </c>
      <c r="AA2127" s="31">
        <f>D2127-Z2127</f>
        <v>0</v>
      </c>
      <c r="AB2127" s="37" t="e">
        <f>Z2127/D2127</f>
        <v>#DIV/0!</v>
      </c>
      <c r="AC2127" s="32"/>
      <c r="AD2127" s="165"/>
      <c r="AE2127" s="165"/>
      <c r="AF2127" s="165"/>
      <c r="AG2127" s="165"/>
      <c r="AH2127" s="165"/>
      <c r="AI2127" s="140"/>
      <c r="AJ2127" s="140"/>
      <c r="AK2127" s="78"/>
      <c r="AL2127" s="78"/>
    </row>
    <row r="2128" spans="1:38" s="33" customFormat="1" ht="27.6" hidden="1" customHeight="1" x14ac:dyDescent="0.25">
      <c r="A2128" s="39" t="s">
        <v>40</v>
      </c>
      <c r="B2128" s="40">
        <f t="shared" ref="B2128:C2128" si="1060">B2127+B2126</f>
        <v>0</v>
      </c>
      <c r="C2128" s="40">
        <f t="shared" si="1060"/>
        <v>0</v>
      </c>
      <c r="D2128" s="40">
        <f>D2127+D2126</f>
        <v>0</v>
      </c>
      <c r="E2128" s="40">
        <f t="shared" ref="E2128:AA2128" si="1061">E2127+E2126</f>
        <v>0</v>
      </c>
      <c r="F2128" s="40">
        <f t="shared" si="1061"/>
        <v>0</v>
      </c>
      <c r="G2128" s="40">
        <f t="shared" si="1061"/>
        <v>0</v>
      </c>
      <c r="H2128" s="40">
        <f t="shared" si="1061"/>
        <v>0</v>
      </c>
      <c r="I2128" s="40">
        <f t="shared" si="1061"/>
        <v>0</v>
      </c>
      <c r="J2128" s="40">
        <f t="shared" si="1061"/>
        <v>0</v>
      </c>
      <c r="K2128" s="40">
        <f t="shared" si="1061"/>
        <v>0</v>
      </c>
      <c r="L2128" s="40">
        <f t="shared" si="1061"/>
        <v>0</v>
      </c>
      <c r="M2128" s="40">
        <f t="shared" si="1061"/>
        <v>0</v>
      </c>
      <c r="N2128" s="40">
        <f t="shared" si="1061"/>
        <v>0</v>
      </c>
      <c r="O2128" s="40">
        <f t="shared" si="1061"/>
        <v>0</v>
      </c>
      <c r="P2128" s="40">
        <f t="shared" si="1061"/>
        <v>0</v>
      </c>
      <c r="Q2128" s="40">
        <f t="shared" si="1061"/>
        <v>0</v>
      </c>
      <c r="R2128" s="40">
        <f t="shared" si="1061"/>
        <v>0</v>
      </c>
      <c r="S2128" s="40">
        <f t="shared" si="1061"/>
        <v>0</v>
      </c>
      <c r="T2128" s="40">
        <f t="shared" si="1061"/>
        <v>0</v>
      </c>
      <c r="U2128" s="40">
        <f t="shared" si="1061"/>
        <v>0</v>
      </c>
      <c r="V2128" s="40">
        <f t="shared" si="1061"/>
        <v>0</v>
      </c>
      <c r="W2128" s="40">
        <f t="shared" si="1061"/>
        <v>0</v>
      </c>
      <c r="X2128" s="40">
        <f t="shared" si="1061"/>
        <v>0</v>
      </c>
      <c r="Y2128" s="40">
        <f t="shared" si="1061"/>
        <v>0</v>
      </c>
      <c r="Z2128" s="40">
        <f t="shared" si="1061"/>
        <v>0</v>
      </c>
      <c r="AA2128" s="40">
        <f t="shared" si="1061"/>
        <v>0</v>
      </c>
      <c r="AB2128" s="41" t="e">
        <f>Z2128/D2128</f>
        <v>#DIV/0!</v>
      </c>
      <c r="AC2128" s="43"/>
      <c r="AD2128" s="165"/>
      <c r="AE2128" s="165"/>
      <c r="AF2128" s="165"/>
      <c r="AG2128" s="165"/>
      <c r="AH2128" s="165"/>
      <c r="AI2128" s="140"/>
      <c r="AJ2128" s="140"/>
      <c r="AK2128" s="78"/>
      <c r="AL2128" s="78"/>
    </row>
    <row r="2129" spans="1:38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65"/>
      <c r="AE2129" s="165"/>
      <c r="AF2129" s="165"/>
      <c r="AG2129" s="165"/>
      <c r="AH2129" s="165"/>
      <c r="AI2129" s="140"/>
      <c r="AJ2129" s="140"/>
      <c r="AK2129" s="78"/>
      <c r="AL2129" s="78"/>
    </row>
    <row r="2130" spans="1:38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65"/>
      <c r="AE2130" s="165"/>
      <c r="AF2130" s="165"/>
      <c r="AG2130" s="165"/>
      <c r="AH2130" s="165"/>
      <c r="AI2130" s="140"/>
      <c r="AJ2130" s="140"/>
      <c r="AK2130" s="78"/>
      <c r="AL2130" s="78"/>
    </row>
    <row r="2131" spans="1:38" s="33" customFormat="1" ht="20.45" customHeight="1" x14ac:dyDescent="0.25">
      <c r="A2131" s="69" t="s">
        <v>119</v>
      </c>
      <c r="B2131" s="71"/>
      <c r="C2131" s="71"/>
      <c r="D2131" s="7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65"/>
      <c r="AE2131" s="165"/>
      <c r="AF2131" s="165"/>
      <c r="AG2131" s="165"/>
      <c r="AH2131" s="165"/>
      <c r="AI2131" s="140"/>
      <c r="AJ2131" s="140"/>
      <c r="AK2131" s="78"/>
      <c r="AL2131" s="78"/>
    </row>
    <row r="2132" spans="1:38" s="33" customFormat="1" ht="15" customHeight="1" x14ac:dyDescent="0.25">
      <c r="A2132" s="69"/>
      <c r="B2132" s="71"/>
      <c r="C2132" s="71"/>
      <c r="D2132" s="7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65"/>
      <c r="AE2132" s="165"/>
      <c r="AF2132" s="165"/>
      <c r="AG2132" s="165"/>
      <c r="AH2132" s="165"/>
      <c r="AI2132" s="140"/>
      <c r="AJ2132" s="140"/>
      <c r="AK2132" s="78"/>
      <c r="AL2132" s="78"/>
    </row>
    <row r="2133" spans="1:38" s="33" customFormat="1" ht="15" customHeight="1" x14ac:dyDescent="0.2">
      <c r="A2133" s="55"/>
      <c r="B2133" s="71"/>
      <c r="C2133" s="71"/>
      <c r="D2133" s="7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65"/>
      <c r="AE2133" s="165"/>
      <c r="AF2133" s="165"/>
      <c r="AG2133" s="165"/>
      <c r="AH2133" s="165"/>
      <c r="AI2133" s="140"/>
      <c r="AJ2133" s="140"/>
      <c r="AK2133" s="78"/>
      <c r="AL2133" s="78"/>
    </row>
    <row r="2134" spans="1:38" s="33" customFormat="1" ht="15" customHeight="1" x14ac:dyDescent="0.25">
      <c r="A2134" s="47" t="s">
        <v>120</v>
      </c>
      <c r="B2134" s="65"/>
      <c r="C2134" s="65"/>
      <c r="D2134" s="65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65"/>
      <c r="AE2134" s="165"/>
      <c r="AF2134" s="165"/>
      <c r="AG2134" s="165"/>
      <c r="AH2134" s="165"/>
      <c r="AI2134" s="140"/>
      <c r="AJ2134" s="140"/>
      <c r="AK2134" s="78"/>
      <c r="AL2134" s="78"/>
    </row>
    <row r="2135" spans="1:38" s="33" customFormat="1" ht="18" customHeight="1" x14ac:dyDescent="0.2">
      <c r="A2135" s="36" t="s">
        <v>34</v>
      </c>
      <c r="B2135" s="31">
        <f t="shared" ref="B2135:Q2140" si="1062">B2145+B2155+B2165+B2175+B2185+B2195+B2205+B2215+B2225+B2235</f>
        <v>0</v>
      </c>
      <c r="C2135" s="31">
        <f t="shared" si="1062"/>
        <v>0</v>
      </c>
      <c r="D2135" s="31">
        <f>D2145+D2155+D2165+D2175+D2185+D2195+D2205+D2215+D2225+D2235</f>
        <v>0</v>
      </c>
      <c r="E2135" s="31">
        <f t="shared" ref="E2135:Y2140" si="1063">E2145+E2155+E2165+E2175+E2185+E2195+E2205+E2215+E2225+E2235</f>
        <v>0</v>
      </c>
      <c r="F2135" s="31">
        <f t="shared" si="1063"/>
        <v>0</v>
      </c>
      <c r="G2135" s="31">
        <f t="shared" si="1063"/>
        <v>0</v>
      </c>
      <c r="H2135" s="31">
        <f t="shared" si="1063"/>
        <v>0</v>
      </c>
      <c r="I2135" s="31">
        <f t="shared" si="1063"/>
        <v>0</v>
      </c>
      <c r="J2135" s="31">
        <f t="shared" si="1063"/>
        <v>0</v>
      </c>
      <c r="K2135" s="31">
        <f t="shared" si="1063"/>
        <v>0</v>
      </c>
      <c r="L2135" s="31">
        <f t="shared" si="1063"/>
        <v>0</v>
      </c>
      <c r="M2135" s="31">
        <f t="shared" si="1063"/>
        <v>0</v>
      </c>
      <c r="N2135" s="31">
        <f t="shared" si="1063"/>
        <v>0</v>
      </c>
      <c r="O2135" s="31">
        <f t="shared" si="1063"/>
        <v>0</v>
      </c>
      <c r="P2135" s="31">
        <f t="shared" si="1063"/>
        <v>0</v>
      </c>
      <c r="Q2135" s="31">
        <f t="shared" si="1063"/>
        <v>0</v>
      </c>
      <c r="R2135" s="31">
        <f t="shared" si="1063"/>
        <v>0</v>
      </c>
      <c r="S2135" s="31">
        <f t="shared" si="1063"/>
        <v>0</v>
      </c>
      <c r="T2135" s="31">
        <f t="shared" si="1063"/>
        <v>0</v>
      </c>
      <c r="U2135" s="31">
        <f t="shared" si="1063"/>
        <v>0</v>
      </c>
      <c r="V2135" s="31">
        <f t="shared" si="1063"/>
        <v>0</v>
      </c>
      <c r="W2135" s="31">
        <f t="shared" si="1063"/>
        <v>0</v>
      </c>
      <c r="X2135" s="31">
        <f t="shared" si="1063"/>
        <v>0</v>
      </c>
      <c r="Y2135" s="31">
        <f t="shared" si="1063"/>
        <v>0</v>
      </c>
      <c r="Z2135" s="31">
        <f>SUM(M2135:Y2135)</f>
        <v>0</v>
      </c>
      <c r="AA2135" s="31">
        <f>D2135-Z2135</f>
        <v>0</v>
      </c>
      <c r="AB2135" s="48" t="e">
        <f>Z2135/D2135</f>
        <v>#DIV/0!</v>
      </c>
      <c r="AC2135" s="32"/>
      <c r="AD2135" s="165"/>
      <c r="AE2135" s="165"/>
      <c r="AF2135" s="165"/>
      <c r="AG2135" s="165"/>
      <c r="AH2135" s="165"/>
      <c r="AI2135" s="140"/>
      <c r="AJ2135" s="140"/>
      <c r="AK2135" s="78"/>
      <c r="AL2135" s="78"/>
    </row>
    <row r="2136" spans="1:38" s="33" customFormat="1" ht="18" customHeight="1" x14ac:dyDescent="0.2">
      <c r="A2136" s="36" t="s">
        <v>35</v>
      </c>
      <c r="B2136" s="31">
        <f t="shared" si="1062"/>
        <v>1.43</v>
      </c>
      <c r="C2136" s="31">
        <f t="shared" si="1062"/>
        <v>0</v>
      </c>
      <c r="D2136" s="31">
        <f t="shared" si="1062"/>
        <v>1.43</v>
      </c>
      <c r="E2136" s="31">
        <f t="shared" si="1062"/>
        <v>0</v>
      </c>
      <c r="F2136" s="31">
        <f t="shared" si="1062"/>
        <v>0</v>
      </c>
      <c r="G2136" s="31">
        <f t="shared" si="1062"/>
        <v>0</v>
      </c>
      <c r="H2136" s="31">
        <f t="shared" si="1062"/>
        <v>0</v>
      </c>
      <c r="I2136" s="31">
        <f t="shared" si="1062"/>
        <v>0</v>
      </c>
      <c r="J2136" s="31">
        <f t="shared" si="1062"/>
        <v>0</v>
      </c>
      <c r="K2136" s="31">
        <f t="shared" si="1062"/>
        <v>0</v>
      </c>
      <c r="L2136" s="31">
        <f t="shared" si="1062"/>
        <v>0</v>
      </c>
      <c r="M2136" s="31">
        <f t="shared" si="1062"/>
        <v>0</v>
      </c>
      <c r="N2136" s="31">
        <f t="shared" si="1062"/>
        <v>0</v>
      </c>
      <c r="O2136" s="31">
        <f t="shared" si="1062"/>
        <v>0</v>
      </c>
      <c r="P2136" s="31">
        <f t="shared" si="1062"/>
        <v>0</v>
      </c>
      <c r="Q2136" s="31">
        <f t="shared" si="1062"/>
        <v>0</v>
      </c>
      <c r="R2136" s="31">
        <f t="shared" si="1063"/>
        <v>0</v>
      </c>
      <c r="S2136" s="31">
        <f t="shared" si="1063"/>
        <v>0</v>
      </c>
      <c r="T2136" s="31">
        <f t="shared" si="1063"/>
        <v>0</v>
      </c>
      <c r="U2136" s="31">
        <f t="shared" si="1063"/>
        <v>0</v>
      </c>
      <c r="V2136" s="31">
        <f t="shared" si="1063"/>
        <v>0</v>
      </c>
      <c r="W2136" s="31">
        <f t="shared" si="1063"/>
        <v>0</v>
      </c>
      <c r="X2136" s="31">
        <f t="shared" si="1063"/>
        <v>0</v>
      </c>
      <c r="Y2136" s="31">
        <f t="shared" si="1063"/>
        <v>0</v>
      </c>
      <c r="Z2136" s="31">
        <f t="shared" ref="Z2136:Z2138" si="1064">SUM(M2136:Y2136)</f>
        <v>0</v>
      </c>
      <c r="AA2136" s="31">
        <f>D2136-Z2136</f>
        <v>1.43</v>
      </c>
      <c r="AB2136" s="37">
        <f t="shared" ref="AB2136" si="1065">Z2136/D2136</f>
        <v>0</v>
      </c>
      <c r="AC2136" s="32"/>
      <c r="AD2136" s="165"/>
      <c r="AE2136" s="165"/>
      <c r="AF2136" s="165"/>
      <c r="AG2136" s="165"/>
      <c r="AH2136" s="165"/>
      <c r="AI2136" s="140"/>
      <c r="AJ2136" s="140"/>
      <c r="AK2136" s="78"/>
      <c r="AL2136" s="78"/>
    </row>
    <row r="2137" spans="1:38" s="33" customFormat="1" ht="18" customHeight="1" x14ac:dyDescent="0.2">
      <c r="A2137" s="36" t="s">
        <v>36</v>
      </c>
      <c r="B2137" s="31">
        <f t="shared" si="1062"/>
        <v>0</v>
      </c>
      <c r="C2137" s="31">
        <f t="shared" si="1062"/>
        <v>0</v>
      </c>
      <c r="D2137" s="31">
        <f t="shared" si="1062"/>
        <v>0</v>
      </c>
      <c r="E2137" s="31">
        <f t="shared" si="1063"/>
        <v>0</v>
      </c>
      <c r="F2137" s="31">
        <f t="shared" si="1063"/>
        <v>0</v>
      </c>
      <c r="G2137" s="31">
        <f t="shared" si="1063"/>
        <v>0</v>
      </c>
      <c r="H2137" s="31">
        <f t="shared" si="1063"/>
        <v>0</v>
      </c>
      <c r="I2137" s="31">
        <f t="shared" si="1063"/>
        <v>0</v>
      </c>
      <c r="J2137" s="31">
        <f t="shared" si="1063"/>
        <v>0</v>
      </c>
      <c r="K2137" s="31">
        <f t="shared" si="1063"/>
        <v>0</v>
      </c>
      <c r="L2137" s="31">
        <f t="shared" si="1063"/>
        <v>0</v>
      </c>
      <c r="M2137" s="31">
        <f t="shared" si="1063"/>
        <v>0</v>
      </c>
      <c r="N2137" s="31">
        <f t="shared" si="1063"/>
        <v>0</v>
      </c>
      <c r="O2137" s="31">
        <f t="shared" si="1063"/>
        <v>0</v>
      </c>
      <c r="P2137" s="31">
        <f t="shared" si="1063"/>
        <v>0</v>
      </c>
      <c r="Q2137" s="31">
        <f t="shared" si="1063"/>
        <v>0</v>
      </c>
      <c r="R2137" s="31">
        <f t="shared" si="1063"/>
        <v>0</v>
      </c>
      <c r="S2137" s="31">
        <f t="shared" si="1063"/>
        <v>0</v>
      </c>
      <c r="T2137" s="31">
        <f t="shared" si="1063"/>
        <v>0</v>
      </c>
      <c r="U2137" s="31">
        <f t="shared" si="1063"/>
        <v>0</v>
      </c>
      <c r="V2137" s="31">
        <f t="shared" si="1063"/>
        <v>0</v>
      </c>
      <c r="W2137" s="31">
        <f t="shared" si="1063"/>
        <v>0</v>
      </c>
      <c r="X2137" s="31">
        <f t="shared" si="1063"/>
        <v>0</v>
      </c>
      <c r="Y2137" s="31">
        <f t="shared" si="1063"/>
        <v>0</v>
      </c>
      <c r="Z2137" s="31">
        <f t="shared" si="1064"/>
        <v>0</v>
      </c>
      <c r="AA2137" s="31">
        <f>D2137-Z2137</f>
        <v>0</v>
      </c>
      <c r="AB2137" s="37"/>
      <c r="AC2137" s="32"/>
      <c r="AD2137" s="165"/>
      <c r="AE2137" s="165"/>
      <c r="AF2137" s="165"/>
      <c r="AG2137" s="165"/>
      <c r="AH2137" s="165"/>
      <c r="AI2137" s="140"/>
      <c r="AJ2137" s="140"/>
      <c r="AK2137" s="78"/>
      <c r="AL2137" s="78"/>
    </row>
    <row r="2138" spans="1:38" s="33" customFormat="1" ht="18" customHeight="1" x14ac:dyDescent="0.2">
      <c r="A2138" s="36" t="s">
        <v>37</v>
      </c>
      <c r="B2138" s="31">
        <f t="shared" si="1062"/>
        <v>0</v>
      </c>
      <c r="C2138" s="31">
        <f t="shared" si="1062"/>
        <v>0</v>
      </c>
      <c r="D2138" s="31">
        <f t="shared" si="1062"/>
        <v>0</v>
      </c>
      <c r="E2138" s="31">
        <f t="shared" si="1063"/>
        <v>0</v>
      </c>
      <c r="F2138" s="31">
        <f t="shared" si="1063"/>
        <v>0</v>
      </c>
      <c r="G2138" s="31">
        <f t="shared" si="1063"/>
        <v>0</v>
      </c>
      <c r="H2138" s="31">
        <f t="shared" si="1063"/>
        <v>0</v>
      </c>
      <c r="I2138" s="31">
        <f t="shared" si="1063"/>
        <v>0</v>
      </c>
      <c r="J2138" s="31">
        <f t="shared" si="1063"/>
        <v>0</v>
      </c>
      <c r="K2138" s="31">
        <f t="shared" si="1063"/>
        <v>0</v>
      </c>
      <c r="L2138" s="31">
        <f t="shared" si="1063"/>
        <v>0</v>
      </c>
      <c r="M2138" s="31">
        <f t="shared" si="1063"/>
        <v>0</v>
      </c>
      <c r="N2138" s="31">
        <f t="shared" si="1063"/>
        <v>0</v>
      </c>
      <c r="O2138" s="31">
        <f t="shared" si="1063"/>
        <v>0</v>
      </c>
      <c r="P2138" s="31">
        <f t="shared" si="1063"/>
        <v>0</v>
      </c>
      <c r="Q2138" s="31">
        <f t="shared" si="1063"/>
        <v>0</v>
      </c>
      <c r="R2138" s="31">
        <f t="shared" si="1063"/>
        <v>0</v>
      </c>
      <c r="S2138" s="31">
        <f t="shared" si="1063"/>
        <v>0</v>
      </c>
      <c r="T2138" s="31">
        <f t="shared" si="1063"/>
        <v>0</v>
      </c>
      <c r="U2138" s="31">
        <f t="shared" si="1063"/>
        <v>0</v>
      </c>
      <c r="V2138" s="31">
        <f t="shared" si="1063"/>
        <v>0</v>
      </c>
      <c r="W2138" s="31">
        <f t="shared" si="1063"/>
        <v>0</v>
      </c>
      <c r="X2138" s="31">
        <f t="shared" si="1063"/>
        <v>0</v>
      </c>
      <c r="Y2138" s="31">
        <f t="shared" si="1063"/>
        <v>0</v>
      </c>
      <c r="Z2138" s="31">
        <f t="shared" si="1064"/>
        <v>0</v>
      </c>
      <c r="AA2138" s="31">
        <f>D2138-Z2138</f>
        <v>0</v>
      </c>
      <c r="AB2138" s="37"/>
      <c r="AC2138" s="32"/>
      <c r="AD2138" s="165"/>
      <c r="AE2138" s="165"/>
      <c r="AF2138" s="165"/>
      <c r="AG2138" s="165"/>
      <c r="AH2138" s="165"/>
      <c r="AI2138" s="140"/>
      <c r="AJ2138" s="140"/>
      <c r="AK2138" s="78"/>
      <c r="AL2138" s="78"/>
    </row>
    <row r="2139" spans="1:38" s="33" customFormat="1" ht="18" hidden="1" customHeight="1" x14ac:dyDescent="0.25">
      <c r="A2139" s="39" t="s">
        <v>38</v>
      </c>
      <c r="B2139" s="40">
        <f t="shared" ref="B2139:C2139" si="1066">SUM(B2135:B2138)</f>
        <v>1.43</v>
      </c>
      <c r="C2139" s="40">
        <f t="shared" si="1066"/>
        <v>0</v>
      </c>
      <c r="D2139" s="40">
        <f>SUM(D2135:D2138)</f>
        <v>1.43</v>
      </c>
      <c r="E2139" s="40">
        <f t="shared" ref="E2139:AA2139" si="1067">SUM(E2135:E2138)</f>
        <v>0</v>
      </c>
      <c r="F2139" s="40">
        <f t="shared" si="1067"/>
        <v>0</v>
      </c>
      <c r="G2139" s="40">
        <f t="shared" si="1067"/>
        <v>0</v>
      </c>
      <c r="H2139" s="40">
        <f t="shared" si="1067"/>
        <v>0</v>
      </c>
      <c r="I2139" s="40">
        <f t="shared" si="1067"/>
        <v>0</v>
      </c>
      <c r="J2139" s="40">
        <f t="shared" si="1067"/>
        <v>0</v>
      </c>
      <c r="K2139" s="40">
        <f t="shared" si="1067"/>
        <v>0</v>
      </c>
      <c r="L2139" s="40">
        <f t="shared" si="1067"/>
        <v>0</v>
      </c>
      <c r="M2139" s="40">
        <f t="shared" si="1067"/>
        <v>0</v>
      </c>
      <c r="N2139" s="40">
        <f t="shared" si="1067"/>
        <v>0</v>
      </c>
      <c r="O2139" s="40">
        <f t="shared" si="1067"/>
        <v>0</v>
      </c>
      <c r="P2139" s="40">
        <f t="shared" si="1067"/>
        <v>0</v>
      </c>
      <c r="Q2139" s="40">
        <f t="shared" si="1067"/>
        <v>0</v>
      </c>
      <c r="R2139" s="40">
        <f t="shared" si="1067"/>
        <v>0</v>
      </c>
      <c r="S2139" s="40">
        <f t="shared" si="1067"/>
        <v>0</v>
      </c>
      <c r="T2139" s="40">
        <f t="shared" si="1067"/>
        <v>0</v>
      </c>
      <c r="U2139" s="40">
        <f t="shared" si="1067"/>
        <v>0</v>
      </c>
      <c r="V2139" s="40">
        <f t="shared" si="1067"/>
        <v>0</v>
      </c>
      <c r="W2139" s="40">
        <f t="shared" si="1067"/>
        <v>0</v>
      </c>
      <c r="X2139" s="40">
        <f t="shared" si="1067"/>
        <v>0</v>
      </c>
      <c r="Y2139" s="40">
        <f t="shared" si="1067"/>
        <v>0</v>
      </c>
      <c r="Z2139" s="40">
        <f t="shared" si="1067"/>
        <v>0</v>
      </c>
      <c r="AA2139" s="40">
        <f t="shared" si="1067"/>
        <v>1.43</v>
      </c>
      <c r="AB2139" s="41">
        <f>Z2139/D2139</f>
        <v>0</v>
      </c>
      <c r="AC2139" s="32"/>
      <c r="AD2139" s="165"/>
      <c r="AE2139" s="165"/>
      <c r="AF2139" s="165"/>
      <c r="AG2139" s="165"/>
      <c r="AH2139" s="165"/>
      <c r="AI2139" s="140"/>
      <c r="AJ2139" s="140"/>
      <c r="AK2139" s="78"/>
      <c r="AL2139" s="78"/>
    </row>
    <row r="2140" spans="1:38" s="33" customFormat="1" ht="18" hidden="1" customHeight="1" x14ac:dyDescent="0.25">
      <c r="A2140" s="42" t="s">
        <v>39</v>
      </c>
      <c r="B2140" s="31">
        <f t="shared" ref="B2140:C2140" si="1068">B2150+B2160+B2170+B2180+B2190+B2200+B2210+B2220+B2230+B2240</f>
        <v>0</v>
      </c>
      <c r="C2140" s="31">
        <f t="shared" si="1068"/>
        <v>0</v>
      </c>
      <c r="D2140" s="31">
        <f t="shared" si="1062"/>
        <v>0</v>
      </c>
      <c r="E2140" s="31">
        <f t="shared" si="1063"/>
        <v>0</v>
      </c>
      <c r="F2140" s="31">
        <f t="shared" si="1063"/>
        <v>0</v>
      </c>
      <c r="G2140" s="31">
        <f t="shared" si="1063"/>
        <v>0</v>
      </c>
      <c r="H2140" s="31">
        <f t="shared" si="1063"/>
        <v>0</v>
      </c>
      <c r="I2140" s="31">
        <f t="shared" si="1063"/>
        <v>0</v>
      </c>
      <c r="J2140" s="31">
        <f t="shared" si="1063"/>
        <v>0</v>
      </c>
      <c r="K2140" s="31">
        <f t="shared" si="1063"/>
        <v>0</v>
      </c>
      <c r="L2140" s="31">
        <f t="shared" si="1063"/>
        <v>0</v>
      </c>
      <c r="M2140" s="31">
        <f t="shared" si="1063"/>
        <v>0</v>
      </c>
      <c r="N2140" s="31">
        <f t="shared" si="1063"/>
        <v>0</v>
      </c>
      <c r="O2140" s="31">
        <f t="shared" si="1063"/>
        <v>0</v>
      </c>
      <c r="P2140" s="31">
        <f t="shared" si="1063"/>
        <v>0</v>
      </c>
      <c r="Q2140" s="31">
        <f t="shared" si="1063"/>
        <v>0</v>
      </c>
      <c r="R2140" s="31">
        <f t="shared" si="1063"/>
        <v>0</v>
      </c>
      <c r="S2140" s="31">
        <f t="shared" si="1063"/>
        <v>0</v>
      </c>
      <c r="T2140" s="31">
        <f t="shared" si="1063"/>
        <v>0</v>
      </c>
      <c r="U2140" s="31">
        <f t="shared" si="1063"/>
        <v>0</v>
      </c>
      <c r="V2140" s="31">
        <f t="shared" si="1063"/>
        <v>0</v>
      </c>
      <c r="W2140" s="31">
        <f t="shared" si="1063"/>
        <v>0</v>
      </c>
      <c r="X2140" s="31">
        <f t="shared" si="1063"/>
        <v>0</v>
      </c>
      <c r="Y2140" s="31">
        <f t="shared" si="1063"/>
        <v>0</v>
      </c>
      <c r="Z2140" s="31">
        <f t="shared" ref="Z2140" si="1069">SUM(M2140:Y2140)</f>
        <v>0</v>
      </c>
      <c r="AA2140" s="31">
        <f>D2140-Z2140</f>
        <v>0</v>
      </c>
      <c r="AB2140" s="37"/>
      <c r="AC2140" s="32"/>
      <c r="AD2140" s="165"/>
      <c r="AE2140" s="165"/>
      <c r="AF2140" s="165"/>
      <c r="AG2140" s="165"/>
      <c r="AH2140" s="165"/>
      <c r="AI2140" s="140"/>
      <c r="AJ2140" s="140"/>
      <c r="AK2140" s="78"/>
      <c r="AL2140" s="78"/>
    </row>
    <row r="2141" spans="1:38" s="33" customFormat="1" ht="26.45" customHeight="1" x14ac:dyDescent="0.25">
      <c r="A2141" s="39" t="s">
        <v>40</v>
      </c>
      <c r="B2141" s="40">
        <f t="shared" ref="B2141:C2141" si="1070">B2140+B2139</f>
        <v>1.43</v>
      </c>
      <c r="C2141" s="40">
        <f t="shared" si="1070"/>
        <v>0</v>
      </c>
      <c r="D2141" s="40">
        <f>D2140+D2139</f>
        <v>1.43</v>
      </c>
      <c r="E2141" s="40">
        <f t="shared" ref="E2141:AA2141" si="1071">E2140+E2139</f>
        <v>0</v>
      </c>
      <c r="F2141" s="40">
        <f t="shared" si="1071"/>
        <v>0</v>
      </c>
      <c r="G2141" s="40">
        <f t="shared" si="1071"/>
        <v>0</v>
      </c>
      <c r="H2141" s="40">
        <f t="shared" si="1071"/>
        <v>0</v>
      </c>
      <c r="I2141" s="40">
        <f t="shared" si="1071"/>
        <v>0</v>
      </c>
      <c r="J2141" s="40">
        <f t="shared" si="1071"/>
        <v>0</v>
      </c>
      <c r="K2141" s="40">
        <f t="shared" si="1071"/>
        <v>0</v>
      </c>
      <c r="L2141" s="40">
        <f t="shared" si="1071"/>
        <v>0</v>
      </c>
      <c r="M2141" s="40">
        <f t="shared" si="1071"/>
        <v>0</v>
      </c>
      <c r="N2141" s="40">
        <f t="shared" si="1071"/>
        <v>0</v>
      </c>
      <c r="O2141" s="40">
        <f t="shared" si="1071"/>
        <v>0</v>
      </c>
      <c r="P2141" s="40">
        <f t="shared" si="1071"/>
        <v>0</v>
      </c>
      <c r="Q2141" s="40">
        <f t="shared" si="1071"/>
        <v>0</v>
      </c>
      <c r="R2141" s="40">
        <f t="shared" si="1071"/>
        <v>0</v>
      </c>
      <c r="S2141" s="40">
        <f t="shared" si="1071"/>
        <v>0</v>
      </c>
      <c r="T2141" s="40">
        <f t="shared" si="1071"/>
        <v>0</v>
      </c>
      <c r="U2141" s="40">
        <f t="shared" si="1071"/>
        <v>0</v>
      </c>
      <c r="V2141" s="40">
        <f t="shared" si="1071"/>
        <v>0</v>
      </c>
      <c r="W2141" s="40">
        <f t="shared" si="1071"/>
        <v>0</v>
      </c>
      <c r="X2141" s="40">
        <f t="shared" si="1071"/>
        <v>0</v>
      </c>
      <c r="Y2141" s="40">
        <f t="shared" si="1071"/>
        <v>0</v>
      </c>
      <c r="Z2141" s="40">
        <f t="shared" si="1071"/>
        <v>0</v>
      </c>
      <c r="AA2141" s="40">
        <f t="shared" si="1071"/>
        <v>1.43</v>
      </c>
      <c r="AB2141" s="41">
        <f>Z2141/D2141</f>
        <v>0</v>
      </c>
      <c r="AC2141" s="43"/>
      <c r="AD2141" s="165"/>
      <c r="AE2141" s="165"/>
      <c r="AF2141" s="165"/>
      <c r="AG2141" s="165"/>
      <c r="AH2141" s="165"/>
      <c r="AI2141" s="140"/>
      <c r="AJ2141" s="140"/>
      <c r="AK2141" s="78"/>
      <c r="AL2141" s="78"/>
    </row>
    <row r="2142" spans="1:38" s="33" customFormat="1" ht="15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65"/>
      <c r="AE2142" s="165"/>
      <c r="AF2142" s="165"/>
      <c r="AG2142" s="165"/>
      <c r="AH2142" s="165"/>
      <c r="AI2142" s="140"/>
      <c r="AJ2142" s="140"/>
      <c r="AK2142" s="78"/>
      <c r="AL2142" s="78"/>
    </row>
    <row r="2143" spans="1:38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65"/>
      <c r="AE2143" s="165"/>
      <c r="AF2143" s="165"/>
      <c r="AG2143" s="165"/>
      <c r="AH2143" s="165"/>
      <c r="AI2143" s="140"/>
      <c r="AJ2143" s="140"/>
      <c r="AK2143" s="78"/>
      <c r="AL2143" s="78"/>
    </row>
    <row r="2144" spans="1:38" s="33" customFormat="1" ht="15" customHeight="1" x14ac:dyDescent="0.25">
      <c r="A2144" s="47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65"/>
      <c r="AE2144" s="165"/>
      <c r="AF2144" s="165"/>
      <c r="AG2144" s="165"/>
      <c r="AH2144" s="165"/>
      <c r="AI2144" s="140"/>
      <c r="AJ2144" s="140"/>
      <c r="AK2144" s="78"/>
      <c r="AL2144" s="78"/>
    </row>
    <row r="2145" spans="1:38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48" t="e">
        <f>Z2145/D2145</f>
        <v>#DIV/0!</v>
      </c>
      <c r="AC2145" s="32"/>
      <c r="AD2145" s="165"/>
      <c r="AE2145" s="165"/>
      <c r="AF2145" s="165"/>
      <c r="AG2145" s="165"/>
      <c r="AH2145" s="165"/>
      <c r="AI2145" s="140"/>
      <c r="AJ2145" s="140"/>
      <c r="AK2145" s="78"/>
      <c r="AL2145" s="78"/>
    </row>
    <row r="2146" spans="1:38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72">SUM(M2146:Y2146)</f>
        <v>0</v>
      </c>
      <c r="AA2146" s="31">
        <f>D2146-Z2146</f>
        <v>1.43</v>
      </c>
      <c r="AB2146" s="37">
        <f>Z2146/D2146</f>
        <v>0</v>
      </c>
      <c r="AC2146" s="32"/>
      <c r="AD2146" s="165"/>
      <c r="AE2146" s="165"/>
      <c r="AF2146" s="165"/>
      <c r="AG2146" s="165"/>
      <c r="AH2146" s="165"/>
      <c r="AI2146" s="140"/>
      <c r="AJ2146" s="140"/>
      <c r="AK2146" s="78"/>
      <c r="AL2146" s="78"/>
    </row>
    <row r="2147" spans="1:38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2"/>
        <v>0</v>
      </c>
      <c r="AA2147" s="31">
        <f>D2147-Z2147</f>
        <v>0</v>
      </c>
      <c r="AB2147" s="37"/>
      <c r="AC2147" s="32"/>
      <c r="AD2147" s="165"/>
      <c r="AE2147" s="165"/>
      <c r="AF2147" s="165"/>
      <c r="AG2147" s="165"/>
      <c r="AH2147" s="165"/>
      <c r="AI2147" s="140"/>
      <c r="AJ2147" s="140"/>
      <c r="AK2147" s="78"/>
      <c r="AL2147" s="78"/>
    </row>
    <row r="2148" spans="1:38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2"/>
        <v>0</v>
      </c>
      <c r="AA2148" s="31">
        <f>D2148-Z2148</f>
        <v>0</v>
      </c>
      <c r="AB2148" s="37"/>
      <c r="AC2148" s="32"/>
      <c r="AD2148" s="165"/>
      <c r="AE2148" s="165"/>
      <c r="AF2148" s="165"/>
      <c r="AG2148" s="165"/>
      <c r="AH2148" s="165"/>
      <c r="AI2148" s="140"/>
      <c r="AJ2148" s="140"/>
      <c r="AK2148" s="78"/>
      <c r="AL2148" s="78"/>
    </row>
    <row r="2149" spans="1:38" s="33" customFormat="1" ht="18" hidden="1" customHeight="1" x14ac:dyDescent="0.25">
      <c r="A2149" s="39" t="s">
        <v>38</v>
      </c>
      <c r="B2149" s="40">
        <f t="shared" ref="B2149:C2149" si="1073">SUM(B2145:B2148)</f>
        <v>1.43</v>
      </c>
      <c r="C2149" s="40">
        <f t="shared" si="1073"/>
        <v>0</v>
      </c>
      <c r="D2149" s="40">
        <f>SUM(D2145:D2148)</f>
        <v>1.43</v>
      </c>
      <c r="E2149" s="40">
        <f t="shared" ref="E2149:AA2149" si="1074">SUM(E2145:E2148)</f>
        <v>0</v>
      </c>
      <c r="F2149" s="40">
        <f t="shared" si="1074"/>
        <v>0</v>
      </c>
      <c r="G2149" s="40">
        <f t="shared" si="1074"/>
        <v>0</v>
      </c>
      <c r="H2149" s="40">
        <f t="shared" si="1074"/>
        <v>0</v>
      </c>
      <c r="I2149" s="40">
        <f t="shared" si="1074"/>
        <v>0</v>
      </c>
      <c r="J2149" s="40">
        <f t="shared" si="1074"/>
        <v>0</v>
      </c>
      <c r="K2149" s="40">
        <f t="shared" si="1074"/>
        <v>0</v>
      </c>
      <c r="L2149" s="40">
        <f t="shared" si="1074"/>
        <v>0</v>
      </c>
      <c r="M2149" s="40">
        <f t="shared" si="1074"/>
        <v>0</v>
      </c>
      <c r="N2149" s="40">
        <f t="shared" si="1074"/>
        <v>0</v>
      </c>
      <c r="O2149" s="40">
        <f t="shared" si="1074"/>
        <v>0</v>
      </c>
      <c r="P2149" s="40">
        <f t="shared" si="1074"/>
        <v>0</v>
      </c>
      <c r="Q2149" s="40">
        <f t="shared" si="1074"/>
        <v>0</v>
      </c>
      <c r="R2149" s="40">
        <f t="shared" si="1074"/>
        <v>0</v>
      </c>
      <c r="S2149" s="40">
        <f t="shared" si="1074"/>
        <v>0</v>
      </c>
      <c r="T2149" s="40">
        <f t="shared" si="1074"/>
        <v>0</v>
      </c>
      <c r="U2149" s="40">
        <f t="shared" si="1074"/>
        <v>0</v>
      </c>
      <c r="V2149" s="40">
        <f t="shared" si="1074"/>
        <v>0</v>
      </c>
      <c r="W2149" s="40">
        <f t="shared" si="1074"/>
        <v>0</v>
      </c>
      <c r="X2149" s="40">
        <f t="shared" si="1074"/>
        <v>0</v>
      </c>
      <c r="Y2149" s="40">
        <f t="shared" si="1074"/>
        <v>0</v>
      </c>
      <c r="Z2149" s="40">
        <f t="shared" si="1074"/>
        <v>0</v>
      </c>
      <c r="AA2149" s="40">
        <f t="shared" si="1074"/>
        <v>1.43</v>
      </c>
      <c r="AB2149" s="41">
        <f>Z2149/D2149</f>
        <v>0</v>
      </c>
      <c r="AC2149" s="32"/>
      <c r="AD2149" s="165"/>
      <c r="AE2149" s="165"/>
      <c r="AF2149" s="165"/>
      <c r="AG2149" s="165"/>
      <c r="AH2149" s="165"/>
      <c r="AI2149" s="140"/>
      <c r="AJ2149" s="140"/>
      <c r="AK2149" s="78"/>
      <c r="AL2149" s="78"/>
    </row>
    <row r="2150" spans="1:38" s="33" customFormat="1" ht="18" hidden="1" customHeight="1" x14ac:dyDescent="0.25">
      <c r="A2150" s="42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5">SUM(M2150:Y2150)</f>
        <v>0</v>
      </c>
      <c r="AA2150" s="31">
        <f>D2150-Z2150</f>
        <v>0</v>
      </c>
      <c r="AB2150" s="37"/>
      <c r="AC2150" s="32"/>
      <c r="AD2150" s="165"/>
      <c r="AE2150" s="165"/>
      <c r="AF2150" s="165"/>
      <c r="AG2150" s="165"/>
      <c r="AH2150" s="165"/>
      <c r="AI2150" s="140"/>
      <c r="AJ2150" s="140"/>
      <c r="AK2150" s="78"/>
      <c r="AL2150" s="78"/>
    </row>
    <row r="2151" spans="1:38" s="33" customFormat="1" ht="22.5" customHeight="1" x14ac:dyDescent="0.25">
      <c r="A2151" s="39" t="s">
        <v>40</v>
      </c>
      <c r="B2151" s="40">
        <f t="shared" ref="B2151:C2151" si="1076">B2150+B2149</f>
        <v>1.43</v>
      </c>
      <c r="C2151" s="40">
        <f t="shared" si="1076"/>
        <v>0</v>
      </c>
      <c r="D2151" s="40">
        <f>D2150+D2149</f>
        <v>1.43</v>
      </c>
      <c r="E2151" s="40">
        <f t="shared" ref="E2151:AA2151" si="1077">E2150+E2149</f>
        <v>0</v>
      </c>
      <c r="F2151" s="40">
        <f t="shared" si="1077"/>
        <v>0</v>
      </c>
      <c r="G2151" s="40">
        <f t="shared" si="1077"/>
        <v>0</v>
      </c>
      <c r="H2151" s="40">
        <f t="shared" si="1077"/>
        <v>0</v>
      </c>
      <c r="I2151" s="40">
        <f t="shared" si="1077"/>
        <v>0</v>
      </c>
      <c r="J2151" s="40">
        <f t="shared" si="1077"/>
        <v>0</v>
      </c>
      <c r="K2151" s="40">
        <f t="shared" si="1077"/>
        <v>0</v>
      </c>
      <c r="L2151" s="40">
        <f t="shared" si="1077"/>
        <v>0</v>
      </c>
      <c r="M2151" s="40">
        <f t="shared" si="1077"/>
        <v>0</v>
      </c>
      <c r="N2151" s="40">
        <f t="shared" si="1077"/>
        <v>0</v>
      </c>
      <c r="O2151" s="40">
        <f t="shared" si="1077"/>
        <v>0</v>
      </c>
      <c r="P2151" s="40">
        <f t="shared" si="1077"/>
        <v>0</v>
      </c>
      <c r="Q2151" s="40">
        <f t="shared" si="1077"/>
        <v>0</v>
      </c>
      <c r="R2151" s="40">
        <f t="shared" si="1077"/>
        <v>0</v>
      </c>
      <c r="S2151" s="40">
        <f t="shared" si="1077"/>
        <v>0</v>
      </c>
      <c r="T2151" s="40">
        <f t="shared" si="1077"/>
        <v>0</v>
      </c>
      <c r="U2151" s="40">
        <f t="shared" si="1077"/>
        <v>0</v>
      </c>
      <c r="V2151" s="40">
        <f t="shared" si="1077"/>
        <v>0</v>
      </c>
      <c r="W2151" s="40">
        <f t="shared" si="1077"/>
        <v>0</v>
      </c>
      <c r="X2151" s="40">
        <f t="shared" si="1077"/>
        <v>0</v>
      </c>
      <c r="Y2151" s="40">
        <f t="shared" si="1077"/>
        <v>0</v>
      </c>
      <c r="Z2151" s="40">
        <f t="shared" si="1077"/>
        <v>0</v>
      </c>
      <c r="AA2151" s="40">
        <f t="shared" si="1077"/>
        <v>1.43</v>
      </c>
      <c r="AB2151" s="41">
        <f>Z2151/D2151</f>
        <v>0</v>
      </c>
      <c r="AC2151" s="43"/>
      <c r="AD2151" s="165"/>
      <c r="AE2151" s="165"/>
      <c r="AF2151" s="165"/>
      <c r="AG2151" s="165"/>
      <c r="AH2151" s="165"/>
      <c r="AI2151" s="140"/>
      <c r="AJ2151" s="140"/>
      <c r="AK2151" s="78"/>
      <c r="AL2151" s="78"/>
    </row>
    <row r="2152" spans="1:38" s="33" customFormat="1" ht="15.6" hidden="1" customHeight="1" x14ac:dyDescent="0.25">
      <c r="A2152" s="72"/>
      <c r="B2152" s="73"/>
      <c r="C2152" s="73"/>
      <c r="D2152" s="73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65"/>
      <c r="AE2152" s="165"/>
      <c r="AF2152" s="165"/>
      <c r="AG2152" s="165"/>
      <c r="AH2152" s="165"/>
      <c r="AI2152" s="140"/>
      <c r="AJ2152" s="140"/>
      <c r="AK2152" s="78"/>
      <c r="AL2152" s="78"/>
    </row>
    <row r="2153" spans="1:38" s="33" customFormat="1" ht="15.6" hidden="1" customHeight="1" x14ac:dyDescent="0.25">
      <c r="A2153" s="65"/>
      <c r="B2153" s="74"/>
      <c r="C2153" s="74"/>
      <c r="D2153" s="74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65"/>
      <c r="AE2153" s="165"/>
      <c r="AF2153" s="165"/>
      <c r="AG2153" s="165"/>
      <c r="AH2153" s="165"/>
      <c r="AI2153" s="140"/>
      <c r="AJ2153" s="140"/>
      <c r="AK2153" s="78"/>
      <c r="AL2153" s="78"/>
    </row>
    <row r="2154" spans="1:38" s="33" customFormat="1" ht="15.6" hidden="1" customHeight="1" x14ac:dyDescent="0.25">
      <c r="A2154" s="65" t="s">
        <v>122</v>
      </c>
      <c r="B2154" s="75"/>
      <c r="C2154" s="75"/>
      <c r="D2154" s="75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65"/>
      <c r="AE2154" s="165"/>
      <c r="AF2154" s="165"/>
      <c r="AG2154" s="165"/>
      <c r="AH2154" s="165"/>
      <c r="AI2154" s="140"/>
      <c r="AJ2154" s="140"/>
      <c r="AK2154" s="78"/>
      <c r="AL2154" s="78"/>
    </row>
    <row r="2155" spans="1:38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78">SUM(M2155:Y2155)</f>
        <v>0</v>
      </c>
      <c r="AA2155" s="31">
        <f>D2155-Z2155</f>
        <v>0</v>
      </c>
      <c r="AB2155" s="37" t="e">
        <f>Z2155/D2155</f>
        <v>#DIV/0!</v>
      </c>
      <c r="AC2155" s="32"/>
      <c r="AD2155" s="165"/>
      <c r="AE2155" s="165"/>
      <c r="AF2155" s="165"/>
      <c r="AG2155" s="165"/>
      <c r="AH2155" s="165"/>
      <c r="AI2155" s="140"/>
      <c r="AJ2155" s="140"/>
      <c r="AK2155" s="78"/>
      <c r="AL2155" s="78"/>
    </row>
    <row r="2156" spans="1:38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8"/>
        <v>0</v>
      </c>
      <c r="AA2156" s="31">
        <f>D2156-Z2156</f>
        <v>0</v>
      </c>
      <c r="AB2156" s="37"/>
      <c r="AC2156" s="32"/>
      <c r="AD2156" s="165"/>
      <c r="AE2156" s="165"/>
      <c r="AF2156" s="165"/>
      <c r="AG2156" s="165"/>
      <c r="AH2156" s="165"/>
      <c r="AI2156" s="140"/>
      <c r="AJ2156" s="140"/>
      <c r="AK2156" s="78"/>
      <c r="AL2156" s="78"/>
    </row>
    <row r="2157" spans="1:38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8"/>
        <v>0</v>
      </c>
      <c r="AA2157" s="31">
        <f>D2157-Z2157</f>
        <v>0</v>
      </c>
      <c r="AB2157" s="37"/>
      <c r="AC2157" s="32"/>
      <c r="AD2157" s="165"/>
      <c r="AE2157" s="165"/>
      <c r="AF2157" s="165"/>
      <c r="AG2157" s="165"/>
      <c r="AH2157" s="165"/>
      <c r="AI2157" s="140"/>
      <c r="AJ2157" s="140"/>
      <c r="AK2157" s="78"/>
      <c r="AL2157" s="78"/>
    </row>
    <row r="2158" spans="1:38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8"/>
        <v>0</v>
      </c>
      <c r="AA2158" s="31">
        <f>D2158-Z2158</f>
        <v>0</v>
      </c>
      <c r="AB2158" s="37"/>
      <c r="AC2158" s="32"/>
      <c r="AD2158" s="165"/>
      <c r="AE2158" s="165"/>
      <c r="AF2158" s="165"/>
      <c r="AG2158" s="165"/>
      <c r="AH2158" s="165"/>
      <c r="AI2158" s="140"/>
      <c r="AJ2158" s="140"/>
      <c r="AK2158" s="78"/>
      <c r="AL2158" s="78"/>
    </row>
    <row r="2159" spans="1:38" s="33" customFormat="1" ht="15.6" hidden="1" customHeight="1" x14ac:dyDescent="0.25">
      <c r="A2159" s="39" t="s">
        <v>38</v>
      </c>
      <c r="B2159" s="40">
        <f t="shared" ref="B2159:C2159" si="1079">SUM(B2155:B2158)</f>
        <v>0</v>
      </c>
      <c r="C2159" s="40">
        <f t="shared" si="1079"/>
        <v>0</v>
      </c>
      <c r="D2159" s="40">
        <f>SUM(D2155:D2158)</f>
        <v>0</v>
      </c>
      <c r="E2159" s="40">
        <f t="shared" ref="E2159:AA2159" si="1080">SUM(E2155:E2158)</f>
        <v>0</v>
      </c>
      <c r="F2159" s="40">
        <f t="shared" si="1080"/>
        <v>0</v>
      </c>
      <c r="G2159" s="40">
        <f t="shared" si="1080"/>
        <v>0</v>
      </c>
      <c r="H2159" s="40">
        <f t="shared" si="1080"/>
        <v>0</v>
      </c>
      <c r="I2159" s="40">
        <f t="shared" si="1080"/>
        <v>0</v>
      </c>
      <c r="J2159" s="40">
        <f t="shared" si="1080"/>
        <v>0</v>
      </c>
      <c r="K2159" s="40">
        <f t="shared" si="1080"/>
        <v>0</v>
      </c>
      <c r="L2159" s="40">
        <f t="shared" si="1080"/>
        <v>0</v>
      </c>
      <c r="M2159" s="40">
        <f t="shared" si="1080"/>
        <v>0</v>
      </c>
      <c r="N2159" s="40">
        <f t="shared" si="1080"/>
        <v>0</v>
      </c>
      <c r="O2159" s="40">
        <f t="shared" si="1080"/>
        <v>0</v>
      </c>
      <c r="P2159" s="40">
        <f t="shared" si="1080"/>
        <v>0</v>
      </c>
      <c r="Q2159" s="40">
        <f t="shared" si="1080"/>
        <v>0</v>
      </c>
      <c r="R2159" s="40">
        <f t="shared" si="1080"/>
        <v>0</v>
      </c>
      <c r="S2159" s="40">
        <f t="shared" si="1080"/>
        <v>0</v>
      </c>
      <c r="T2159" s="40">
        <f t="shared" si="1080"/>
        <v>0</v>
      </c>
      <c r="U2159" s="40">
        <f t="shared" si="1080"/>
        <v>0</v>
      </c>
      <c r="V2159" s="40">
        <f t="shared" si="1080"/>
        <v>0</v>
      </c>
      <c r="W2159" s="40">
        <f t="shared" si="1080"/>
        <v>0</v>
      </c>
      <c r="X2159" s="40">
        <f t="shared" si="1080"/>
        <v>0</v>
      </c>
      <c r="Y2159" s="40">
        <f t="shared" si="1080"/>
        <v>0</v>
      </c>
      <c r="Z2159" s="40">
        <f t="shared" si="1080"/>
        <v>0</v>
      </c>
      <c r="AA2159" s="40">
        <f t="shared" si="1080"/>
        <v>0</v>
      </c>
      <c r="AB2159" s="41" t="e">
        <f>Z2159/D2159</f>
        <v>#DIV/0!</v>
      </c>
      <c r="AC2159" s="32"/>
      <c r="AD2159" s="165"/>
      <c r="AE2159" s="165"/>
      <c r="AF2159" s="165"/>
      <c r="AG2159" s="165"/>
      <c r="AH2159" s="165"/>
      <c r="AI2159" s="140"/>
      <c r="AJ2159" s="140"/>
      <c r="AK2159" s="78"/>
      <c r="AL2159" s="78"/>
    </row>
    <row r="2160" spans="1:38" s="33" customFormat="1" ht="15.6" hidden="1" customHeight="1" x14ac:dyDescent="0.25">
      <c r="A2160" s="42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1">SUM(M2160:Y2160)</f>
        <v>0</v>
      </c>
      <c r="AA2160" s="31">
        <f>D2160-Z2160</f>
        <v>0</v>
      </c>
      <c r="AB2160" s="37"/>
      <c r="AC2160" s="32"/>
      <c r="AD2160" s="165"/>
      <c r="AE2160" s="165"/>
      <c r="AF2160" s="165"/>
      <c r="AG2160" s="165"/>
      <c r="AH2160" s="165"/>
      <c r="AI2160" s="140"/>
      <c r="AJ2160" s="140"/>
      <c r="AK2160" s="78"/>
      <c r="AL2160" s="78"/>
    </row>
    <row r="2161" spans="1:38" s="33" customFormat="1" ht="21" hidden="1" customHeight="1" x14ac:dyDescent="0.25">
      <c r="A2161" s="39" t="s">
        <v>40</v>
      </c>
      <c r="B2161" s="40">
        <f t="shared" ref="B2161:C2161" si="1082">B2160+B2159</f>
        <v>0</v>
      </c>
      <c r="C2161" s="40">
        <f t="shared" si="1082"/>
        <v>0</v>
      </c>
      <c r="D2161" s="40">
        <f>D2160+D2159</f>
        <v>0</v>
      </c>
      <c r="E2161" s="40">
        <f t="shared" ref="E2161:AA2161" si="1083">E2160+E2159</f>
        <v>0</v>
      </c>
      <c r="F2161" s="40">
        <f t="shared" si="1083"/>
        <v>0</v>
      </c>
      <c r="G2161" s="40">
        <f t="shared" si="1083"/>
        <v>0</v>
      </c>
      <c r="H2161" s="40">
        <f t="shared" si="1083"/>
        <v>0</v>
      </c>
      <c r="I2161" s="40">
        <f t="shared" si="1083"/>
        <v>0</v>
      </c>
      <c r="J2161" s="40">
        <f t="shared" si="1083"/>
        <v>0</v>
      </c>
      <c r="K2161" s="40">
        <f t="shared" si="1083"/>
        <v>0</v>
      </c>
      <c r="L2161" s="40">
        <f t="shared" si="1083"/>
        <v>0</v>
      </c>
      <c r="M2161" s="40">
        <f t="shared" si="1083"/>
        <v>0</v>
      </c>
      <c r="N2161" s="40">
        <f t="shared" si="1083"/>
        <v>0</v>
      </c>
      <c r="O2161" s="40">
        <f t="shared" si="1083"/>
        <v>0</v>
      </c>
      <c r="P2161" s="40">
        <f t="shared" si="1083"/>
        <v>0</v>
      </c>
      <c r="Q2161" s="40">
        <f t="shared" si="1083"/>
        <v>0</v>
      </c>
      <c r="R2161" s="40">
        <f t="shared" si="1083"/>
        <v>0</v>
      </c>
      <c r="S2161" s="40">
        <f t="shared" si="1083"/>
        <v>0</v>
      </c>
      <c r="T2161" s="40">
        <f t="shared" si="1083"/>
        <v>0</v>
      </c>
      <c r="U2161" s="40">
        <f t="shared" si="1083"/>
        <v>0</v>
      </c>
      <c r="V2161" s="40">
        <f t="shared" si="1083"/>
        <v>0</v>
      </c>
      <c r="W2161" s="40">
        <f t="shared" si="1083"/>
        <v>0</v>
      </c>
      <c r="X2161" s="40">
        <f t="shared" si="1083"/>
        <v>0</v>
      </c>
      <c r="Y2161" s="40">
        <f t="shared" si="1083"/>
        <v>0</v>
      </c>
      <c r="Z2161" s="40">
        <f t="shared" si="1083"/>
        <v>0</v>
      </c>
      <c r="AA2161" s="40">
        <f t="shared" si="1083"/>
        <v>0</v>
      </c>
      <c r="AB2161" s="41" t="e">
        <f>Z2161/D2161</f>
        <v>#DIV/0!</v>
      </c>
      <c r="AC2161" s="43"/>
      <c r="AD2161" s="165"/>
      <c r="AE2161" s="165"/>
      <c r="AF2161" s="165"/>
      <c r="AG2161" s="165"/>
      <c r="AH2161" s="165"/>
      <c r="AI2161" s="140"/>
      <c r="AJ2161" s="140"/>
      <c r="AK2161" s="78"/>
      <c r="AL2161" s="78"/>
    </row>
    <row r="2162" spans="1:38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65"/>
      <c r="AE2162" s="165"/>
      <c r="AF2162" s="165"/>
      <c r="AG2162" s="165"/>
      <c r="AH2162" s="165"/>
      <c r="AI2162" s="140"/>
      <c r="AJ2162" s="140"/>
      <c r="AK2162" s="78"/>
      <c r="AL2162" s="78"/>
    </row>
    <row r="2163" spans="1:38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65"/>
      <c r="AE2163" s="165"/>
      <c r="AF2163" s="165"/>
      <c r="AG2163" s="165"/>
      <c r="AH2163" s="165"/>
      <c r="AI2163" s="140"/>
      <c r="AJ2163" s="140"/>
      <c r="AK2163" s="78"/>
      <c r="AL2163" s="78"/>
    </row>
    <row r="2164" spans="1:38" s="33" customFormat="1" ht="15.6" hidden="1" customHeight="1" x14ac:dyDescent="0.25">
      <c r="A2164" s="65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65"/>
      <c r="AE2164" s="165"/>
      <c r="AF2164" s="165"/>
      <c r="AG2164" s="165"/>
      <c r="AH2164" s="165"/>
      <c r="AI2164" s="140"/>
      <c r="AJ2164" s="140"/>
      <c r="AK2164" s="78"/>
      <c r="AL2164" s="78"/>
    </row>
    <row r="2165" spans="1:38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84">SUM(M2165:Y2165)</f>
        <v>0</v>
      </c>
      <c r="AA2165" s="31">
        <f>D2165-Z2165</f>
        <v>0</v>
      </c>
      <c r="AB2165" s="37" t="e">
        <f>Z2165/D2165</f>
        <v>#DIV/0!</v>
      </c>
      <c r="AC2165" s="32"/>
      <c r="AD2165" s="165"/>
      <c r="AE2165" s="165"/>
      <c r="AF2165" s="165"/>
      <c r="AG2165" s="165"/>
      <c r="AH2165" s="165"/>
      <c r="AI2165" s="140"/>
      <c r="AJ2165" s="140"/>
      <c r="AK2165" s="78"/>
      <c r="AL2165" s="78"/>
    </row>
    <row r="2166" spans="1:38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4"/>
        <v>0</v>
      </c>
      <c r="AA2166" s="31">
        <f>D2166-Z2166</f>
        <v>0</v>
      </c>
      <c r="AB2166" s="37"/>
      <c r="AC2166" s="32"/>
      <c r="AD2166" s="165"/>
      <c r="AE2166" s="165"/>
      <c r="AF2166" s="165"/>
      <c r="AG2166" s="165"/>
      <c r="AH2166" s="165"/>
      <c r="AI2166" s="140"/>
      <c r="AJ2166" s="140"/>
      <c r="AK2166" s="78"/>
      <c r="AL2166" s="78"/>
    </row>
    <row r="2167" spans="1:38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4"/>
        <v>0</v>
      </c>
      <c r="AA2167" s="31">
        <f>D2167-Z2167</f>
        <v>0</v>
      </c>
      <c r="AB2167" s="37"/>
      <c r="AC2167" s="32"/>
      <c r="AD2167" s="165"/>
      <c r="AE2167" s="165"/>
      <c r="AF2167" s="165"/>
      <c r="AG2167" s="165"/>
      <c r="AH2167" s="165"/>
      <c r="AI2167" s="140"/>
      <c r="AJ2167" s="140"/>
      <c r="AK2167" s="78"/>
      <c r="AL2167" s="78"/>
    </row>
    <row r="2168" spans="1:38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4"/>
        <v>0</v>
      </c>
      <c r="AA2168" s="31">
        <f>D2168-Z2168</f>
        <v>0</v>
      </c>
      <c r="AB2168" s="37"/>
      <c r="AC2168" s="32"/>
      <c r="AD2168" s="165"/>
      <c r="AE2168" s="165"/>
      <c r="AF2168" s="165"/>
      <c r="AG2168" s="165"/>
      <c r="AH2168" s="165"/>
      <c r="AI2168" s="140"/>
      <c r="AJ2168" s="140"/>
      <c r="AK2168" s="78"/>
      <c r="AL2168" s="78"/>
    </row>
    <row r="2169" spans="1:38" s="33" customFormat="1" ht="15.6" hidden="1" customHeight="1" x14ac:dyDescent="0.25">
      <c r="A2169" s="39" t="s">
        <v>38</v>
      </c>
      <c r="B2169" s="40">
        <f t="shared" ref="B2169:C2169" si="1085">SUM(B2165:B2168)</f>
        <v>0</v>
      </c>
      <c r="C2169" s="40">
        <f t="shared" si="1085"/>
        <v>0</v>
      </c>
      <c r="D2169" s="40">
        <f>SUM(D2165:D2168)</f>
        <v>0</v>
      </c>
      <c r="E2169" s="40">
        <f t="shared" ref="E2169:AA2169" si="1086">SUM(E2165:E2168)</f>
        <v>0</v>
      </c>
      <c r="F2169" s="40">
        <f t="shared" si="1086"/>
        <v>0</v>
      </c>
      <c r="G2169" s="40">
        <f t="shared" si="1086"/>
        <v>0</v>
      </c>
      <c r="H2169" s="40">
        <f t="shared" si="1086"/>
        <v>0</v>
      </c>
      <c r="I2169" s="40">
        <f t="shared" si="1086"/>
        <v>0</v>
      </c>
      <c r="J2169" s="40">
        <f t="shared" si="1086"/>
        <v>0</v>
      </c>
      <c r="K2169" s="40">
        <f t="shared" si="1086"/>
        <v>0</v>
      </c>
      <c r="L2169" s="40">
        <f t="shared" si="1086"/>
        <v>0</v>
      </c>
      <c r="M2169" s="40">
        <f t="shared" si="1086"/>
        <v>0</v>
      </c>
      <c r="N2169" s="40">
        <f t="shared" si="1086"/>
        <v>0</v>
      </c>
      <c r="O2169" s="40">
        <f t="shared" si="1086"/>
        <v>0</v>
      </c>
      <c r="P2169" s="40">
        <f t="shared" si="1086"/>
        <v>0</v>
      </c>
      <c r="Q2169" s="40">
        <f t="shared" si="1086"/>
        <v>0</v>
      </c>
      <c r="R2169" s="40">
        <f t="shared" si="1086"/>
        <v>0</v>
      </c>
      <c r="S2169" s="40">
        <f t="shared" si="1086"/>
        <v>0</v>
      </c>
      <c r="T2169" s="40">
        <f t="shared" si="1086"/>
        <v>0</v>
      </c>
      <c r="U2169" s="40">
        <f t="shared" si="1086"/>
        <v>0</v>
      </c>
      <c r="V2169" s="40">
        <f t="shared" si="1086"/>
        <v>0</v>
      </c>
      <c r="W2169" s="40">
        <f t="shared" si="1086"/>
        <v>0</v>
      </c>
      <c r="X2169" s="40">
        <f t="shared" si="1086"/>
        <v>0</v>
      </c>
      <c r="Y2169" s="40">
        <f t="shared" si="1086"/>
        <v>0</v>
      </c>
      <c r="Z2169" s="40">
        <f t="shared" si="1086"/>
        <v>0</v>
      </c>
      <c r="AA2169" s="40">
        <f t="shared" si="1086"/>
        <v>0</v>
      </c>
      <c r="AB2169" s="41" t="e">
        <f>Z2169/D2169</f>
        <v>#DIV/0!</v>
      </c>
      <c r="AC2169" s="32"/>
      <c r="AD2169" s="165"/>
      <c r="AE2169" s="165"/>
      <c r="AF2169" s="165"/>
      <c r="AG2169" s="165"/>
      <c r="AH2169" s="165"/>
      <c r="AI2169" s="140"/>
      <c r="AJ2169" s="140"/>
      <c r="AK2169" s="78"/>
      <c r="AL2169" s="78"/>
    </row>
    <row r="2170" spans="1:38" s="33" customFormat="1" ht="15.6" hidden="1" customHeight="1" x14ac:dyDescent="0.25">
      <c r="A2170" s="42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7">SUM(M2170:Y2170)</f>
        <v>0</v>
      </c>
      <c r="AA2170" s="31">
        <f>D2170-Z2170</f>
        <v>0</v>
      </c>
      <c r="AB2170" s="37"/>
      <c r="AC2170" s="32"/>
      <c r="AD2170" s="165"/>
      <c r="AE2170" s="165"/>
      <c r="AF2170" s="165"/>
      <c r="AG2170" s="165"/>
      <c r="AH2170" s="165"/>
      <c r="AI2170" s="140"/>
      <c r="AJ2170" s="140"/>
      <c r="AK2170" s="78"/>
      <c r="AL2170" s="78"/>
    </row>
    <row r="2171" spans="1:38" s="33" customFormat="1" ht="28.5" hidden="1" customHeight="1" x14ac:dyDescent="0.25">
      <c r="A2171" s="39" t="s">
        <v>40</v>
      </c>
      <c r="B2171" s="40">
        <f t="shared" ref="B2171:C2171" si="1088">B2170+B2169</f>
        <v>0</v>
      </c>
      <c r="C2171" s="40">
        <f t="shared" si="1088"/>
        <v>0</v>
      </c>
      <c r="D2171" s="40">
        <f>D2170+D2169</f>
        <v>0</v>
      </c>
      <c r="E2171" s="40">
        <f t="shared" ref="E2171:AA2171" si="1089">E2170+E2169</f>
        <v>0</v>
      </c>
      <c r="F2171" s="40">
        <f t="shared" si="1089"/>
        <v>0</v>
      </c>
      <c r="G2171" s="40">
        <f t="shared" si="1089"/>
        <v>0</v>
      </c>
      <c r="H2171" s="40">
        <f t="shared" si="1089"/>
        <v>0</v>
      </c>
      <c r="I2171" s="40">
        <f t="shared" si="1089"/>
        <v>0</v>
      </c>
      <c r="J2171" s="40">
        <f t="shared" si="1089"/>
        <v>0</v>
      </c>
      <c r="K2171" s="40">
        <f t="shared" si="1089"/>
        <v>0</v>
      </c>
      <c r="L2171" s="40">
        <f t="shared" si="1089"/>
        <v>0</v>
      </c>
      <c r="M2171" s="40">
        <f t="shared" si="1089"/>
        <v>0</v>
      </c>
      <c r="N2171" s="40">
        <f t="shared" si="1089"/>
        <v>0</v>
      </c>
      <c r="O2171" s="40">
        <f t="shared" si="1089"/>
        <v>0</v>
      </c>
      <c r="P2171" s="40">
        <f t="shared" si="1089"/>
        <v>0</v>
      </c>
      <c r="Q2171" s="40">
        <f t="shared" si="1089"/>
        <v>0</v>
      </c>
      <c r="R2171" s="40">
        <f t="shared" si="1089"/>
        <v>0</v>
      </c>
      <c r="S2171" s="40">
        <f t="shared" si="1089"/>
        <v>0</v>
      </c>
      <c r="T2171" s="40">
        <f t="shared" si="1089"/>
        <v>0</v>
      </c>
      <c r="U2171" s="40">
        <f t="shared" si="1089"/>
        <v>0</v>
      </c>
      <c r="V2171" s="40">
        <f t="shared" si="1089"/>
        <v>0</v>
      </c>
      <c r="W2171" s="40">
        <f t="shared" si="1089"/>
        <v>0</v>
      </c>
      <c r="X2171" s="40">
        <f t="shared" si="1089"/>
        <v>0</v>
      </c>
      <c r="Y2171" s="40">
        <f t="shared" si="1089"/>
        <v>0</v>
      </c>
      <c r="Z2171" s="40">
        <f t="shared" si="1089"/>
        <v>0</v>
      </c>
      <c r="AA2171" s="40">
        <f t="shared" si="1089"/>
        <v>0</v>
      </c>
      <c r="AB2171" s="41" t="e">
        <f>Z2171/D2171</f>
        <v>#DIV/0!</v>
      </c>
      <c r="AC2171" s="43"/>
      <c r="AD2171" s="165"/>
      <c r="AE2171" s="165"/>
      <c r="AF2171" s="165"/>
      <c r="AG2171" s="165"/>
      <c r="AH2171" s="165"/>
      <c r="AI2171" s="140"/>
      <c r="AJ2171" s="140"/>
      <c r="AK2171" s="78"/>
      <c r="AL2171" s="78"/>
    </row>
    <row r="2172" spans="1:38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65"/>
      <c r="AE2172" s="165"/>
      <c r="AF2172" s="165"/>
      <c r="AG2172" s="165"/>
      <c r="AH2172" s="165"/>
      <c r="AI2172" s="140"/>
      <c r="AJ2172" s="140"/>
      <c r="AK2172" s="78"/>
      <c r="AL2172" s="78"/>
    </row>
    <row r="2173" spans="1:38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65"/>
      <c r="AE2173" s="165"/>
      <c r="AF2173" s="165"/>
      <c r="AG2173" s="165"/>
      <c r="AH2173" s="165"/>
      <c r="AI2173" s="140"/>
      <c r="AJ2173" s="140"/>
      <c r="AK2173" s="78"/>
      <c r="AL2173" s="78"/>
    </row>
    <row r="2174" spans="1:38" s="33" customFormat="1" ht="15.6" hidden="1" customHeight="1" x14ac:dyDescent="0.25">
      <c r="A2174" s="47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65"/>
      <c r="AE2174" s="165"/>
      <c r="AF2174" s="165"/>
      <c r="AG2174" s="165"/>
      <c r="AH2174" s="165"/>
      <c r="AI2174" s="140"/>
      <c r="AJ2174" s="140"/>
      <c r="AK2174" s="78"/>
      <c r="AL2174" s="78"/>
    </row>
    <row r="2175" spans="1:38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90">SUM(M2175:Y2175)</f>
        <v>0</v>
      </c>
      <c r="AA2175" s="31">
        <f>D2175-Z2175</f>
        <v>0</v>
      </c>
      <c r="AB2175" s="37" t="e">
        <f>Z2175/D2175</f>
        <v>#DIV/0!</v>
      </c>
      <c r="AC2175" s="32"/>
      <c r="AD2175" s="165"/>
      <c r="AE2175" s="165"/>
      <c r="AF2175" s="165"/>
      <c r="AG2175" s="165"/>
      <c r="AH2175" s="165"/>
      <c r="AI2175" s="140"/>
      <c r="AJ2175" s="140"/>
      <c r="AK2175" s="78"/>
      <c r="AL2175" s="78"/>
    </row>
    <row r="2176" spans="1:38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0"/>
        <v>0</v>
      </c>
      <c r="AA2176" s="31">
        <f>D2176-Z2176</f>
        <v>0</v>
      </c>
      <c r="AB2176" s="37"/>
      <c r="AC2176" s="32"/>
      <c r="AD2176" s="165"/>
      <c r="AE2176" s="165"/>
      <c r="AF2176" s="165"/>
      <c r="AG2176" s="165"/>
      <c r="AH2176" s="165"/>
      <c r="AI2176" s="140"/>
      <c r="AJ2176" s="140"/>
      <c r="AK2176" s="78"/>
      <c r="AL2176" s="78"/>
    </row>
    <row r="2177" spans="1:38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0"/>
        <v>0</v>
      </c>
      <c r="AA2177" s="31">
        <f>D2177-Z2177</f>
        <v>0</v>
      </c>
      <c r="AB2177" s="37"/>
      <c r="AC2177" s="32"/>
      <c r="AD2177" s="165"/>
      <c r="AE2177" s="165"/>
      <c r="AF2177" s="165"/>
      <c r="AG2177" s="165"/>
      <c r="AH2177" s="165"/>
      <c r="AI2177" s="140"/>
      <c r="AJ2177" s="140"/>
      <c r="AK2177" s="78"/>
      <c r="AL2177" s="78"/>
    </row>
    <row r="2178" spans="1:38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0"/>
        <v>0</v>
      </c>
      <c r="AA2178" s="31">
        <f>D2178-Z2178</f>
        <v>0</v>
      </c>
      <c r="AB2178" s="37"/>
      <c r="AC2178" s="32"/>
      <c r="AD2178" s="165"/>
      <c r="AE2178" s="165"/>
      <c r="AF2178" s="165"/>
      <c r="AG2178" s="165"/>
      <c r="AH2178" s="165"/>
      <c r="AI2178" s="140"/>
      <c r="AJ2178" s="140"/>
      <c r="AK2178" s="78"/>
      <c r="AL2178" s="78"/>
    </row>
    <row r="2179" spans="1:38" s="33" customFormat="1" ht="15.6" hidden="1" customHeight="1" x14ac:dyDescent="0.25">
      <c r="A2179" s="39" t="s">
        <v>38</v>
      </c>
      <c r="B2179" s="40">
        <f t="shared" ref="B2179:C2179" si="1091">SUM(B2175:B2178)</f>
        <v>0</v>
      </c>
      <c r="C2179" s="40">
        <f t="shared" si="1091"/>
        <v>0</v>
      </c>
      <c r="D2179" s="40">
        <f>SUM(D2175:D2178)</f>
        <v>0</v>
      </c>
      <c r="E2179" s="40">
        <f t="shared" ref="E2179:AA2179" si="1092">SUM(E2175:E2178)</f>
        <v>0</v>
      </c>
      <c r="F2179" s="40">
        <f t="shared" si="1092"/>
        <v>0</v>
      </c>
      <c r="G2179" s="40">
        <f t="shared" si="1092"/>
        <v>0</v>
      </c>
      <c r="H2179" s="40">
        <f t="shared" si="1092"/>
        <v>0</v>
      </c>
      <c r="I2179" s="40">
        <f t="shared" si="1092"/>
        <v>0</v>
      </c>
      <c r="J2179" s="40">
        <f t="shared" si="1092"/>
        <v>0</v>
      </c>
      <c r="K2179" s="40">
        <f t="shared" si="1092"/>
        <v>0</v>
      </c>
      <c r="L2179" s="40">
        <f t="shared" si="1092"/>
        <v>0</v>
      </c>
      <c r="M2179" s="40">
        <f t="shared" si="1092"/>
        <v>0</v>
      </c>
      <c r="N2179" s="40">
        <f t="shared" si="1092"/>
        <v>0</v>
      </c>
      <c r="O2179" s="40">
        <f t="shared" si="1092"/>
        <v>0</v>
      </c>
      <c r="P2179" s="40">
        <f t="shared" si="1092"/>
        <v>0</v>
      </c>
      <c r="Q2179" s="40">
        <f t="shared" si="1092"/>
        <v>0</v>
      </c>
      <c r="R2179" s="40">
        <f t="shared" si="1092"/>
        <v>0</v>
      </c>
      <c r="S2179" s="40">
        <f t="shared" si="1092"/>
        <v>0</v>
      </c>
      <c r="T2179" s="40">
        <f t="shared" si="1092"/>
        <v>0</v>
      </c>
      <c r="U2179" s="40">
        <f t="shared" si="1092"/>
        <v>0</v>
      </c>
      <c r="V2179" s="40">
        <f t="shared" si="1092"/>
        <v>0</v>
      </c>
      <c r="W2179" s="40">
        <f t="shared" si="1092"/>
        <v>0</v>
      </c>
      <c r="X2179" s="40">
        <f t="shared" si="1092"/>
        <v>0</v>
      </c>
      <c r="Y2179" s="40">
        <f t="shared" si="1092"/>
        <v>0</v>
      </c>
      <c r="Z2179" s="40">
        <f t="shared" si="1092"/>
        <v>0</v>
      </c>
      <c r="AA2179" s="40">
        <f t="shared" si="1092"/>
        <v>0</v>
      </c>
      <c r="AB2179" s="41" t="e">
        <f>Z2179/D2179</f>
        <v>#DIV/0!</v>
      </c>
      <c r="AC2179" s="32"/>
      <c r="AD2179" s="165"/>
      <c r="AE2179" s="165"/>
      <c r="AF2179" s="165"/>
      <c r="AG2179" s="165"/>
      <c r="AH2179" s="165"/>
      <c r="AI2179" s="140"/>
      <c r="AJ2179" s="140"/>
      <c r="AK2179" s="78"/>
      <c r="AL2179" s="78"/>
    </row>
    <row r="2180" spans="1:38" s="33" customFormat="1" ht="15.6" hidden="1" customHeight="1" x14ac:dyDescent="0.25">
      <c r="A2180" s="42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3">SUM(M2180:Y2180)</f>
        <v>0</v>
      </c>
      <c r="AA2180" s="31">
        <f>D2180-Z2180</f>
        <v>0</v>
      </c>
      <c r="AB2180" s="37"/>
      <c r="AC2180" s="32"/>
      <c r="AD2180" s="165"/>
      <c r="AE2180" s="165"/>
      <c r="AF2180" s="165"/>
      <c r="AG2180" s="165"/>
      <c r="AH2180" s="165"/>
      <c r="AI2180" s="140"/>
      <c r="AJ2180" s="140"/>
      <c r="AK2180" s="78"/>
      <c r="AL2180" s="78"/>
    </row>
    <row r="2181" spans="1:38" s="33" customFormat="1" ht="15.6" hidden="1" customHeight="1" x14ac:dyDescent="0.25">
      <c r="A2181" s="39" t="s">
        <v>40</v>
      </c>
      <c r="B2181" s="40">
        <f t="shared" ref="B2181:C2181" si="1094">B2180+B2179</f>
        <v>0</v>
      </c>
      <c r="C2181" s="40">
        <f t="shared" si="1094"/>
        <v>0</v>
      </c>
      <c r="D2181" s="40">
        <f>D2180+D2179</f>
        <v>0</v>
      </c>
      <c r="E2181" s="40">
        <f t="shared" ref="E2181:AA2181" si="1095">E2180+E2179</f>
        <v>0</v>
      </c>
      <c r="F2181" s="40">
        <f t="shared" si="1095"/>
        <v>0</v>
      </c>
      <c r="G2181" s="40">
        <f t="shared" si="1095"/>
        <v>0</v>
      </c>
      <c r="H2181" s="40">
        <f t="shared" si="1095"/>
        <v>0</v>
      </c>
      <c r="I2181" s="40">
        <f t="shared" si="1095"/>
        <v>0</v>
      </c>
      <c r="J2181" s="40">
        <f t="shared" si="1095"/>
        <v>0</v>
      </c>
      <c r="K2181" s="40">
        <f t="shared" si="1095"/>
        <v>0</v>
      </c>
      <c r="L2181" s="40">
        <f t="shared" si="1095"/>
        <v>0</v>
      </c>
      <c r="M2181" s="40">
        <f t="shared" si="1095"/>
        <v>0</v>
      </c>
      <c r="N2181" s="40">
        <f t="shared" si="1095"/>
        <v>0</v>
      </c>
      <c r="O2181" s="40">
        <f t="shared" si="1095"/>
        <v>0</v>
      </c>
      <c r="P2181" s="40">
        <f t="shared" si="1095"/>
        <v>0</v>
      </c>
      <c r="Q2181" s="40">
        <f t="shared" si="1095"/>
        <v>0</v>
      </c>
      <c r="R2181" s="40">
        <f t="shared" si="1095"/>
        <v>0</v>
      </c>
      <c r="S2181" s="40">
        <f t="shared" si="1095"/>
        <v>0</v>
      </c>
      <c r="T2181" s="40">
        <f t="shared" si="1095"/>
        <v>0</v>
      </c>
      <c r="U2181" s="40">
        <f t="shared" si="1095"/>
        <v>0</v>
      </c>
      <c r="V2181" s="40">
        <f t="shared" si="1095"/>
        <v>0</v>
      </c>
      <c r="W2181" s="40">
        <f t="shared" si="1095"/>
        <v>0</v>
      </c>
      <c r="X2181" s="40">
        <f t="shared" si="1095"/>
        <v>0</v>
      </c>
      <c r="Y2181" s="40">
        <f t="shared" si="1095"/>
        <v>0</v>
      </c>
      <c r="Z2181" s="40">
        <f t="shared" si="1095"/>
        <v>0</v>
      </c>
      <c r="AA2181" s="40">
        <f t="shared" si="1095"/>
        <v>0</v>
      </c>
      <c r="AB2181" s="41" t="e">
        <f>Z2181/D2181</f>
        <v>#DIV/0!</v>
      </c>
      <c r="AC2181" s="43"/>
      <c r="AD2181" s="165"/>
      <c r="AE2181" s="165"/>
      <c r="AF2181" s="165"/>
      <c r="AG2181" s="165"/>
      <c r="AH2181" s="165"/>
      <c r="AI2181" s="140"/>
      <c r="AJ2181" s="140"/>
      <c r="AK2181" s="78"/>
      <c r="AL2181" s="78"/>
    </row>
    <row r="2182" spans="1:38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65"/>
      <c r="AE2182" s="165"/>
      <c r="AF2182" s="165"/>
      <c r="AG2182" s="165"/>
      <c r="AH2182" s="165"/>
      <c r="AI2182" s="140"/>
      <c r="AJ2182" s="140"/>
      <c r="AK2182" s="78"/>
      <c r="AL2182" s="78"/>
    </row>
    <row r="2183" spans="1:38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65"/>
      <c r="AE2183" s="165"/>
      <c r="AF2183" s="165"/>
      <c r="AG2183" s="165"/>
      <c r="AH2183" s="165"/>
      <c r="AI2183" s="140"/>
      <c r="AJ2183" s="140"/>
      <c r="AK2183" s="78"/>
      <c r="AL2183" s="78"/>
    </row>
    <row r="2184" spans="1:38" s="33" customFormat="1" ht="15.6" hidden="1" customHeight="1" x14ac:dyDescent="0.25">
      <c r="A2184" s="53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65"/>
      <c r="AE2184" s="165"/>
      <c r="AF2184" s="165"/>
      <c r="AG2184" s="165"/>
      <c r="AH2184" s="165"/>
      <c r="AI2184" s="140"/>
      <c r="AJ2184" s="140"/>
      <c r="AK2184" s="78"/>
      <c r="AL2184" s="78"/>
    </row>
    <row r="2185" spans="1:38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7" t="e">
        <f t="shared" ref="AB2185:AB2191" si="1096">Z2185/D2185</f>
        <v>#DIV/0!</v>
      </c>
      <c r="AC2185" s="32"/>
      <c r="AD2185" s="165"/>
      <c r="AE2185" s="165"/>
      <c r="AF2185" s="165"/>
      <c r="AG2185" s="165"/>
      <c r="AH2185" s="165"/>
      <c r="AI2185" s="140"/>
      <c r="AJ2185" s="140"/>
      <c r="AK2185" s="78"/>
      <c r="AL2185" s="78"/>
    </row>
    <row r="2186" spans="1:38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7">SUM(M2186:Y2186)</f>
        <v>0</v>
      </c>
      <c r="AA2186" s="31">
        <f>D2186-Z2186</f>
        <v>0</v>
      </c>
      <c r="AB2186" s="37" t="e">
        <f t="shared" si="1096"/>
        <v>#DIV/0!</v>
      </c>
      <c r="AC2186" s="32"/>
      <c r="AD2186" s="165"/>
      <c r="AE2186" s="165"/>
      <c r="AF2186" s="165"/>
      <c r="AG2186" s="165"/>
      <c r="AH2186" s="165"/>
      <c r="AI2186" s="140"/>
      <c r="AJ2186" s="140"/>
      <c r="AK2186" s="78"/>
      <c r="AL2186" s="78"/>
    </row>
    <row r="2187" spans="1:38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7"/>
        <v>0</v>
      </c>
      <c r="AA2187" s="31">
        <f>D2187-Z2187</f>
        <v>0</v>
      </c>
      <c r="AB2187" s="37" t="e">
        <f t="shared" si="1096"/>
        <v>#DIV/0!</v>
      </c>
      <c r="AC2187" s="32"/>
      <c r="AD2187" s="165"/>
      <c r="AE2187" s="165"/>
      <c r="AF2187" s="165"/>
      <c r="AG2187" s="165"/>
      <c r="AH2187" s="165"/>
      <c r="AI2187" s="140"/>
      <c r="AJ2187" s="140"/>
      <c r="AK2187" s="78"/>
      <c r="AL2187" s="78"/>
    </row>
    <row r="2188" spans="1:38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7"/>
        <v>0</v>
      </c>
      <c r="AA2188" s="31">
        <f>D2188-Z2188</f>
        <v>0</v>
      </c>
      <c r="AB2188" s="37" t="e">
        <f t="shared" si="1096"/>
        <v>#DIV/0!</v>
      </c>
      <c r="AC2188" s="32"/>
      <c r="AD2188" s="165"/>
      <c r="AE2188" s="165"/>
      <c r="AF2188" s="165"/>
      <c r="AG2188" s="165"/>
      <c r="AH2188" s="165"/>
      <c r="AI2188" s="140"/>
      <c r="AJ2188" s="140"/>
      <c r="AK2188" s="78"/>
      <c r="AL2188" s="78"/>
    </row>
    <row r="2189" spans="1:38" s="33" customFormat="1" ht="15.6" hidden="1" customHeight="1" x14ac:dyDescent="0.25">
      <c r="A2189" s="39" t="s">
        <v>38</v>
      </c>
      <c r="B2189" s="40">
        <f t="shared" ref="B2189:C2189" si="1098">SUM(B2185:B2188)</f>
        <v>0</v>
      </c>
      <c r="C2189" s="40">
        <f t="shared" si="1098"/>
        <v>0</v>
      </c>
      <c r="D2189" s="40">
        <f>SUM(D2185:D2188)</f>
        <v>0</v>
      </c>
      <c r="E2189" s="40">
        <f t="shared" ref="E2189:AA2189" si="1099">SUM(E2185:E2188)</f>
        <v>0</v>
      </c>
      <c r="F2189" s="40">
        <f t="shared" si="1099"/>
        <v>0</v>
      </c>
      <c r="G2189" s="40">
        <f t="shared" si="1099"/>
        <v>0</v>
      </c>
      <c r="H2189" s="40">
        <f t="shared" si="1099"/>
        <v>0</v>
      </c>
      <c r="I2189" s="40">
        <f t="shared" si="1099"/>
        <v>0</v>
      </c>
      <c r="J2189" s="40">
        <f t="shared" si="1099"/>
        <v>0</v>
      </c>
      <c r="K2189" s="40">
        <f t="shared" si="1099"/>
        <v>0</v>
      </c>
      <c r="L2189" s="40">
        <f t="shared" si="1099"/>
        <v>0</v>
      </c>
      <c r="M2189" s="40">
        <f t="shared" si="1099"/>
        <v>0</v>
      </c>
      <c r="N2189" s="40">
        <f t="shared" si="1099"/>
        <v>0</v>
      </c>
      <c r="O2189" s="40">
        <f t="shared" si="1099"/>
        <v>0</v>
      </c>
      <c r="P2189" s="40">
        <f t="shared" si="1099"/>
        <v>0</v>
      </c>
      <c r="Q2189" s="40">
        <f t="shared" si="1099"/>
        <v>0</v>
      </c>
      <c r="R2189" s="40">
        <f t="shared" si="1099"/>
        <v>0</v>
      </c>
      <c r="S2189" s="40">
        <f t="shared" si="1099"/>
        <v>0</v>
      </c>
      <c r="T2189" s="40">
        <f t="shared" si="1099"/>
        <v>0</v>
      </c>
      <c r="U2189" s="40">
        <f t="shared" si="1099"/>
        <v>0</v>
      </c>
      <c r="V2189" s="40">
        <f t="shared" si="1099"/>
        <v>0</v>
      </c>
      <c r="W2189" s="40">
        <f t="shared" si="1099"/>
        <v>0</v>
      </c>
      <c r="X2189" s="40">
        <f t="shared" si="1099"/>
        <v>0</v>
      </c>
      <c r="Y2189" s="40">
        <f t="shared" si="1099"/>
        <v>0</v>
      </c>
      <c r="Z2189" s="40">
        <f t="shared" si="1099"/>
        <v>0</v>
      </c>
      <c r="AA2189" s="40">
        <f t="shared" si="1099"/>
        <v>0</v>
      </c>
      <c r="AB2189" s="41" t="e">
        <f t="shared" si="1096"/>
        <v>#DIV/0!</v>
      </c>
      <c r="AC2189" s="32"/>
      <c r="AD2189" s="165"/>
      <c r="AE2189" s="165"/>
      <c r="AF2189" s="165"/>
      <c r="AG2189" s="165"/>
      <c r="AH2189" s="165"/>
      <c r="AI2189" s="140"/>
      <c r="AJ2189" s="140"/>
      <c r="AK2189" s="78"/>
      <c r="AL2189" s="78"/>
    </row>
    <row r="2190" spans="1:38" s="33" customFormat="1" ht="15.6" hidden="1" customHeight="1" x14ac:dyDescent="0.25">
      <c r="A2190" s="42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0">SUM(M2190:Y2190)</f>
        <v>0</v>
      </c>
      <c r="AA2190" s="31">
        <f>D2190-Z2190</f>
        <v>0</v>
      </c>
      <c r="AB2190" s="37" t="e">
        <f t="shared" si="1096"/>
        <v>#DIV/0!</v>
      </c>
      <c r="AC2190" s="32"/>
      <c r="AD2190" s="165"/>
      <c r="AE2190" s="165"/>
      <c r="AF2190" s="165"/>
      <c r="AG2190" s="165"/>
      <c r="AH2190" s="165"/>
      <c r="AI2190" s="140"/>
      <c r="AJ2190" s="140"/>
      <c r="AK2190" s="78"/>
      <c r="AL2190" s="78"/>
    </row>
    <row r="2191" spans="1:38" s="33" customFormat="1" ht="15.6" hidden="1" customHeight="1" x14ac:dyDescent="0.25">
      <c r="A2191" s="39" t="s">
        <v>40</v>
      </c>
      <c r="B2191" s="40">
        <f t="shared" ref="B2191:C2191" si="1101">B2190+B2189</f>
        <v>0</v>
      </c>
      <c r="C2191" s="40">
        <f t="shared" si="1101"/>
        <v>0</v>
      </c>
      <c r="D2191" s="40">
        <f>D2190+D2189</f>
        <v>0</v>
      </c>
      <c r="E2191" s="40">
        <f t="shared" ref="E2191:AA2191" si="1102">E2190+E2189</f>
        <v>0</v>
      </c>
      <c r="F2191" s="40">
        <f t="shared" si="1102"/>
        <v>0</v>
      </c>
      <c r="G2191" s="40">
        <f t="shared" si="1102"/>
        <v>0</v>
      </c>
      <c r="H2191" s="40">
        <f t="shared" si="1102"/>
        <v>0</v>
      </c>
      <c r="I2191" s="40">
        <f t="shared" si="1102"/>
        <v>0</v>
      </c>
      <c r="J2191" s="40">
        <f t="shared" si="1102"/>
        <v>0</v>
      </c>
      <c r="K2191" s="40">
        <f t="shared" si="1102"/>
        <v>0</v>
      </c>
      <c r="L2191" s="40">
        <f t="shared" si="1102"/>
        <v>0</v>
      </c>
      <c r="M2191" s="40">
        <f t="shared" si="1102"/>
        <v>0</v>
      </c>
      <c r="N2191" s="40">
        <f t="shared" si="1102"/>
        <v>0</v>
      </c>
      <c r="O2191" s="40">
        <f t="shared" si="1102"/>
        <v>0</v>
      </c>
      <c r="P2191" s="40">
        <f t="shared" si="1102"/>
        <v>0</v>
      </c>
      <c r="Q2191" s="40">
        <f t="shared" si="1102"/>
        <v>0</v>
      </c>
      <c r="R2191" s="40">
        <f t="shared" si="1102"/>
        <v>0</v>
      </c>
      <c r="S2191" s="40">
        <f t="shared" si="1102"/>
        <v>0</v>
      </c>
      <c r="T2191" s="40">
        <f t="shared" si="1102"/>
        <v>0</v>
      </c>
      <c r="U2191" s="40">
        <f t="shared" si="1102"/>
        <v>0</v>
      </c>
      <c r="V2191" s="40">
        <f t="shared" si="1102"/>
        <v>0</v>
      </c>
      <c r="W2191" s="40">
        <f t="shared" si="1102"/>
        <v>0</v>
      </c>
      <c r="X2191" s="40">
        <f t="shared" si="1102"/>
        <v>0</v>
      </c>
      <c r="Y2191" s="40">
        <f t="shared" si="1102"/>
        <v>0</v>
      </c>
      <c r="Z2191" s="40">
        <f t="shared" si="1102"/>
        <v>0</v>
      </c>
      <c r="AA2191" s="40">
        <f t="shared" si="1102"/>
        <v>0</v>
      </c>
      <c r="AB2191" s="41" t="e">
        <f t="shared" si="1096"/>
        <v>#DIV/0!</v>
      </c>
      <c r="AC2191" s="43"/>
      <c r="AD2191" s="165"/>
      <c r="AE2191" s="165"/>
      <c r="AF2191" s="165"/>
      <c r="AG2191" s="165"/>
      <c r="AH2191" s="165"/>
      <c r="AI2191" s="140"/>
      <c r="AJ2191" s="140"/>
      <c r="AK2191" s="78"/>
      <c r="AL2191" s="78"/>
    </row>
    <row r="2192" spans="1:38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65"/>
      <c r="AE2192" s="165"/>
      <c r="AF2192" s="165"/>
      <c r="AG2192" s="165"/>
      <c r="AH2192" s="165"/>
      <c r="AI2192" s="140"/>
      <c r="AJ2192" s="140"/>
      <c r="AK2192" s="78"/>
      <c r="AL2192" s="78"/>
    </row>
    <row r="2193" spans="1:38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65"/>
      <c r="AE2193" s="165"/>
      <c r="AF2193" s="165"/>
      <c r="AG2193" s="165"/>
      <c r="AH2193" s="165"/>
      <c r="AI2193" s="140"/>
      <c r="AJ2193" s="140"/>
      <c r="AK2193" s="78"/>
      <c r="AL2193" s="78"/>
    </row>
    <row r="2194" spans="1:38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65"/>
      <c r="AE2194" s="165"/>
      <c r="AF2194" s="165"/>
      <c r="AG2194" s="165"/>
      <c r="AH2194" s="165"/>
      <c r="AI2194" s="140"/>
      <c r="AJ2194" s="140"/>
      <c r="AK2194" s="78"/>
      <c r="AL2194" s="78"/>
    </row>
    <row r="2195" spans="1:38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103">SUM(M2195:Y2195)</f>
        <v>0</v>
      </c>
      <c r="AA2195" s="31">
        <f>D2195-Z2195</f>
        <v>0</v>
      </c>
      <c r="AB2195" s="37" t="e">
        <f t="shared" ref="AB2195:AB2201" si="1104">Z2195/D2195</f>
        <v>#DIV/0!</v>
      </c>
      <c r="AC2195" s="32"/>
      <c r="AD2195" s="165"/>
      <c r="AE2195" s="165"/>
      <c r="AF2195" s="165"/>
      <c r="AG2195" s="165"/>
      <c r="AH2195" s="165"/>
      <c r="AI2195" s="140"/>
      <c r="AJ2195" s="140"/>
      <c r="AK2195" s="78"/>
      <c r="AL2195" s="78"/>
    </row>
    <row r="2196" spans="1:38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3"/>
        <v>0</v>
      </c>
      <c r="AA2196" s="31">
        <f>D2196-Z2196</f>
        <v>0</v>
      </c>
      <c r="AB2196" s="37" t="e">
        <f t="shared" si="1104"/>
        <v>#DIV/0!</v>
      </c>
      <c r="AC2196" s="32"/>
      <c r="AD2196" s="165"/>
      <c r="AE2196" s="165"/>
      <c r="AF2196" s="165"/>
      <c r="AG2196" s="165"/>
      <c r="AH2196" s="165"/>
      <c r="AI2196" s="140"/>
      <c r="AJ2196" s="140"/>
      <c r="AK2196" s="78"/>
      <c r="AL2196" s="78"/>
    </row>
    <row r="2197" spans="1:38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3"/>
        <v>0</v>
      </c>
      <c r="AA2197" s="31">
        <f>D2197-Z2197</f>
        <v>0</v>
      </c>
      <c r="AB2197" s="37" t="e">
        <f t="shared" si="1104"/>
        <v>#DIV/0!</v>
      </c>
      <c r="AC2197" s="32"/>
      <c r="AD2197" s="165"/>
      <c r="AE2197" s="165"/>
      <c r="AF2197" s="165"/>
      <c r="AG2197" s="165"/>
      <c r="AH2197" s="165"/>
      <c r="AI2197" s="140"/>
      <c r="AJ2197" s="140"/>
      <c r="AK2197" s="78"/>
      <c r="AL2197" s="78"/>
    </row>
    <row r="2198" spans="1:38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3"/>
        <v>0</v>
      </c>
      <c r="AA2198" s="31">
        <f>D2198-Z2198</f>
        <v>0</v>
      </c>
      <c r="AB2198" s="37" t="e">
        <f t="shared" si="1104"/>
        <v>#DIV/0!</v>
      </c>
      <c r="AC2198" s="32"/>
      <c r="AD2198" s="165"/>
      <c r="AE2198" s="165"/>
      <c r="AF2198" s="165"/>
      <c r="AG2198" s="165"/>
      <c r="AH2198" s="165"/>
      <c r="AI2198" s="140"/>
      <c r="AJ2198" s="140"/>
      <c r="AK2198" s="78"/>
      <c r="AL2198" s="78"/>
    </row>
    <row r="2199" spans="1:38" s="33" customFormat="1" ht="15.6" hidden="1" customHeight="1" x14ac:dyDescent="0.25">
      <c r="A2199" s="39" t="s">
        <v>38</v>
      </c>
      <c r="B2199" s="40">
        <f t="shared" ref="B2199:C2199" si="1105">SUM(B2195:B2198)</f>
        <v>0</v>
      </c>
      <c r="C2199" s="40">
        <f t="shared" si="1105"/>
        <v>0</v>
      </c>
      <c r="D2199" s="40">
        <f>SUM(D2195:D2198)</f>
        <v>0</v>
      </c>
      <c r="E2199" s="40">
        <f t="shared" ref="E2199:AA2199" si="1106">SUM(E2195:E2198)</f>
        <v>0</v>
      </c>
      <c r="F2199" s="40">
        <f t="shared" si="1106"/>
        <v>0</v>
      </c>
      <c r="G2199" s="40">
        <f t="shared" si="1106"/>
        <v>0</v>
      </c>
      <c r="H2199" s="40">
        <f t="shared" si="1106"/>
        <v>0</v>
      </c>
      <c r="I2199" s="40">
        <f t="shared" si="1106"/>
        <v>0</v>
      </c>
      <c r="J2199" s="40">
        <f t="shared" si="1106"/>
        <v>0</v>
      </c>
      <c r="K2199" s="40">
        <f t="shared" si="1106"/>
        <v>0</v>
      </c>
      <c r="L2199" s="40">
        <f t="shared" si="1106"/>
        <v>0</v>
      </c>
      <c r="M2199" s="40">
        <f t="shared" si="1106"/>
        <v>0</v>
      </c>
      <c r="N2199" s="40">
        <f t="shared" si="1106"/>
        <v>0</v>
      </c>
      <c r="O2199" s="40">
        <f t="shared" si="1106"/>
        <v>0</v>
      </c>
      <c r="P2199" s="40">
        <f t="shared" si="1106"/>
        <v>0</v>
      </c>
      <c r="Q2199" s="40">
        <f t="shared" si="1106"/>
        <v>0</v>
      </c>
      <c r="R2199" s="40">
        <f t="shared" si="1106"/>
        <v>0</v>
      </c>
      <c r="S2199" s="40">
        <f t="shared" si="1106"/>
        <v>0</v>
      </c>
      <c r="T2199" s="40">
        <f t="shared" si="1106"/>
        <v>0</v>
      </c>
      <c r="U2199" s="40">
        <f t="shared" si="1106"/>
        <v>0</v>
      </c>
      <c r="V2199" s="40">
        <f t="shared" si="1106"/>
        <v>0</v>
      </c>
      <c r="W2199" s="40">
        <f t="shared" si="1106"/>
        <v>0</v>
      </c>
      <c r="X2199" s="40">
        <f t="shared" si="1106"/>
        <v>0</v>
      </c>
      <c r="Y2199" s="40">
        <f t="shared" si="1106"/>
        <v>0</v>
      </c>
      <c r="Z2199" s="40">
        <f t="shared" si="1106"/>
        <v>0</v>
      </c>
      <c r="AA2199" s="40">
        <f t="shared" si="1106"/>
        <v>0</v>
      </c>
      <c r="AB2199" s="41" t="e">
        <f t="shared" si="1104"/>
        <v>#DIV/0!</v>
      </c>
      <c r="AC2199" s="32"/>
      <c r="AD2199" s="165"/>
      <c r="AE2199" s="165"/>
      <c r="AF2199" s="165"/>
      <c r="AG2199" s="165"/>
      <c r="AH2199" s="165"/>
      <c r="AI2199" s="140"/>
      <c r="AJ2199" s="140"/>
      <c r="AK2199" s="78"/>
      <c r="AL2199" s="78"/>
    </row>
    <row r="2200" spans="1:38" s="33" customFormat="1" ht="15.6" hidden="1" customHeight="1" x14ac:dyDescent="0.25">
      <c r="A2200" s="42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7">SUM(M2200:Y2200)</f>
        <v>0</v>
      </c>
      <c r="AA2200" s="31">
        <f>D2200-Z2200</f>
        <v>0</v>
      </c>
      <c r="AB2200" s="37" t="e">
        <f t="shared" si="1104"/>
        <v>#DIV/0!</v>
      </c>
      <c r="AC2200" s="32"/>
      <c r="AD2200" s="165"/>
      <c r="AE2200" s="165"/>
      <c r="AF2200" s="165"/>
      <c r="AG2200" s="165"/>
      <c r="AH2200" s="165"/>
      <c r="AI2200" s="140"/>
      <c r="AJ2200" s="140"/>
      <c r="AK2200" s="78"/>
      <c r="AL2200" s="78"/>
    </row>
    <row r="2201" spans="1:38" s="33" customFormat="1" ht="15.6" hidden="1" customHeight="1" x14ac:dyDescent="0.25">
      <c r="A2201" s="39" t="s">
        <v>40</v>
      </c>
      <c r="B2201" s="40">
        <f t="shared" ref="B2201:C2201" si="1108">B2200+B2199</f>
        <v>0</v>
      </c>
      <c r="C2201" s="40">
        <f t="shared" si="1108"/>
        <v>0</v>
      </c>
      <c r="D2201" s="40">
        <f>D2200+D2199</f>
        <v>0</v>
      </c>
      <c r="E2201" s="40">
        <f t="shared" ref="E2201:AA2201" si="1109">E2200+E2199</f>
        <v>0</v>
      </c>
      <c r="F2201" s="40">
        <f t="shared" si="1109"/>
        <v>0</v>
      </c>
      <c r="G2201" s="40">
        <f t="shared" si="1109"/>
        <v>0</v>
      </c>
      <c r="H2201" s="40">
        <f t="shared" si="1109"/>
        <v>0</v>
      </c>
      <c r="I2201" s="40">
        <f t="shared" si="1109"/>
        <v>0</v>
      </c>
      <c r="J2201" s="40">
        <f t="shared" si="1109"/>
        <v>0</v>
      </c>
      <c r="K2201" s="40">
        <f t="shared" si="1109"/>
        <v>0</v>
      </c>
      <c r="L2201" s="40">
        <f t="shared" si="1109"/>
        <v>0</v>
      </c>
      <c r="M2201" s="40">
        <f t="shared" si="1109"/>
        <v>0</v>
      </c>
      <c r="N2201" s="40">
        <f t="shared" si="1109"/>
        <v>0</v>
      </c>
      <c r="O2201" s="40">
        <f t="shared" si="1109"/>
        <v>0</v>
      </c>
      <c r="P2201" s="40">
        <f t="shared" si="1109"/>
        <v>0</v>
      </c>
      <c r="Q2201" s="40">
        <f t="shared" si="1109"/>
        <v>0</v>
      </c>
      <c r="R2201" s="40">
        <f t="shared" si="1109"/>
        <v>0</v>
      </c>
      <c r="S2201" s="40">
        <f t="shared" si="1109"/>
        <v>0</v>
      </c>
      <c r="T2201" s="40">
        <f t="shared" si="1109"/>
        <v>0</v>
      </c>
      <c r="U2201" s="40">
        <f t="shared" si="1109"/>
        <v>0</v>
      </c>
      <c r="V2201" s="40">
        <f t="shared" si="1109"/>
        <v>0</v>
      </c>
      <c r="W2201" s="40">
        <f t="shared" si="1109"/>
        <v>0</v>
      </c>
      <c r="X2201" s="40">
        <f t="shared" si="1109"/>
        <v>0</v>
      </c>
      <c r="Y2201" s="40">
        <f t="shared" si="1109"/>
        <v>0</v>
      </c>
      <c r="Z2201" s="40">
        <f t="shared" si="1109"/>
        <v>0</v>
      </c>
      <c r="AA2201" s="40">
        <f t="shared" si="1109"/>
        <v>0</v>
      </c>
      <c r="AB2201" s="41" t="e">
        <f t="shared" si="1104"/>
        <v>#DIV/0!</v>
      </c>
      <c r="AC2201" s="43"/>
      <c r="AD2201" s="165"/>
      <c r="AE2201" s="165"/>
      <c r="AF2201" s="165"/>
      <c r="AG2201" s="165"/>
      <c r="AH2201" s="165"/>
      <c r="AI2201" s="140"/>
      <c r="AJ2201" s="140"/>
      <c r="AK2201" s="78"/>
      <c r="AL2201" s="78"/>
    </row>
    <row r="2202" spans="1:38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65"/>
      <c r="AE2202" s="165"/>
      <c r="AF2202" s="165"/>
      <c r="AG2202" s="165"/>
      <c r="AH2202" s="165"/>
      <c r="AI2202" s="140"/>
      <c r="AJ2202" s="140"/>
      <c r="AK2202" s="78"/>
      <c r="AL2202" s="78"/>
    </row>
    <row r="2203" spans="1:38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65"/>
      <c r="AE2203" s="165"/>
      <c r="AF2203" s="165"/>
      <c r="AG2203" s="165"/>
      <c r="AH2203" s="165"/>
      <c r="AI2203" s="140"/>
      <c r="AJ2203" s="140"/>
      <c r="AK2203" s="78"/>
      <c r="AL2203" s="78"/>
    </row>
    <row r="2204" spans="1:38" s="33" customFormat="1" ht="15.6" hidden="1" customHeight="1" x14ac:dyDescent="0.25">
      <c r="A2204" s="47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65"/>
      <c r="AE2204" s="165"/>
      <c r="AF2204" s="165"/>
      <c r="AG2204" s="165"/>
      <c r="AH2204" s="165"/>
      <c r="AI2204" s="140"/>
      <c r="AJ2204" s="140"/>
      <c r="AK2204" s="78"/>
      <c r="AL2204" s="78"/>
    </row>
    <row r="2205" spans="1:38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10">Z2205/D2205</f>
        <v>#DIV/0!</v>
      </c>
      <c r="AC2205" s="32"/>
      <c r="AD2205" s="165"/>
      <c r="AE2205" s="165"/>
      <c r="AF2205" s="165"/>
      <c r="AG2205" s="165"/>
      <c r="AH2205" s="165"/>
      <c r="AI2205" s="140"/>
      <c r="AJ2205" s="140"/>
      <c r="AK2205" s="78"/>
      <c r="AL2205" s="78"/>
    </row>
    <row r="2206" spans="1:38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1">SUM(M2206:Y2206)</f>
        <v>0</v>
      </c>
      <c r="AA2206" s="31">
        <f>D2206-Z2206</f>
        <v>0</v>
      </c>
      <c r="AB2206" s="37" t="e">
        <f t="shared" si="1110"/>
        <v>#DIV/0!</v>
      </c>
      <c r="AC2206" s="32"/>
      <c r="AD2206" s="165"/>
      <c r="AE2206" s="165"/>
      <c r="AF2206" s="165"/>
      <c r="AG2206" s="165"/>
      <c r="AH2206" s="165"/>
      <c r="AI2206" s="140"/>
      <c r="AJ2206" s="140"/>
      <c r="AK2206" s="78"/>
      <c r="AL2206" s="78"/>
    </row>
    <row r="2207" spans="1:38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1"/>
        <v>0</v>
      </c>
      <c r="AA2207" s="31">
        <f>D2207-Z2207</f>
        <v>0</v>
      </c>
      <c r="AB2207" s="37" t="e">
        <f t="shared" si="1110"/>
        <v>#DIV/0!</v>
      </c>
      <c r="AC2207" s="32"/>
      <c r="AD2207" s="165"/>
      <c r="AE2207" s="165"/>
      <c r="AF2207" s="165"/>
      <c r="AG2207" s="165"/>
      <c r="AH2207" s="165"/>
      <c r="AI2207" s="140"/>
      <c r="AJ2207" s="140"/>
      <c r="AK2207" s="78"/>
      <c r="AL2207" s="78"/>
    </row>
    <row r="2208" spans="1:38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1"/>
        <v>0</v>
      </c>
      <c r="AA2208" s="31">
        <f>D2208-Z2208</f>
        <v>0</v>
      </c>
      <c r="AB2208" s="37" t="e">
        <f t="shared" si="1110"/>
        <v>#DIV/0!</v>
      </c>
      <c r="AC2208" s="32"/>
      <c r="AD2208" s="165"/>
      <c r="AE2208" s="165"/>
      <c r="AF2208" s="165"/>
      <c r="AG2208" s="165"/>
      <c r="AH2208" s="165"/>
      <c r="AI2208" s="140"/>
      <c r="AJ2208" s="140"/>
      <c r="AK2208" s="78"/>
      <c r="AL2208" s="78"/>
    </row>
    <row r="2209" spans="1:38" s="33" customFormat="1" ht="15.6" hidden="1" customHeight="1" x14ac:dyDescent="0.25">
      <c r="A2209" s="39" t="s">
        <v>38</v>
      </c>
      <c r="B2209" s="40">
        <f t="shared" ref="B2209:C2209" si="1112">SUM(B2205:B2208)</f>
        <v>0</v>
      </c>
      <c r="C2209" s="40">
        <f t="shared" si="1112"/>
        <v>0</v>
      </c>
      <c r="D2209" s="40">
        <f>SUM(D2205:D2208)</f>
        <v>0</v>
      </c>
      <c r="E2209" s="40">
        <f t="shared" ref="E2209:AA2209" si="1113">SUM(E2205:E2208)</f>
        <v>0</v>
      </c>
      <c r="F2209" s="40">
        <f t="shared" si="1113"/>
        <v>0</v>
      </c>
      <c r="G2209" s="40">
        <f t="shared" si="1113"/>
        <v>0</v>
      </c>
      <c r="H2209" s="40">
        <f t="shared" si="1113"/>
        <v>0</v>
      </c>
      <c r="I2209" s="40">
        <f t="shared" si="1113"/>
        <v>0</v>
      </c>
      <c r="J2209" s="40">
        <f t="shared" si="1113"/>
        <v>0</v>
      </c>
      <c r="K2209" s="40">
        <f t="shared" si="1113"/>
        <v>0</v>
      </c>
      <c r="L2209" s="40">
        <f t="shared" si="1113"/>
        <v>0</v>
      </c>
      <c r="M2209" s="40">
        <f t="shared" si="1113"/>
        <v>0</v>
      </c>
      <c r="N2209" s="40">
        <f t="shared" si="1113"/>
        <v>0</v>
      </c>
      <c r="O2209" s="40">
        <f t="shared" si="1113"/>
        <v>0</v>
      </c>
      <c r="P2209" s="40">
        <f t="shared" si="1113"/>
        <v>0</v>
      </c>
      <c r="Q2209" s="40">
        <f t="shared" si="1113"/>
        <v>0</v>
      </c>
      <c r="R2209" s="40">
        <f t="shared" si="1113"/>
        <v>0</v>
      </c>
      <c r="S2209" s="40">
        <f t="shared" si="1113"/>
        <v>0</v>
      </c>
      <c r="T2209" s="40">
        <f t="shared" si="1113"/>
        <v>0</v>
      </c>
      <c r="U2209" s="40">
        <f t="shared" si="1113"/>
        <v>0</v>
      </c>
      <c r="V2209" s="40">
        <f t="shared" si="1113"/>
        <v>0</v>
      </c>
      <c r="W2209" s="40">
        <f t="shared" si="1113"/>
        <v>0</v>
      </c>
      <c r="X2209" s="40">
        <f t="shared" si="1113"/>
        <v>0</v>
      </c>
      <c r="Y2209" s="40">
        <f t="shared" si="1113"/>
        <v>0</v>
      </c>
      <c r="Z2209" s="40">
        <f t="shared" si="1113"/>
        <v>0</v>
      </c>
      <c r="AA2209" s="40">
        <f t="shared" si="1113"/>
        <v>0</v>
      </c>
      <c r="AB2209" s="41" t="e">
        <f t="shared" si="1110"/>
        <v>#DIV/0!</v>
      </c>
      <c r="AC2209" s="32"/>
      <c r="AD2209" s="165"/>
      <c r="AE2209" s="165"/>
      <c r="AF2209" s="165"/>
      <c r="AG2209" s="165"/>
      <c r="AH2209" s="165"/>
      <c r="AI2209" s="140"/>
      <c r="AJ2209" s="140"/>
      <c r="AK2209" s="78"/>
      <c r="AL2209" s="78"/>
    </row>
    <row r="2210" spans="1:38" s="33" customFormat="1" ht="15.6" hidden="1" customHeight="1" x14ac:dyDescent="0.25">
      <c r="A2210" s="42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4">SUM(M2210:Y2210)</f>
        <v>0</v>
      </c>
      <c r="AA2210" s="31">
        <f>D2210-Z2210</f>
        <v>0</v>
      </c>
      <c r="AB2210" s="37" t="e">
        <f t="shared" si="1110"/>
        <v>#DIV/0!</v>
      </c>
      <c r="AC2210" s="32"/>
      <c r="AD2210" s="165"/>
      <c r="AE2210" s="165"/>
      <c r="AF2210" s="165"/>
      <c r="AG2210" s="165"/>
      <c r="AH2210" s="165"/>
      <c r="AI2210" s="140"/>
      <c r="AJ2210" s="140"/>
      <c r="AK2210" s="78"/>
      <c r="AL2210" s="78"/>
    </row>
    <row r="2211" spans="1:38" s="33" customFormat="1" ht="15.6" hidden="1" customHeight="1" x14ac:dyDescent="0.25">
      <c r="A2211" s="39" t="s">
        <v>40</v>
      </c>
      <c r="B2211" s="40">
        <f t="shared" ref="B2211:C2211" si="1115">B2210+B2209</f>
        <v>0</v>
      </c>
      <c r="C2211" s="40">
        <f t="shared" si="1115"/>
        <v>0</v>
      </c>
      <c r="D2211" s="40">
        <f>D2210+D2209</f>
        <v>0</v>
      </c>
      <c r="E2211" s="40">
        <f t="shared" ref="E2211:AA2211" si="1116">E2210+E2209</f>
        <v>0</v>
      </c>
      <c r="F2211" s="40">
        <f t="shared" si="1116"/>
        <v>0</v>
      </c>
      <c r="G2211" s="40">
        <f t="shared" si="1116"/>
        <v>0</v>
      </c>
      <c r="H2211" s="40">
        <f t="shared" si="1116"/>
        <v>0</v>
      </c>
      <c r="I2211" s="40">
        <f t="shared" si="1116"/>
        <v>0</v>
      </c>
      <c r="J2211" s="40">
        <f t="shared" si="1116"/>
        <v>0</v>
      </c>
      <c r="K2211" s="40">
        <f t="shared" si="1116"/>
        <v>0</v>
      </c>
      <c r="L2211" s="40">
        <f t="shared" si="1116"/>
        <v>0</v>
      </c>
      <c r="M2211" s="40">
        <f t="shared" si="1116"/>
        <v>0</v>
      </c>
      <c r="N2211" s="40">
        <f t="shared" si="1116"/>
        <v>0</v>
      </c>
      <c r="O2211" s="40">
        <f t="shared" si="1116"/>
        <v>0</v>
      </c>
      <c r="P2211" s="40">
        <f t="shared" si="1116"/>
        <v>0</v>
      </c>
      <c r="Q2211" s="40">
        <f t="shared" si="1116"/>
        <v>0</v>
      </c>
      <c r="R2211" s="40">
        <f t="shared" si="1116"/>
        <v>0</v>
      </c>
      <c r="S2211" s="40">
        <f t="shared" si="1116"/>
        <v>0</v>
      </c>
      <c r="T2211" s="40">
        <f t="shared" si="1116"/>
        <v>0</v>
      </c>
      <c r="U2211" s="40">
        <f t="shared" si="1116"/>
        <v>0</v>
      </c>
      <c r="V2211" s="40">
        <f t="shared" si="1116"/>
        <v>0</v>
      </c>
      <c r="W2211" s="40">
        <f t="shared" si="1116"/>
        <v>0</v>
      </c>
      <c r="X2211" s="40">
        <f t="shared" si="1116"/>
        <v>0</v>
      </c>
      <c r="Y2211" s="40">
        <f t="shared" si="1116"/>
        <v>0</v>
      </c>
      <c r="Z2211" s="40">
        <f t="shared" si="1116"/>
        <v>0</v>
      </c>
      <c r="AA2211" s="40">
        <f t="shared" si="1116"/>
        <v>0</v>
      </c>
      <c r="AB2211" s="41" t="e">
        <f t="shared" si="1110"/>
        <v>#DIV/0!</v>
      </c>
      <c r="AC2211" s="43"/>
      <c r="AD2211" s="165"/>
      <c r="AE2211" s="165"/>
      <c r="AF2211" s="165"/>
      <c r="AG2211" s="165"/>
      <c r="AH2211" s="165"/>
      <c r="AI2211" s="140"/>
      <c r="AJ2211" s="140"/>
      <c r="AK2211" s="78"/>
      <c r="AL2211" s="78"/>
    </row>
    <row r="2212" spans="1:38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65"/>
      <c r="AE2212" s="165"/>
      <c r="AF2212" s="165"/>
      <c r="AG2212" s="165"/>
      <c r="AH2212" s="165"/>
      <c r="AI2212" s="140"/>
      <c r="AJ2212" s="140"/>
      <c r="AK2212" s="78"/>
      <c r="AL2212" s="78"/>
    </row>
    <row r="2213" spans="1:38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65"/>
      <c r="AE2213" s="165"/>
      <c r="AF2213" s="165"/>
      <c r="AG2213" s="165"/>
      <c r="AH2213" s="165"/>
      <c r="AI2213" s="140"/>
      <c r="AJ2213" s="140"/>
      <c r="AK2213" s="78"/>
      <c r="AL2213" s="78"/>
    </row>
    <row r="2214" spans="1:38" s="33" customFormat="1" ht="15.6" hidden="1" customHeight="1" x14ac:dyDescent="0.25">
      <c r="A2214" s="47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65"/>
      <c r="AE2214" s="165"/>
      <c r="AF2214" s="165"/>
      <c r="AG2214" s="165"/>
      <c r="AH2214" s="165"/>
      <c r="AI2214" s="140"/>
      <c r="AJ2214" s="140"/>
      <c r="AK2214" s="78"/>
      <c r="AL2214" s="78"/>
    </row>
    <row r="2215" spans="1:38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17">Z2215/D2215</f>
        <v>#DIV/0!</v>
      </c>
      <c r="AC2215" s="32"/>
      <c r="AD2215" s="165"/>
      <c r="AE2215" s="165"/>
      <c r="AF2215" s="165"/>
      <c r="AG2215" s="165"/>
      <c r="AH2215" s="165"/>
      <c r="AI2215" s="140"/>
      <c r="AJ2215" s="140"/>
      <c r="AK2215" s="78"/>
      <c r="AL2215" s="78"/>
    </row>
    <row r="2216" spans="1:38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8">SUM(M2216:Y2216)</f>
        <v>0</v>
      </c>
      <c r="AA2216" s="31">
        <f>D2216-Z2216</f>
        <v>0</v>
      </c>
      <c r="AB2216" s="37" t="e">
        <f t="shared" si="1117"/>
        <v>#DIV/0!</v>
      </c>
      <c r="AC2216" s="32"/>
      <c r="AD2216" s="165"/>
      <c r="AE2216" s="165"/>
      <c r="AF2216" s="165"/>
      <c r="AG2216" s="165"/>
      <c r="AH2216" s="165"/>
      <c r="AI2216" s="140"/>
      <c r="AJ2216" s="140"/>
      <c r="AK2216" s="78"/>
      <c r="AL2216" s="78"/>
    </row>
    <row r="2217" spans="1:38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8"/>
        <v>0</v>
      </c>
      <c r="AA2217" s="31">
        <f>D2217-Z2217</f>
        <v>0</v>
      </c>
      <c r="AB2217" s="37" t="e">
        <f t="shared" si="1117"/>
        <v>#DIV/0!</v>
      </c>
      <c r="AC2217" s="32"/>
      <c r="AD2217" s="165"/>
      <c r="AE2217" s="165"/>
      <c r="AF2217" s="165"/>
      <c r="AG2217" s="165"/>
      <c r="AH2217" s="165"/>
      <c r="AI2217" s="140"/>
      <c r="AJ2217" s="140"/>
      <c r="AK2217" s="78"/>
      <c r="AL2217" s="78"/>
    </row>
    <row r="2218" spans="1:38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8"/>
        <v>0</v>
      </c>
      <c r="AA2218" s="31">
        <f>D2218-Z2218</f>
        <v>0</v>
      </c>
      <c r="AB2218" s="37" t="e">
        <f t="shared" si="1117"/>
        <v>#DIV/0!</v>
      </c>
      <c r="AC2218" s="32"/>
      <c r="AD2218" s="165"/>
      <c r="AE2218" s="165"/>
      <c r="AF2218" s="165"/>
      <c r="AG2218" s="165"/>
      <c r="AH2218" s="165"/>
      <c r="AI2218" s="140"/>
      <c r="AJ2218" s="140"/>
      <c r="AK2218" s="78"/>
      <c r="AL2218" s="78"/>
    </row>
    <row r="2219" spans="1:38" s="33" customFormat="1" ht="15.6" hidden="1" customHeight="1" x14ac:dyDescent="0.25">
      <c r="A2219" s="39" t="s">
        <v>38</v>
      </c>
      <c r="B2219" s="40">
        <f t="shared" ref="B2219:C2219" si="1119">SUM(B2215:B2218)</f>
        <v>0</v>
      </c>
      <c r="C2219" s="40">
        <f t="shared" si="1119"/>
        <v>0</v>
      </c>
      <c r="D2219" s="40">
        <f>SUM(D2215:D2218)</f>
        <v>0</v>
      </c>
      <c r="E2219" s="40">
        <f t="shared" ref="E2219:AA2219" si="1120">SUM(E2215:E2218)</f>
        <v>0</v>
      </c>
      <c r="F2219" s="40">
        <f t="shared" si="1120"/>
        <v>0</v>
      </c>
      <c r="G2219" s="40">
        <f t="shared" si="1120"/>
        <v>0</v>
      </c>
      <c r="H2219" s="40">
        <f t="shared" si="1120"/>
        <v>0</v>
      </c>
      <c r="I2219" s="40">
        <f t="shared" si="1120"/>
        <v>0</v>
      </c>
      <c r="J2219" s="40">
        <f t="shared" si="1120"/>
        <v>0</v>
      </c>
      <c r="K2219" s="40">
        <f t="shared" si="1120"/>
        <v>0</v>
      </c>
      <c r="L2219" s="40">
        <f t="shared" si="1120"/>
        <v>0</v>
      </c>
      <c r="M2219" s="40">
        <f t="shared" si="1120"/>
        <v>0</v>
      </c>
      <c r="N2219" s="40">
        <f t="shared" si="1120"/>
        <v>0</v>
      </c>
      <c r="O2219" s="40">
        <f t="shared" si="1120"/>
        <v>0</v>
      </c>
      <c r="P2219" s="40">
        <f t="shared" si="1120"/>
        <v>0</v>
      </c>
      <c r="Q2219" s="40">
        <f t="shared" si="1120"/>
        <v>0</v>
      </c>
      <c r="R2219" s="40">
        <f t="shared" si="1120"/>
        <v>0</v>
      </c>
      <c r="S2219" s="40">
        <f t="shared" si="1120"/>
        <v>0</v>
      </c>
      <c r="T2219" s="40">
        <f t="shared" si="1120"/>
        <v>0</v>
      </c>
      <c r="U2219" s="40">
        <f t="shared" si="1120"/>
        <v>0</v>
      </c>
      <c r="V2219" s="40">
        <f t="shared" si="1120"/>
        <v>0</v>
      </c>
      <c r="W2219" s="40">
        <f t="shared" si="1120"/>
        <v>0</v>
      </c>
      <c r="X2219" s="40">
        <f t="shared" si="1120"/>
        <v>0</v>
      </c>
      <c r="Y2219" s="40">
        <f t="shared" si="1120"/>
        <v>0</v>
      </c>
      <c r="Z2219" s="40">
        <f t="shared" si="1120"/>
        <v>0</v>
      </c>
      <c r="AA2219" s="40">
        <f t="shared" si="1120"/>
        <v>0</v>
      </c>
      <c r="AB2219" s="41" t="e">
        <f t="shared" si="1117"/>
        <v>#DIV/0!</v>
      </c>
      <c r="AC2219" s="32"/>
      <c r="AD2219" s="165"/>
      <c r="AE2219" s="165"/>
      <c r="AF2219" s="165"/>
      <c r="AG2219" s="165"/>
      <c r="AH2219" s="165"/>
      <c r="AI2219" s="140"/>
      <c r="AJ2219" s="140"/>
      <c r="AK2219" s="78"/>
      <c r="AL2219" s="78"/>
    </row>
    <row r="2220" spans="1:38" s="33" customFormat="1" ht="15.6" hidden="1" customHeight="1" x14ac:dyDescent="0.25">
      <c r="A2220" s="42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1">SUM(M2220:Y2220)</f>
        <v>0</v>
      </c>
      <c r="AA2220" s="31">
        <f>D2220-Z2220</f>
        <v>0</v>
      </c>
      <c r="AB2220" s="37" t="e">
        <f t="shared" si="1117"/>
        <v>#DIV/0!</v>
      </c>
      <c r="AC2220" s="32"/>
      <c r="AD2220" s="165"/>
      <c r="AE2220" s="165"/>
      <c r="AF2220" s="165"/>
      <c r="AG2220" s="165"/>
      <c r="AH2220" s="165"/>
      <c r="AI2220" s="140"/>
      <c r="AJ2220" s="140"/>
      <c r="AK2220" s="78"/>
      <c r="AL2220" s="78"/>
    </row>
    <row r="2221" spans="1:38" s="33" customFormat="1" ht="15.6" hidden="1" customHeight="1" x14ac:dyDescent="0.25">
      <c r="A2221" s="39" t="s">
        <v>40</v>
      </c>
      <c r="B2221" s="40">
        <f t="shared" ref="B2221:C2221" si="1122">B2220+B2219</f>
        <v>0</v>
      </c>
      <c r="C2221" s="40">
        <f t="shared" si="1122"/>
        <v>0</v>
      </c>
      <c r="D2221" s="40">
        <f>D2220+D2219</f>
        <v>0</v>
      </c>
      <c r="E2221" s="40">
        <f t="shared" ref="E2221:AA2221" si="1123">E2220+E2219</f>
        <v>0</v>
      </c>
      <c r="F2221" s="40">
        <f t="shared" si="1123"/>
        <v>0</v>
      </c>
      <c r="G2221" s="40">
        <f t="shared" si="1123"/>
        <v>0</v>
      </c>
      <c r="H2221" s="40">
        <f t="shared" si="1123"/>
        <v>0</v>
      </c>
      <c r="I2221" s="40">
        <f t="shared" si="1123"/>
        <v>0</v>
      </c>
      <c r="J2221" s="40">
        <f t="shared" si="1123"/>
        <v>0</v>
      </c>
      <c r="K2221" s="40">
        <f t="shared" si="1123"/>
        <v>0</v>
      </c>
      <c r="L2221" s="40">
        <f t="shared" si="1123"/>
        <v>0</v>
      </c>
      <c r="M2221" s="40">
        <f t="shared" si="1123"/>
        <v>0</v>
      </c>
      <c r="N2221" s="40">
        <f t="shared" si="1123"/>
        <v>0</v>
      </c>
      <c r="O2221" s="40">
        <f t="shared" si="1123"/>
        <v>0</v>
      </c>
      <c r="P2221" s="40">
        <f t="shared" si="1123"/>
        <v>0</v>
      </c>
      <c r="Q2221" s="40">
        <f t="shared" si="1123"/>
        <v>0</v>
      </c>
      <c r="R2221" s="40">
        <f t="shared" si="1123"/>
        <v>0</v>
      </c>
      <c r="S2221" s="40">
        <f t="shared" si="1123"/>
        <v>0</v>
      </c>
      <c r="T2221" s="40">
        <f t="shared" si="1123"/>
        <v>0</v>
      </c>
      <c r="U2221" s="40">
        <f t="shared" si="1123"/>
        <v>0</v>
      </c>
      <c r="V2221" s="40">
        <f t="shared" si="1123"/>
        <v>0</v>
      </c>
      <c r="W2221" s="40">
        <f t="shared" si="1123"/>
        <v>0</v>
      </c>
      <c r="X2221" s="40">
        <f t="shared" si="1123"/>
        <v>0</v>
      </c>
      <c r="Y2221" s="40">
        <f t="shared" si="1123"/>
        <v>0</v>
      </c>
      <c r="Z2221" s="40">
        <f t="shared" si="1123"/>
        <v>0</v>
      </c>
      <c r="AA2221" s="40">
        <f t="shared" si="1123"/>
        <v>0</v>
      </c>
      <c r="AB2221" s="41" t="e">
        <f t="shared" si="1117"/>
        <v>#DIV/0!</v>
      </c>
      <c r="AC2221" s="43"/>
      <c r="AD2221" s="165"/>
      <c r="AE2221" s="165"/>
      <c r="AF2221" s="165"/>
      <c r="AG2221" s="165"/>
      <c r="AH2221" s="165"/>
      <c r="AI2221" s="140"/>
      <c r="AJ2221" s="140"/>
      <c r="AK2221" s="78"/>
      <c r="AL2221" s="78"/>
    </row>
    <row r="2222" spans="1:38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65"/>
      <c r="AE2222" s="165"/>
      <c r="AF2222" s="165"/>
      <c r="AG2222" s="165"/>
      <c r="AH2222" s="165"/>
      <c r="AI2222" s="140"/>
      <c r="AJ2222" s="140"/>
      <c r="AK2222" s="78"/>
      <c r="AL2222" s="78"/>
    </row>
    <row r="2223" spans="1:38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65"/>
      <c r="AE2223" s="165"/>
      <c r="AF2223" s="165"/>
      <c r="AG2223" s="165"/>
      <c r="AH2223" s="165"/>
      <c r="AI2223" s="140"/>
      <c r="AJ2223" s="140"/>
      <c r="AK2223" s="78"/>
      <c r="AL2223" s="78"/>
    </row>
    <row r="2224" spans="1:38" s="33" customFormat="1" ht="15.6" hidden="1" customHeight="1" x14ac:dyDescent="0.25">
      <c r="A2224" s="47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65"/>
      <c r="AE2224" s="165"/>
      <c r="AF2224" s="165"/>
      <c r="AG2224" s="165"/>
      <c r="AH2224" s="165"/>
      <c r="AI2224" s="140"/>
      <c r="AJ2224" s="140"/>
      <c r="AK2224" s="78"/>
      <c r="AL2224" s="78"/>
    </row>
    <row r="2225" spans="1:38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24">Z2225/D2225</f>
        <v>#DIV/0!</v>
      </c>
      <c r="AC2225" s="32"/>
      <c r="AD2225" s="165"/>
      <c r="AE2225" s="165"/>
      <c r="AF2225" s="165"/>
      <c r="AG2225" s="165"/>
      <c r="AH2225" s="165"/>
      <c r="AI2225" s="140"/>
      <c r="AJ2225" s="140"/>
      <c r="AK2225" s="78"/>
      <c r="AL2225" s="78"/>
    </row>
    <row r="2226" spans="1:38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5">SUM(M2226:Y2226)</f>
        <v>0</v>
      </c>
      <c r="AA2226" s="31">
        <f>D2226-Z2226</f>
        <v>0</v>
      </c>
      <c r="AB2226" s="37" t="e">
        <f t="shared" si="1124"/>
        <v>#DIV/0!</v>
      </c>
      <c r="AC2226" s="32"/>
      <c r="AD2226" s="165"/>
      <c r="AE2226" s="165"/>
      <c r="AF2226" s="165"/>
      <c r="AG2226" s="165"/>
      <c r="AH2226" s="165"/>
      <c r="AI2226" s="140"/>
      <c r="AJ2226" s="140"/>
      <c r="AK2226" s="78"/>
      <c r="AL2226" s="78"/>
    </row>
    <row r="2227" spans="1:38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5"/>
        <v>0</v>
      </c>
      <c r="AA2227" s="31">
        <f>D2227-Z2227</f>
        <v>0</v>
      </c>
      <c r="AB2227" s="37" t="e">
        <f t="shared" si="1124"/>
        <v>#DIV/0!</v>
      </c>
      <c r="AC2227" s="32"/>
      <c r="AD2227" s="165"/>
      <c r="AE2227" s="165"/>
      <c r="AF2227" s="165"/>
      <c r="AG2227" s="165"/>
      <c r="AH2227" s="165"/>
      <c r="AI2227" s="140"/>
      <c r="AJ2227" s="140"/>
      <c r="AK2227" s="78"/>
      <c r="AL2227" s="78"/>
    </row>
    <row r="2228" spans="1:38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5"/>
        <v>0</v>
      </c>
      <c r="AA2228" s="31">
        <f>D2228-Z2228</f>
        <v>0</v>
      </c>
      <c r="AB2228" s="37" t="e">
        <f t="shared" si="1124"/>
        <v>#DIV/0!</v>
      </c>
      <c r="AC2228" s="32"/>
      <c r="AD2228" s="165"/>
      <c r="AE2228" s="165"/>
      <c r="AF2228" s="165"/>
      <c r="AG2228" s="165"/>
      <c r="AH2228" s="165"/>
      <c r="AI2228" s="140"/>
      <c r="AJ2228" s="140"/>
      <c r="AK2228" s="78"/>
      <c r="AL2228" s="78"/>
    </row>
    <row r="2229" spans="1:38" s="33" customFormat="1" ht="15.6" hidden="1" customHeight="1" x14ac:dyDescent="0.25">
      <c r="A2229" s="39" t="s">
        <v>38</v>
      </c>
      <c r="B2229" s="40">
        <f t="shared" ref="B2229:C2229" si="1126">SUM(B2225:B2228)</f>
        <v>0</v>
      </c>
      <c r="C2229" s="40">
        <f t="shared" si="1126"/>
        <v>0</v>
      </c>
      <c r="D2229" s="40">
        <f>SUM(D2225:D2228)</f>
        <v>0</v>
      </c>
      <c r="E2229" s="40">
        <f t="shared" ref="E2229:AA2229" si="1127">SUM(E2225:E2228)</f>
        <v>0</v>
      </c>
      <c r="F2229" s="40">
        <f t="shared" si="1127"/>
        <v>0</v>
      </c>
      <c r="G2229" s="40">
        <f t="shared" si="1127"/>
        <v>0</v>
      </c>
      <c r="H2229" s="40">
        <f t="shared" si="1127"/>
        <v>0</v>
      </c>
      <c r="I2229" s="40">
        <f t="shared" si="1127"/>
        <v>0</v>
      </c>
      <c r="J2229" s="40">
        <f t="shared" si="1127"/>
        <v>0</v>
      </c>
      <c r="K2229" s="40">
        <f t="shared" si="1127"/>
        <v>0</v>
      </c>
      <c r="L2229" s="40">
        <f t="shared" si="1127"/>
        <v>0</v>
      </c>
      <c r="M2229" s="40">
        <f t="shared" si="1127"/>
        <v>0</v>
      </c>
      <c r="N2229" s="40">
        <f t="shared" si="1127"/>
        <v>0</v>
      </c>
      <c r="O2229" s="40">
        <f t="shared" si="1127"/>
        <v>0</v>
      </c>
      <c r="P2229" s="40">
        <f t="shared" si="1127"/>
        <v>0</v>
      </c>
      <c r="Q2229" s="40">
        <f t="shared" si="1127"/>
        <v>0</v>
      </c>
      <c r="R2229" s="40">
        <f t="shared" si="1127"/>
        <v>0</v>
      </c>
      <c r="S2229" s="40">
        <f t="shared" si="1127"/>
        <v>0</v>
      </c>
      <c r="T2229" s="40">
        <f t="shared" si="1127"/>
        <v>0</v>
      </c>
      <c r="U2229" s="40">
        <f t="shared" si="1127"/>
        <v>0</v>
      </c>
      <c r="V2229" s="40">
        <f t="shared" si="1127"/>
        <v>0</v>
      </c>
      <c r="W2229" s="40">
        <f t="shared" si="1127"/>
        <v>0</v>
      </c>
      <c r="X2229" s="40">
        <f t="shared" si="1127"/>
        <v>0</v>
      </c>
      <c r="Y2229" s="40">
        <f t="shared" si="1127"/>
        <v>0</v>
      </c>
      <c r="Z2229" s="40">
        <f t="shared" si="1127"/>
        <v>0</v>
      </c>
      <c r="AA2229" s="40">
        <f t="shared" si="1127"/>
        <v>0</v>
      </c>
      <c r="AB2229" s="41" t="e">
        <f t="shared" si="1124"/>
        <v>#DIV/0!</v>
      </c>
      <c r="AC2229" s="32"/>
      <c r="AD2229" s="165"/>
      <c r="AE2229" s="165"/>
      <c r="AF2229" s="165"/>
      <c r="AG2229" s="165"/>
      <c r="AH2229" s="165"/>
      <c r="AI2229" s="140"/>
      <c r="AJ2229" s="140"/>
      <c r="AK2229" s="78"/>
      <c r="AL2229" s="78"/>
    </row>
    <row r="2230" spans="1:38" s="33" customFormat="1" ht="15.6" hidden="1" customHeight="1" x14ac:dyDescent="0.25">
      <c r="A2230" s="42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8">SUM(M2230:Y2230)</f>
        <v>0</v>
      </c>
      <c r="AA2230" s="31">
        <f>D2230-Z2230</f>
        <v>0</v>
      </c>
      <c r="AB2230" s="37" t="e">
        <f t="shared" si="1124"/>
        <v>#DIV/0!</v>
      </c>
      <c r="AC2230" s="32"/>
      <c r="AD2230" s="165"/>
      <c r="AE2230" s="165"/>
      <c r="AF2230" s="165"/>
      <c r="AG2230" s="165"/>
      <c r="AH2230" s="165"/>
      <c r="AI2230" s="140"/>
      <c r="AJ2230" s="140"/>
      <c r="AK2230" s="78"/>
      <c r="AL2230" s="78"/>
    </row>
    <row r="2231" spans="1:38" s="33" customFormat="1" ht="15.6" hidden="1" customHeight="1" x14ac:dyDescent="0.25">
      <c r="A2231" s="39" t="s">
        <v>40</v>
      </c>
      <c r="B2231" s="40">
        <f t="shared" ref="B2231:C2231" si="1129">B2230+B2229</f>
        <v>0</v>
      </c>
      <c r="C2231" s="40">
        <f t="shared" si="1129"/>
        <v>0</v>
      </c>
      <c r="D2231" s="40">
        <f>D2230+D2229</f>
        <v>0</v>
      </c>
      <c r="E2231" s="40">
        <f t="shared" ref="E2231:AA2231" si="1130">E2230+E2229</f>
        <v>0</v>
      </c>
      <c r="F2231" s="40">
        <f t="shared" si="1130"/>
        <v>0</v>
      </c>
      <c r="G2231" s="40">
        <f t="shared" si="1130"/>
        <v>0</v>
      </c>
      <c r="H2231" s="40">
        <f t="shared" si="1130"/>
        <v>0</v>
      </c>
      <c r="I2231" s="40">
        <f t="shared" si="1130"/>
        <v>0</v>
      </c>
      <c r="J2231" s="40">
        <f t="shared" si="1130"/>
        <v>0</v>
      </c>
      <c r="K2231" s="40">
        <f t="shared" si="1130"/>
        <v>0</v>
      </c>
      <c r="L2231" s="40">
        <f t="shared" si="1130"/>
        <v>0</v>
      </c>
      <c r="M2231" s="40">
        <f t="shared" si="1130"/>
        <v>0</v>
      </c>
      <c r="N2231" s="40">
        <f t="shared" si="1130"/>
        <v>0</v>
      </c>
      <c r="O2231" s="40">
        <f t="shared" si="1130"/>
        <v>0</v>
      </c>
      <c r="P2231" s="40">
        <f t="shared" si="1130"/>
        <v>0</v>
      </c>
      <c r="Q2231" s="40">
        <f t="shared" si="1130"/>
        <v>0</v>
      </c>
      <c r="R2231" s="40">
        <f t="shared" si="1130"/>
        <v>0</v>
      </c>
      <c r="S2231" s="40">
        <f t="shared" si="1130"/>
        <v>0</v>
      </c>
      <c r="T2231" s="40">
        <f t="shared" si="1130"/>
        <v>0</v>
      </c>
      <c r="U2231" s="40">
        <f t="shared" si="1130"/>
        <v>0</v>
      </c>
      <c r="V2231" s="40">
        <f t="shared" si="1130"/>
        <v>0</v>
      </c>
      <c r="W2231" s="40">
        <f t="shared" si="1130"/>
        <v>0</v>
      </c>
      <c r="X2231" s="40">
        <f t="shared" si="1130"/>
        <v>0</v>
      </c>
      <c r="Y2231" s="40">
        <f t="shared" si="1130"/>
        <v>0</v>
      </c>
      <c r="Z2231" s="40">
        <f t="shared" si="1130"/>
        <v>0</v>
      </c>
      <c r="AA2231" s="40">
        <f t="shared" si="1130"/>
        <v>0</v>
      </c>
      <c r="AB2231" s="41" t="e">
        <f t="shared" si="1124"/>
        <v>#DIV/0!</v>
      </c>
      <c r="AC2231" s="43"/>
      <c r="AD2231" s="165"/>
      <c r="AE2231" s="165"/>
      <c r="AF2231" s="165"/>
      <c r="AG2231" s="165"/>
      <c r="AH2231" s="165"/>
      <c r="AI2231" s="140"/>
      <c r="AJ2231" s="140"/>
      <c r="AK2231" s="78"/>
      <c r="AL2231" s="78"/>
    </row>
    <row r="2232" spans="1:38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65"/>
      <c r="AE2232" s="165"/>
      <c r="AF2232" s="165"/>
      <c r="AG2232" s="165"/>
      <c r="AH2232" s="165"/>
      <c r="AI2232" s="140"/>
      <c r="AJ2232" s="140"/>
      <c r="AK2232" s="78"/>
      <c r="AL2232" s="78"/>
    </row>
    <row r="2233" spans="1:38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65"/>
      <c r="AE2233" s="165"/>
      <c r="AF2233" s="165"/>
      <c r="AG2233" s="165"/>
      <c r="AH2233" s="165"/>
      <c r="AI2233" s="140"/>
      <c r="AJ2233" s="140"/>
      <c r="AK2233" s="78"/>
      <c r="AL2233" s="78"/>
    </row>
    <row r="2234" spans="1:38" s="33" customFormat="1" ht="15.6" hidden="1" customHeight="1" x14ac:dyDescent="0.25">
      <c r="A2234" s="47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65"/>
      <c r="AE2234" s="165"/>
      <c r="AF2234" s="165"/>
      <c r="AG2234" s="165"/>
      <c r="AH2234" s="165"/>
      <c r="AI2234" s="140"/>
      <c r="AJ2234" s="140"/>
      <c r="AK2234" s="78"/>
      <c r="AL2234" s="78"/>
    </row>
    <row r="2235" spans="1:38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31">Z2235/D2235</f>
        <v>#DIV/0!</v>
      </c>
      <c r="AC2235" s="32"/>
      <c r="AD2235" s="165"/>
      <c r="AE2235" s="165"/>
      <c r="AF2235" s="165"/>
      <c r="AG2235" s="165"/>
      <c r="AH2235" s="165"/>
      <c r="AI2235" s="140"/>
      <c r="AJ2235" s="140"/>
      <c r="AK2235" s="78"/>
      <c r="AL2235" s="78"/>
    </row>
    <row r="2236" spans="1:38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2">SUM(M2236:Y2236)</f>
        <v>0</v>
      </c>
      <c r="AA2236" s="31">
        <f>D2236-Z2236</f>
        <v>0</v>
      </c>
      <c r="AB2236" s="37" t="e">
        <f t="shared" si="1131"/>
        <v>#DIV/0!</v>
      </c>
      <c r="AC2236" s="32"/>
      <c r="AD2236" s="165"/>
      <c r="AE2236" s="165"/>
      <c r="AF2236" s="165"/>
      <c r="AG2236" s="165"/>
      <c r="AH2236" s="165"/>
      <c r="AI2236" s="140"/>
      <c r="AJ2236" s="140"/>
      <c r="AK2236" s="78"/>
      <c r="AL2236" s="78"/>
    </row>
    <row r="2237" spans="1:38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2"/>
        <v>0</v>
      </c>
      <c r="AA2237" s="31">
        <f>D2237-Z2237</f>
        <v>0</v>
      </c>
      <c r="AB2237" s="37" t="e">
        <f t="shared" si="1131"/>
        <v>#DIV/0!</v>
      </c>
      <c r="AC2237" s="32"/>
      <c r="AD2237" s="165"/>
      <c r="AE2237" s="165"/>
      <c r="AF2237" s="165"/>
      <c r="AG2237" s="165"/>
      <c r="AH2237" s="165"/>
      <c r="AI2237" s="140"/>
      <c r="AJ2237" s="140"/>
      <c r="AK2237" s="78"/>
      <c r="AL2237" s="78"/>
    </row>
    <row r="2238" spans="1:38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2"/>
        <v>0</v>
      </c>
      <c r="AA2238" s="31">
        <f>D2238-Z2238</f>
        <v>0</v>
      </c>
      <c r="AB2238" s="37" t="e">
        <f t="shared" si="1131"/>
        <v>#DIV/0!</v>
      </c>
      <c r="AC2238" s="32"/>
      <c r="AD2238" s="165"/>
      <c r="AE2238" s="165"/>
      <c r="AF2238" s="165"/>
      <c r="AG2238" s="165"/>
      <c r="AH2238" s="165"/>
      <c r="AI2238" s="140"/>
      <c r="AJ2238" s="140"/>
      <c r="AK2238" s="78"/>
      <c r="AL2238" s="78"/>
    </row>
    <row r="2239" spans="1:38" s="33" customFormat="1" ht="15.6" hidden="1" customHeight="1" x14ac:dyDescent="0.25">
      <c r="A2239" s="39" t="s">
        <v>38</v>
      </c>
      <c r="B2239" s="40">
        <f t="shared" ref="B2239:C2239" si="1133">SUM(B2235:B2238)</f>
        <v>0</v>
      </c>
      <c r="C2239" s="40">
        <f t="shared" si="1133"/>
        <v>0</v>
      </c>
      <c r="D2239" s="40">
        <f>SUM(D2235:D2238)</f>
        <v>0</v>
      </c>
      <c r="E2239" s="40">
        <f t="shared" ref="E2239:AA2239" si="1134">SUM(E2235:E2238)</f>
        <v>0</v>
      </c>
      <c r="F2239" s="40">
        <f t="shared" si="1134"/>
        <v>0</v>
      </c>
      <c r="G2239" s="40">
        <f t="shared" si="1134"/>
        <v>0</v>
      </c>
      <c r="H2239" s="40">
        <f t="shared" si="1134"/>
        <v>0</v>
      </c>
      <c r="I2239" s="40">
        <f t="shared" si="1134"/>
        <v>0</v>
      </c>
      <c r="J2239" s="40">
        <f t="shared" si="1134"/>
        <v>0</v>
      </c>
      <c r="K2239" s="40">
        <f t="shared" si="1134"/>
        <v>0</v>
      </c>
      <c r="L2239" s="40">
        <f t="shared" si="1134"/>
        <v>0</v>
      </c>
      <c r="M2239" s="40">
        <f t="shared" si="1134"/>
        <v>0</v>
      </c>
      <c r="N2239" s="40">
        <f t="shared" si="1134"/>
        <v>0</v>
      </c>
      <c r="O2239" s="40">
        <f t="shared" si="1134"/>
        <v>0</v>
      </c>
      <c r="P2239" s="40">
        <f t="shared" si="1134"/>
        <v>0</v>
      </c>
      <c r="Q2239" s="40">
        <f t="shared" si="1134"/>
        <v>0</v>
      </c>
      <c r="R2239" s="40">
        <f t="shared" si="1134"/>
        <v>0</v>
      </c>
      <c r="S2239" s="40">
        <f t="shared" si="1134"/>
        <v>0</v>
      </c>
      <c r="T2239" s="40">
        <f t="shared" si="1134"/>
        <v>0</v>
      </c>
      <c r="U2239" s="40">
        <f t="shared" si="1134"/>
        <v>0</v>
      </c>
      <c r="V2239" s="40">
        <f t="shared" si="1134"/>
        <v>0</v>
      </c>
      <c r="W2239" s="40">
        <f t="shared" si="1134"/>
        <v>0</v>
      </c>
      <c r="X2239" s="40">
        <f t="shared" si="1134"/>
        <v>0</v>
      </c>
      <c r="Y2239" s="40">
        <f t="shared" si="1134"/>
        <v>0</v>
      </c>
      <c r="Z2239" s="40">
        <f t="shared" si="1134"/>
        <v>0</v>
      </c>
      <c r="AA2239" s="40">
        <f t="shared" si="1134"/>
        <v>0</v>
      </c>
      <c r="AB2239" s="41" t="e">
        <f t="shared" si="1131"/>
        <v>#DIV/0!</v>
      </c>
      <c r="AC2239" s="32"/>
      <c r="AD2239" s="165"/>
      <c r="AE2239" s="165"/>
      <c r="AF2239" s="165"/>
      <c r="AG2239" s="165"/>
      <c r="AH2239" s="165"/>
      <c r="AI2239" s="140"/>
      <c r="AJ2239" s="140"/>
      <c r="AK2239" s="78"/>
      <c r="AL2239" s="78"/>
    </row>
    <row r="2240" spans="1:38" s="33" customFormat="1" ht="15.6" hidden="1" customHeight="1" x14ac:dyDescent="0.25">
      <c r="A2240" s="42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5">SUM(M2240:Y2240)</f>
        <v>0</v>
      </c>
      <c r="AA2240" s="31">
        <f>D2240-Z2240</f>
        <v>0</v>
      </c>
      <c r="AB2240" s="37" t="e">
        <f t="shared" si="1131"/>
        <v>#DIV/0!</v>
      </c>
      <c r="AC2240" s="32"/>
      <c r="AD2240" s="165"/>
      <c r="AE2240" s="165"/>
      <c r="AF2240" s="165"/>
      <c r="AG2240" s="165"/>
      <c r="AH2240" s="165"/>
      <c r="AI2240" s="140"/>
      <c r="AJ2240" s="140"/>
      <c r="AK2240" s="78"/>
      <c r="AL2240" s="78"/>
    </row>
    <row r="2241" spans="1:38" s="33" customFormat="1" ht="15.6" hidden="1" customHeight="1" x14ac:dyDescent="0.25">
      <c r="A2241" s="39" t="s">
        <v>40</v>
      </c>
      <c r="B2241" s="40">
        <f t="shared" ref="B2241:C2241" si="1136">B2240+B2239</f>
        <v>0</v>
      </c>
      <c r="C2241" s="40">
        <f t="shared" si="1136"/>
        <v>0</v>
      </c>
      <c r="D2241" s="40">
        <f>D2240+D2239</f>
        <v>0</v>
      </c>
      <c r="E2241" s="40">
        <f t="shared" ref="E2241:AA2241" si="1137">E2240+E2239</f>
        <v>0</v>
      </c>
      <c r="F2241" s="40">
        <f t="shared" si="1137"/>
        <v>0</v>
      </c>
      <c r="G2241" s="40">
        <f t="shared" si="1137"/>
        <v>0</v>
      </c>
      <c r="H2241" s="40">
        <f t="shared" si="1137"/>
        <v>0</v>
      </c>
      <c r="I2241" s="40">
        <f t="shared" si="1137"/>
        <v>0</v>
      </c>
      <c r="J2241" s="40">
        <f t="shared" si="1137"/>
        <v>0</v>
      </c>
      <c r="K2241" s="40">
        <f t="shared" si="1137"/>
        <v>0</v>
      </c>
      <c r="L2241" s="40">
        <f t="shared" si="1137"/>
        <v>0</v>
      </c>
      <c r="M2241" s="40">
        <f t="shared" si="1137"/>
        <v>0</v>
      </c>
      <c r="N2241" s="40">
        <f t="shared" si="1137"/>
        <v>0</v>
      </c>
      <c r="O2241" s="40">
        <f t="shared" si="1137"/>
        <v>0</v>
      </c>
      <c r="P2241" s="40">
        <f t="shared" si="1137"/>
        <v>0</v>
      </c>
      <c r="Q2241" s="40">
        <f t="shared" si="1137"/>
        <v>0</v>
      </c>
      <c r="R2241" s="40">
        <f t="shared" si="1137"/>
        <v>0</v>
      </c>
      <c r="S2241" s="40">
        <f t="shared" si="1137"/>
        <v>0</v>
      </c>
      <c r="T2241" s="40">
        <f t="shared" si="1137"/>
        <v>0</v>
      </c>
      <c r="U2241" s="40">
        <f t="shared" si="1137"/>
        <v>0</v>
      </c>
      <c r="V2241" s="40">
        <f t="shared" si="1137"/>
        <v>0</v>
      </c>
      <c r="W2241" s="40">
        <f t="shared" si="1137"/>
        <v>0</v>
      </c>
      <c r="X2241" s="40">
        <f t="shared" si="1137"/>
        <v>0</v>
      </c>
      <c r="Y2241" s="40">
        <f t="shared" si="1137"/>
        <v>0</v>
      </c>
      <c r="Z2241" s="40">
        <f t="shared" si="1137"/>
        <v>0</v>
      </c>
      <c r="AA2241" s="40">
        <f t="shared" si="1137"/>
        <v>0</v>
      </c>
      <c r="AB2241" s="41" t="e">
        <f t="shared" si="1131"/>
        <v>#DIV/0!</v>
      </c>
      <c r="AC2241" s="43"/>
      <c r="AD2241" s="165"/>
      <c r="AE2241" s="165"/>
      <c r="AF2241" s="165"/>
      <c r="AG2241" s="165"/>
      <c r="AH2241" s="165"/>
      <c r="AI2241" s="140"/>
      <c r="AJ2241" s="140"/>
      <c r="AK2241" s="78"/>
      <c r="AL2241" s="78"/>
    </row>
    <row r="2242" spans="1:38" s="33" customFormat="1" ht="15.6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65"/>
      <c r="AE2242" s="165"/>
      <c r="AF2242" s="165"/>
      <c r="AG2242" s="165"/>
      <c r="AH2242" s="165"/>
      <c r="AI2242" s="140"/>
      <c r="AJ2242" s="140"/>
      <c r="AK2242" s="78"/>
      <c r="AL2242" s="78"/>
    </row>
    <row r="2243" spans="1:38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65"/>
      <c r="AE2243" s="165"/>
      <c r="AF2243" s="165"/>
      <c r="AG2243" s="165"/>
      <c r="AH2243" s="165"/>
      <c r="AI2243" s="140"/>
      <c r="AJ2243" s="140"/>
      <c r="AK2243" s="78"/>
      <c r="AL2243" s="78"/>
    </row>
    <row r="2244" spans="1:38" s="33" customFormat="1" ht="15.6" customHeight="1" x14ac:dyDescent="0.25">
      <c r="A2244" s="47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65"/>
      <c r="AE2244" s="165"/>
      <c r="AF2244" s="165"/>
      <c r="AG2244" s="165"/>
      <c r="AH2244" s="165"/>
      <c r="AI2244" s="140"/>
      <c r="AJ2244" s="140"/>
      <c r="AK2244" s="78"/>
      <c r="AL2244" s="78"/>
    </row>
    <row r="2245" spans="1:38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65"/>
      <c r="AE2245" s="165"/>
      <c r="AF2245" s="165"/>
      <c r="AG2245" s="165"/>
      <c r="AH2245" s="165"/>
      <c r="AI2245" s="140"/>
      <c r="AJ2245" s="140"/>
      <c r="AK2245" s="78"/>
      <c r="AL2245" s="78"/>
    </row>
    <row r="2246" spans="1:38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65"/>
      <c r="AE2246" s="165"/>
      <c r="AF2246" s="165"/>
      <c r="AG2246" s="165"/>
      <c r="AH2246" s="165"/>
      <c r="AI2246" s="140"/>
      <c r="AJ2246" s="140"/>
      <c r="AK2246" s="78"/>
      <c r="AL2246" s="78"/>
    </row>
    <row r="2247" spans="1:38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7">
        <f>Z2247/D2247</f>
        <v>0</v>
      </c>
      <c r="AC2247" s="32"/>
      <c r="AD2247" s="165"/>
      <c r="AE2247" s="165"/>
      <c r="AF2247" s="165"/>
      <c r="AG2247" s="165"/>
      <c r="AH2247" s="165"/>
      <c r="AI2247" s="140"/>
      <c r="AJ2247" s="140"/>
      <c r="AK2247" s="78"/>
      <c r="AL2247" s="78"/>
    </row>
    <row r="2248" spans="1:38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8">SUM(M2248:Y2248)</f>
        <v>0</v>
      </c>
      <c r="AA2248" s="31">
        <f>D2248-Z2248</f>
        <v>0</v>
      </c>
      <c r="AB2248" s="37"/>
      <c r="AC2248" s="32"/>
      <c r="AD2248" s="165"/>
      <c r="AE2248" s="165"/>
      <c r="AF2248" s="165"/>
      <c r="AG2248" s="165"/>
      <c r="AH2248" s="165"/>
      <c r="AI2248" s="140"/>
      <c r="AJ2248" s="140"/>
      <c r="AK2248" s="78"/>
      <c r="AL2248" s="78"/>
    </row>
    <row r="2249" spans="1:38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8"/>
        <v>0</v>
      </c>
      <c r="AA2249" s="31">
        <f>D2249-Z2249</f>
        <v>0</v>
      </c>
      <c r="AB2249" s="37"/>
      <c r="AC2249" s="32"/>
      <c r="AD2249" s="165"/>
      <c r="AE2249" s="165"/>
      <c r="AF2249" s="165"/>
      <c r="AG2249" s="165"/>
      <c r="AH2249" s="165"/>
      <c r="AI2249" s="140"/>
      <c r="AJ2249" s="140"/>
      <c r="AK2249" s="78"/>
      <c r="AL2249" s="78"/>
    </row>
    <row r="2250" spans="1:38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8"/>
        <v>0</v>
      </c>
      <c r="AA2250" s="31">
        <f>D2250-Z2250</f>
        <v>0</v>
      </c>
      <c r="AB2250" s="37"/>
      <c r="AC2250" s="32"/>
      <c r="AD2250" s="165"/>
      <c r="AE2250" s="165"/>
      <c r="AF2250" s="165"/>
      <c r="AG2250" s="165"/>
      <c r="AH2250" s="165"/>
      <c r="AI2250" s="140"/>
      <c r="AJ2250" s="140"/>
      <c r="AK2250" s="78"/>
      <c r="AL2250" s="78"/>
    </row>
    <row r="2251" spans="1:38" s="33" customFormat="1" ht="18" hidden="1" customHeight="1" x14ac:dyDescent="0.25">
      <c r="A2251" s="39" t="s">
        <v>38</v>
      </c>
      <c r="B2251" s="40">
        <f t="shared" ref="B2251:C2251" si="1139">SUM(B2247:B2250)</f>
        <v>9.5700000002980232</v>
      </c>
      <c r="C2251" s="40">
        <f t="shared" si="1139"/>
        <v>0</v>
      </c>
      <c r="D2251" s="40">
        <f>SUM(D2247:D2250)</f>
        <v>9.5700000002980232</v>
      </c>
      <c r="E2251" s="40">
        <f t="shared" ref="E2251:AA2251" si="1140">SUM(E2247:E2250)</f>
        <v>0</v>
      </c>
      <c r="F2251" s="40">
        <f t="shared" si="1140"/>
        <v>0</v>
      </c>
      <c r="G2251" s="40">
        <f t="shared" si="1140"/>
        <v>0</v>
      </c>
      <c r="H2251" s="40">
        <f t="shared" si="1140"/>
        <v>0</v>
      </c>
      <c r="I2251" s="40">
        <f t="shared" si="1140"/>
        <v>0</v>
      </c>
      <c r="J2251" s="40">
        <f t="shared" si="1140"/>
        <v>0</v>
      </c>
      <c r="K2251" s="40">
        <f t="shared" si="1140"/>
        <v>0</v>
      </c>
      <c r="L2251" s="40">
        <f t="shared" si="1140"/>
        <v>0</v>
      </c>
      <c r="M2251" s="40">
        <f t="shared" si="1140"/>
        <v>0</v>
      </c>
      <c r="N2251" s="40">
        <f t="shared" si="1140"/>
        <v>0</v>
      </c>
      <c r="O2251" s="40">
        <f t="shared" si="1140"/>
        <v>0</v>
      </c>
      <c r="P2251" s="40">
        <f t="shared" si="1140"/>
        <v>0</v>
      </c>
      <c r="Q2251" s="40">
        <f t="shared" si="1140"/>
        <v>0</v>
      </c>
      <c r="R2251" s="40">
        <f t="shared" si="1140"/>
        <v>0</v>
      </c>
      <c r="S2251" s="40">
        <f t="shared" si="1140"/>
        <v>0</v>
      </c>
      <c r="T2251" s="40">
        <f t="shared" si="1140"/>
        <v>0</v>
      </c>
      <c r="U2251" s="40">
        <f t="shared" si="1140"/>
        <v>0</v>
      </c>
      <c r="V2251" s="40">
        <f t="shared" si="1140"/>
        <v>0</v>
      </c>
      <c r="W2251" s="40">
        <f t="shared" si="1140"/>
        <v>0</v>
      </c>
      <c r="X2251" s="40">
        <f t="shared" si="1140"/>
        <v>0</v>
      </c>
      <c r="Y2251" s="40">
        <f t="shared" si="1140"/>
        <v>0</v>
      </c>
      <c r="Z2251" s="40">
        <f t="shared" si="1140"/>
        <v>0</v>
      </c>
      <c r="AA2251" s="40">
        <f t="shared" si="1140"/>
        <v>9.5700000002980232</v>
      </c>
      <c r="AB2251" s="41">
        <f>Z2251/D2251</f>
        <v>0</v>
      </c>
      <c r="AC2251" s="32"/>
      <c r="AD2251" s="165"/>
      <c r="AE2251" s="165"/>
      <c r="AF2251" s="165"/>
      <c r="AG2251" s="165"/>
      <c r="AH2251" s="165"/>
      <c r="AI2251" s="140"/>
      <c r="AJ2251" s="140"/>
      <c r="AK2251" s="78"/>
      <c r="AL2251" s="78"/>
    </row>
    <row r="2252" spans="1:38" s="33" customFormat="1" ht="18" hidden="1" customHeight="1" x14ac:dyDescent="0.25">
      <c r="A2252" s="42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1">SUM(M2252:Y2252)</f>
        <v>0</v>
      </c>
      <c r="AA2252" s="31">
        <f>D2252-Z2252</f>
        <v>0</v>
      </c>
      <c r="AB2252" s="48" t="e">
        <f>Z2252/D2252</f>
        <v>#DIV/0!</v>
      </c>
      <c r="AC2252" s="32"/>
      <c r="AD2252" s="165"/>
      <c r="AE2252" s="165"/>
      <c r="AF2252" s="165"/>
      <c r="AG2252" s="165"/>
      <c r="AH2252" s="165"/>
      <c r="AI2252" s="140"/>
      <c r="AJ2252" s="140"/>
      <c r="AK2252" s="78"/>
      <c r="AL2252" s="78"/>
    </row>
    <row r="2253" spans="1:38" s="33" customFormat="1" ht="29.45" customHeight="1" x14ac:dyDescent="0.25">
      <c r="A2253" s="39" t="s">
        <v>40</v>
      </c>
      <c r="B2253" s="40">
        <f t="shared" ref="B2253:C2253" si="1142">B2252+B2251</f>
        <v>9.5700000002980232</v>
      </c>
      <c r="C2253" s="40">
        <f t="shared" si="1142"/>
        <v>0</v>
      </c>
      <c r="D2253" s="40">
        <f>D2252+D2251</f>
        <v>9.5700000002980232</v>
      </c>
      <c r="E2253" s="40">
        <f t="shared" ref="E2253:AA2253" si="1143">E2252+E2251</f>
        <v>0</v>
      </c>
      <c r="F2253" s="40">
        <f t="shared" si="1143"/>
        <v>0</v>
      </c>
      <c r="G2253" s="40">
        <f t="shared" si="1143"/>
        <v>0</v>
      </c>
      <c r="H2253" s="40">
        <f t="shared" si="1143"/>
        <v>0</v>
      </c>
      <c r="I2253" s="40">
        <f t="shared" si="1143"/>
        <v>0</v>
      </c>
      <c r="J2253" s="40">
        <f t="shared" si="1143"/>
        <v>0</v>
      </c>
      <c r="K2253" s="40">
        <f t="shared" si="1143"/>
        <v>0</v>
      </c>
      <c r="L2253" s="40">
        <f t="shared" si="1143"/>
        <v>0</v>
      </c>
      <c r="M2253" s="40">
        <f t="shared" si="1143"/>
        <v>0</v>
      </c>
      <c r="N2253" s="40">
        <f t="shared" si="1143"/>
        <v>0</v>
      </c>
      <c r="O2253" s="40">
        <f t="shared" si="1143"/>
        <v>0</v>
      </c>
      <c r="P2253" s="40">
        <f t="shared" si="1143"/>
        <v>0</v>
      </c>
      <c r="Q2253" s="40">
        <f t="shared" si="1143"/>
        <v>0</v>
      </c>
      <c r="R2253" s="40">
        <f t="shared" si="1143"/>
        <v>0</v>
      </c>
      <c r="S2253" s="40">
        <f t="shared" si="1143"/>
        <v>0</v>
      </c>
      <c r="T2253" s="40">
        <f t="shared" si="1143"/>
        <v>0</v>
      </c>
      <c r="U2253" s="40">
        <f t="shared" si="1143"/>
        <v>0</v>
      </c>
      <c r="V2253" s="40">
        <f t="shared" si="1143"/>
        <v>0</v>
      </c>
      <c r="W2253" s="40">
        <f t="shared" si="1143"/>
        <v>0</v>
      </c>
      <c r="X2253" s="40">
        <f t="shared" si="1143"/>
        <v>0</v>
      </c>
      <c r="Y2253" s="40">
        <f t="shared" si="1143"/>
        <v>0</v>
      </c>
      <c r="Z2253" s="40">
        <f t="shared" si="1143"/>
        <v>0</v>
      </c>
      <c r="AA2253" s="40">
        <f t="shared" si="1143"/>
        <v>9.5700000002980232</v>
      </c>
      <c r="AB2253" s="41">
        <f>Z2253/D2253</f>
        <v>0</v>
      </c>
      <c r="AC2253" s="43"/>
      <c r="AD2253" s="165"/>
      <c r="AE2253" s="165"/>
      <c r="AF2253" s="165"/>
      <c r="AG2253" s="165"/>
      <c r="AH2253" s="165"/>
      <c r="AI2253" s="140"/>
      <c r="AJ2253" s="140"/>
      <c r="AK2253" s="78"/>
      <c r="AL2253" s="78"/>
    </row>
    <row r="2254" spans="1:38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65"/>
      <c r="AE2254" s="165"/>
      <c r="AF2254" s="165"/>
      <c r="AG2254" s="165"/>
      <c r="AH2254" s="165"/>
      <c r="AI2254" s="140"/>
      <c r="AJ2254" s="140"/>
      <c r="AK2254" s="78"/>
      <c r="AL2254" s="78"/>
    </row>
    <row r="2255" spans="1:38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65"/>
      <c r="AE2255" s="165"/>
      <c r="AF2255" s="165"/>
      <c r="AG2255" s="165"/>
      <c r="AH2255" s="165"/>
      <c r="AI2255" s="140"/>
      <c r="AJ2255" s="140"/>
      <c r="AK2255" s="78"/>
      <c r="AL2255" s="78"/>
    </row>
    <row r="2256" spans="1:38" s="33" customFormat="1" ht="15" customHeight="1" x14ac:dyDescent="0.25">
      <c r="A2256" s="7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65"/>
      <c r="AE2256" s="165"/>
      <c r="AF2256" s="165"/>
      <c r="AG2256" s="165"/>
      <c r="AH2256" s="165"/>
      <c r="AI2256" s="140"/>
      <c r="AJ2256" s="140"/>
      <c r="AK2256" s="78"/>
      <c r="AL2256" s="78"/>
    </row>
    <row r="2257" spans="1:38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4">C2267+C2277+C2287+C2297+C2307</f>
        <v>0</v>
      </c>
      <c r="D2257" s="31">
        <f t="shared" si="1144"/>
        <v>0</v>
      </c>
      <c r="E2257" s="31">
        <f t="shared" si="1144"/>
        <v>0</v>
      </c>
      <c r="F2257" s="31">
        <f t="shared" si="1144"/>
        <v>0</v>
      </c>
      <c r="G2257" s="31">
        <f t="shared" si="1144"/>
        <v>0</v>
      </c>
      <c r="H2257" s="31">
        <f t="shared" si="1144"/>
        <v>0</v>
      </c>
      <c r="I2257" s="31">
        <f t="shared" si="1144"/>
        <v>0</v>
      </c>
      <c r="J2257" s="31">
        <f t="shared" si="1144"/>
        <v>0</v>
      </c>
      <c r="K2257" s="31">
        <f t="shared" si="1144"/>
        <v>0</v>
      </c>
      <c r="L2257" s="31">
        <f t="shared" si="1144"/>
        <v>0</v>
      </c>
      <c r="M2257" s="31">
        <f t="shared" si="1144"/>
        <v>0</v>
      </c>
      <c r="N2257" s="31">
        <f t="shared" si="1144"/>
        <v>0</v>
      </c>
      <c r="O2257" s="31">
        <f t="shared" si="1144"/>
        <v>0</v>
      </c>
      <c r="P2257" s="31">
        <f t="shared" si="1144"/>
        <v>0</v>
      </c>
      <c r="Q2257" s="31">
        <f t="shared" si="1144"/>
        <v>0</v>
      </c>
      <c r="R2257" s="31">
        <f t="shared" si="1144"/>
        <v>0</v>
      </c>
      <c r="S2257" s="31">
        <f t="shared" si="1144"/>
        <v>0</v>
      </c>
      <c r="T2257" s="31">
        <f t="shared" si="1144"/>
        <v>0</v>
      </c>
      <c r="U2257" s="31">
        <f t="shared" si="1144"/>
        <v>0</v>
      </c>
      <c r="V2257" s="31">
        <f t="shared" si="1144"/>
        <v>0</v>
      </c>
      <c r="W2257" s="31">
        <f t="shared" si="1144"/>
        <v>0</v>
      </c>
      <c r="X2257" s="31">
        <f t="shared" si="1144"/>
        <v>0</v>
      </c>
      <c r="Y2257" s="31">
        <f t="shared" si="1144"/>
        <v>0</v>
      </c>
      <c r="Z2257" s="31">
        <f t="shared" ref="Z2257:Z2260" si="1145">Z2267+Z2297+Z2307</f>
        <v>0</v>
      </c>
      <c r="AA2257" s="31">
        <f>D2257-Z2257</f>
        <v>0</v>
      </c>
      <c r="AB2257" s="37"/>
      <c r="AC2257" s="32"/>
      <c r="AD2257" s="165"/>
      <c r="AE2257" s="165"/>
      <c r="AF2257" s="165"/>
      <c r="AG2257" s="165"/>
      <c r="AH2257" s="165"/>
      <c r="AI2257" s="140"/>
      <c r="AJ2257" s="140"/>
      <c r="AK2257" s="78"/>
      <c r="AL2257" s="78"/>
    </row>
    <row r="2258" spans="1:38" s="33" customFormat="1" ht="18" customHeight="1" x14ac:dyDescent="0.2">
      <c r="A2258" s="36" t="s">
        <v>35</v>
      </c>
      <c r="B2258" s="31">
        <f t="shared" ref="B2258:Q2262" si="1146">B2268+B2278+B2288+B2298+B2308</f>
        <v>400000000</v>
      </c>
      <c r="C2258" s="31">
        <f t="shared" si="1146"/>
        <v>0</v>
      </c>
      <c r="D2258" s="31">
        <f t="shared" si="1146"/>
        <v>400000000</v>
      </c>
      <c r="E2258" s="31">
        <f t="shared" si="1146"/>
        <v>118922540.11</v>
      </c>
      <c r="F2258" s="31">
        <f t="shared" si="1146"/>
        <v>80970625.890000001</v>
      </c>
      <c r="G2258" s="31">
        <f t="shared" si="1146"/>
        <v>60960400</v>
      </c>
      <c r="H2258" s="31">
        <f t="shared" si="1146"/>
        <v>20000000</v>
      </c>
      <c r="I2258" s="31">
        <f t="shared" si="1146"/>
        <v>97228104.109999999</v>
      </c>
      <c r="J2258" s="31">
        <f t="shared" si="1146"/>
        <v>80693575.890000001</v>
      </c>
      <c r="K2258" s="31">
        <f t="shared" si="1146"/>
        <v>60960400</v>
      </c>
      <c r="L2258" s="31">
        <f t="shared" si="1146"/>
        <v>0</v>
      </c>
      <c r="M2258" s="31">
        <f t="shared" si="1146"/>
        <v>238882080</v>
      </c>
      <c r="N2258" s="31">
        <f t="shared" si="1146"/>
        <v>9010000</v>
      </c>
      <c r="O2258" s="31">
        <f t="shared" si="1146"/>
        <v>12561000</v>
      </c>
      <c r="P2258" s="31">
        <f t="shared" si="1146"/>
        <v>123436</v>
      </c>
      <c r="Q2258" s="31">
        <f t="shared" si="1146"/>
        <v>250000</v>
      </c>
      <c r="R2258" s="31">
        <f t="shared" si="1144"/>
        <v>18050</v>
      </c>
      <c r="S2258" s="31">
        <f t="shared" si="1144"/>
        <v>9000</v>
      </c>
      <c r="T2258" s="31">
        <f t="shared" si="1144"/>
        <v>0</v>
      </c>
      <c r="U2258" s="31">
        <f t="shared" si="1144"/>
        <v>0</v>
      </c>
      <c r="V2258" s="31">
        <f t="shared" si="1144"/>
        <v>0</v>
      </c>
      <c r="W2258" s="31">
        <f t="shared" si="1144"/>
        <v>0</v>
      </c>
      <c r="X2258" s="31">
        <f t="shared" si="1144"/>
        <v>20000000</v>
      </c>
      <c r="Y2258" s="31">
        <f t="shared" si="1144"/>
        <v>0</v>
      </c>
      <c r="Z2258" s="31">
        <f t="shared" si="1145"/>
        <v>280853566</v>
      </c>
      <c r="AA2258" s="31">
        <f>D2258-Z2258</f>
        <v>119146434</v>
      </c>
      <c r="AB2258" s="37">
        <f>Z2258/D2258</f>
        <v>0.702133915</v>
      </c>
      <c r="AC2258" s="32"/>
      <c r="AD2258" s="165"/>
      <c r="AE2258" s="165"/>
      <c r="AF2258" s="165"/>
      <c r="AG2258" s="165"/>
      <c r="AH2258" s="165"/>
      <c r="AI2258" s="140"/>
      <c r="AJ2258" s="140"/>
      <c r="AK2258" s="78"/>
      <c r="AL2258" s="78"/>
    </row>
    <row r="2259" spans="1:38" s="33" customFormat="1" ht="18" customHeight="1" x14ac:dyDescent="0.2">
      <c r="A2259" s="36" t="s">
        <v>36</v>
      </c>
      <c r="B2259" s="31">
        <f t="shared" si="1146"/>
        <v>0</v>
      </c>
      <c r="C2259" s="31">
        <f t="shared" si="1144"/>
        <v>0</v>
      </c>
      <c r="D2259" s="31">
        <f t="shared" si="1144"/>
        <v>0</v>
      </c>
      <c r="E2259" s="31">
        <f t="shared" si="1144"/>
        <v>0</v>
      </c>
      <c r="F2259" s="31">
        <f t="shared" si="1144"/>
        <v>0</v>
      </c>
      <c r="G2259" s="31">
        <f t="shared" si="1144"/>
        <v>0</v>
      </c>
      <c r="H2259" s="31">
        <f t="shared" si="1144"/>
        <v>0</v>
      </c>
      <c r="I2259" s="31">
        <f t="shared" si="1144"/>
        <v>0</v>
      </c>
      <c r="J2259" s="31">
        <f t="shared" si="1144"/>
        <v>0</v>
      </c>
      <c r="K2259" s="31">
        <f t="shared" si="1144"/>
        <v>0</v>
      </c>
      <c r="L2259" s="31">
        <f t="shared" si="1144"/>
        <v>0</v>
      </c>
      <c r="M2259" s="31">
        <f t="shared" si="1144"/>
        <v>0</v>
      </c>
      <c r="N2259" s="31">
        <f t="shared" si="1144"/>
        <v>0</v>
      </c>
      <c r="O2259" s="31">
        <f t="shared" si="1144"/>
        <v>0</v>
      </c>
      <c r="P2259" s="31">
        <f t="shared" si="1144"/>
        <v>0</v>
      </c>
      <c r="Q2259" s="31">
        <f t="shared" si="1144"/>
        <v>0</v>
      </c>
      <c r="R2259" s="31">
        <f t="shared" si="1144"/>
        <v>0</v>
      </c>
      <c r="S2259" s="31">
        <f t="shared" si="1144"/>
        <v>0</v>
      </c>
      <c r="T2259" s="31">
        <f t="shared" si="1144"/>
        <v>0</v>
      </c>
      <c r="U2259" s="31">
        <f t="shared" si="1144"/>
        <v>0</v>
      </c>
      <c r="V2259" s="31">
        <f t="shared" si="1144"/>
        <v>0</v>
      </c>
      <c r="W2259" s="31">
        <f t="shared" si="1144"/>
        <v>0</v>
      </c>
      <c r="X2259" s="31">
        <f t="shared" si="1144"/>
        <v>0</v>
      </c>
      <c r="Y2259" s="31">
        <f t="shared" si="1144"/>
        <v>0</v>
      </c>
      <c r="Z2259" s="31">
        <f t="shared" si="1145"/>
        <v>0</v>
      </c>
      <c r="AA2259" s="31">
        <f>D2259-Z2259</f>
        <v>0</v>
      </c>
      <c r="AB2259" s="37"/>
      <c r="AC2259" s="32"/>
      <c r="AD2259" s="165"/>
      <c r="AE2259" s="165"/>
      <c r="AF2259" s="165"/>
      <c r="AG2259" s="165"/>
      <c r="AH2259" s="165"/>
      <c r="AI2259" s="140"/>
      <c r="AJ2259" s="140"/>
      <c r="AK2259" s="78"/>
      <c r="AL2259" s="78"/>
    </row>
    <row r="2260" spans="1:38" s="33" customFormat="1" ht="18" customHeight="1" x14ac:dyDescent="0.2">
      <c r="A2260" s="36" t="s">
        <v>37</v>
      </c>
      <c r="B2260" s="31">
        <f t="shared" si="1146"/>
        <v>0</v>
      </c>
      <c r="C2260" s="31">
        <f t="shared" si="1144"/>
        <v>0</v>
      </c>
      <c r="D2260" s="31">
        <f t="shared" si="1144"/>
        <v>0</v>
      </c>
      <c r="E2260" s="31">
        <f t="shared" si="1144"/>
        <v>0</v>
      </c>
      <c r="F2260" s="31">
        <f t="shared" si="1144"/>
        <v>0</v>
      </c>
      <c r="G2260" s="31">
        <f t="shared" si="1144"/>
        <v>0</v>
      </c>
      <c r="H2260" s="31">
        <f t="shared" si="1144"/>
        <v>0</v>
      </c>
      <c r="I2260" s="31">
        <f t="shared" si="1144"/>
        <v>0</v>
      </c>
      <c r="J2260" s="31">
        <f t="shared" si="1144"/>
        <v>0</v>
      </c>
      <c r="K2260" s="31">
        <f t="shared" si="1144"/>
        <v>0</v>
      </c>
      <c r="L2260" s="31">
        <f t="shared" si="1144"/>
        <v>0</v>
      </c>
      <c r="M2260" s="31">
        <f t="shared" si="1144"/>
        <v>0</v>
      </c>
      <c r="N2260" s="31">
        <f t="shared" si="1144"/>
        <v>0</v>
      </c>
      <c r="O2260" s="31">
        <f t="shared" si="1144"/>
        <v>0</v>
      </c>
      <c r="P2260" s="31">
        <f t="shared" si="1144"/>
        <v>0</v>
      </c>
      <c r="Q2260" s="31">
        <f t="shared" si="1144"/>
        <v>0</v>
      </c>
      <c r="R2260" s="31">
        <f t="shared" si="1144"/>
        <v>0</v>
      </c>
      <c r="S2260" s="31">
        <f t="shared" si="1144"/>
        <v>0</v>
      </c>
      <c r="T2260" s="31">
        <f t="shared" si="1144"/>
        <v>0</v>
      </c>
      <c r="U2260" s="31">
        <f t="shared" si="1144"/>
        <v>0</v>
      </c>
      <c r="V2260" s="31">
        <f t="shared" si="1144"/>
        <v>0</v>
      </c>
      <c r="W2260" s="31">
        <f t="shared" si="1144"/>
        <v>0</v>
      </c>
      <c r="X2260" s="31">
        <f t="shared" si="1144"/>
        <v>0</v>
      </c>
      <c r="Y2260" s="31">
        <f t="shared" si="1144"/>
        <v>0</v>
      </c>
      <c r="Z2260" s="31">
        <f t="shared" si="1145"/>
        <v>0</v>
      </c>
      <c r="AA2260" s="31">
        <f>D2260-Z2260</f>
        <v>0</v>
      </c>
      <c r="AB2260" s="37"/>
      <c r="AC2260" s="32"/>
      <c r="AD2260" s="165"/>
      <c r="AE2260" s="165"/>
      <c r="AF2260" s="165"/>
      <c r="AG2260" s="165"/>
      <c r="AH2260" s="165"/>
      <c r="AI2260" s="140"/>
      <c r="AJ2260" s="140"/>
      <c r="AK2260" s="78"/>
      <c r="AL2260" s="78"/>
    </row>
    <row r="2261" spans="1:38" s="33" customFormat="1" ht="18" hidden="1" customHeight="1" x14ac:dyDescent="0.25">
      <c r="A2261" s="39" t="s">
        <v>38</v>
      </c>
      <c r="B2261" s="40">
        <f t="shared" ref="B2261" si="1147">SUM(B2257:B2260)</f>
        <v>400000000</v>
      </c>
      <c r="C2261" s="40">
        <f t="shared" ref="C2261:AA2261" si="1148">SUM(C2257:C2260)</f>
        <v>0</v>
      </c>
      <c r="D2261" s="40">
        <f t="shared" si="1148"/>
        <v>400000000</v>
      </c>
      <c r="E2261" s="40">
        <f t="shared" si="1148"/>
        <v>118922540.11</v>
      </c>
      <c r="F2261" s="40">
        <f t="shared" si="1148"/>
        <v>80970625.890000001</v>
      </c>
      <c r="G2261" s="40">
        <f t="shared" si="1148"/>
        <v>60960400</v>
      </c>
      <c r="H2261" s="40">
        <f t="shared" si="1148"/>
        <v>20000000</v>
      </c>
      <c r="I2261" s="40">
        <f t="shared" si="1148"/>
        <v>97228104.109999999</v>
      </c>
      <c r="J2261" s="40">
        <f t="shared" si="1148"/>
        <v>80693575.890000001</v>
      </c>
      <c r="K2261" s="40">
        <f t="shared" si="1148"/>
        <v>60960400</v>
      </c>
      <c r="L2261" s="40">
        <f t="shared" si="1148"/>
        <v>0</v>
      </c>
      <c r="M2261" s="40">
        <f t="shared" si="1148"/>
        <v>238882080</v>
      </c>
      <c r="N2261" s="40">
        <f t="shared" si="1148"/>
        <v>9010000</v>
      </c>
      <c r="O2261" s="40">
        <f t="shared" si="1148"/>
        <v>12561000</v>
      </c>
      <c r="P2261" s="40">
        <f t="shared" si="1148"/>
        <v>123436</v>
      </c>
      <c r="Q2261" s="40">
        <f t="shared" si="1148"/>
        <v>250000</v>
      </c>
      <c r="R2261" s="40">
        <f t="shared" si="1148"/>
        <v>18050</v>
      </c>
      <c r="S2261" s="40">
        <f t="shared" si="1148"/>
        <v>9000</v>
      </c>
      <c r="T2261" s="40">
        <f t="shared" si="1148"/>
        <v>0</v>
      </c>
      <c r="U2261" s="40">
        <f t="shared" si="1148"/>
        <v>0</v>
      </c>
      <c r="V2261" s="40">
        <f t="shared" si="1148"/>
        <v>0</v>
      </c>
      <c r="W2261" s="40">
        <f t="shared" si="1148"/>
        <v>0</v>
      </c>
      <c r="X2261" s="40">
        <f t="shared" si="1148"/>
        <v>20000000</v>
      </c>
      <c r="Y2261" s="40">
        <f t="shared" si="1148"/>
        <v>0</v>
      </c>
      <c r="Z2261" s="40">
        <f t="shared" si="1148"/>
        <v>280853566</v>
      </c>
      <c r="AA2261" s="40">
        <f t="shared" si="1148"/>
        <v>119146434</v>
      </c>
      <c r="AB2261" s="41">
        <f>Z2261/D2261</f>
        <v>0.702133915</v>
      </c>
      <c r="AC2261" s="32"/>
      <c r="AD2261" s="165"/>
      <c r="AE2261" s="165"/>
      <c r="AF2261" s="165"/>
      <c r="AG2261" s="165"/>
      <c r="AH2261" s="165"/>
      <c r="AI2261" s="140"/>
      <c r="AJ2261" s="140"/>
      <c r="AK2261" s="78"/>
      <c r="AL2261" s="78"/>
    </row>
    <row r="2262" spans="1:38" s="33" customFormat="1" ht="18" hidden="1" customHeight="1" x14ac:dyDescent="0.25">
      <c r="A2262" s="42" t="s">
        <v>39</v>
      </c>
      <c r="B2262" s="31">
        <f t="shared" si="1146"/>
        <v>0</v>
      </c>
      <c r="C2262" s="31">
        <f t="shared" si="1144"/>
        <v>0</v>
      </c>
      <c r="D2262" s="31">
        <f t="shared" si="1144"/>
        <v>0</v>
      </c>
      <c r="E2262" s="31">
        <f t="shared" si="1144"/>
        <v>0</v>
      </c>
      <c r="F2262" s="31">
        <f t="shared" si="1144"/>
        <v>0</v>
      </c>
      <c r="G2262" s="31">
        <f t="shared" si="1144"/>
        <v>0</v>
      </c>
      <c r="H2262" s="31">
        <f t="shared" si="1144"/>
        <v>0</v>
      </c>
      <c r="I2262" s="31">
        <f t="shared" si="1144"/>
        <v>0</v>
      </c>
      <c r="J2262" s="31">
        <f t="shared" si="1144"/>
        <v>0</v>
      </c>
      <c r="K2262" s="31">
        <f t="shared" si="1144"/>
        <v>0</v>
      </c>
      <c r="L2262" s="31">
        <f t="shared" si="1144"/>
        <v>0</v>
      </c>
      <c r="M2262" s="31">
        <f t="shared" si="1144"/>
        <v>0</v>
      </c>
      <c r="N2262" s="31">
        <f t="shared" si="1144"/>
        <v>0</v>
      </c>
      <c r="O2262" s="31">
        <f t="shared" si="1144"/>
        <v>0</v>
      </c>
      <c r="P2262" s="31">
        <f t="shared" si="1144"/>
        <v>0</v>
      </c>
      <c r="Q2262" s="31">
        <f t="shared" si="1144"/>
        <v>0</v>
      </c>
      <c r="R2262" s="31">
        <f t="shared" si="1144"/>
        <v>0</v>
      </c>
      <c r="S2262" s="31">
        <f t="shared" si="1144"/>
        <v>0</v>
      </c>
      <c r="T2262" s="31">
        <f t="shared" si="1144"/>
        <v>0</v>
      </c>
      <c r="U2262" s="31">
        <f t="shared" si="1144"/>
        <v>0</v>
      </c>
      <c r="V2262" s="31">
        <f t="shared" si="1144"/>
        <v>0</v>
      </c>
      <c r="W2262" s="31">
        <f t="shared" si="1144"/>
        <v>0</v>
      </c>
      <c r="X2262" s="31">
        <f t="shared" si="1144"/>
        <v>0</v>
      </c>
      <c r="Y2262" s="31">
        <f t="shared" si="1144"/>
        <v>0</v>
      </c>
      <c r="Z2262" s="31">
        <f t="shared" ref="Z2262" si="1149">Z2282+Z2292</f>
        <v>0</v>
      </c>
      <c r="AA2262" s="31">
        <f>D2262-Z2262</f>
        <v>0</v>
      </c>
      <c r="AB2262" s="37"/>
      <c r="AC2262" s="32"/>
      <c r="AD2262" s="165"/>
      <c r="AE2262" s="165"/>
      <c r="AF2262" s="165"/>
      <c r="AG2262" s="165"/>
      <c r="AH2262" s="165"/>
      <c r="AI2262" s="140"/>
      <c r="AJ2262" s="140"/>
      <c r="AK2262" s="78"/>
      <c r="AL2262" s="78"/>
    </row>
    <row r="2263" spans="1:38" s="33" customFormat="1" ht="26.45" customHeight="1" x14ac:dyDescent="0.25">
      <c r="A2263" s="39" t="s">
        <v>40</v>
      </c>
      <c r="B2263" s="40">
        <f t="shared" ref="B2263:AA2263" si="1150">B2262+B2261</f>
        <v>400000000</v>
      </c>
      <c r="C2263" s="40">
        <f t="shared" si="1150"/>
        <v>0</v>
      </c>
      <c r="D2263" s="40">
        <f t="shared" si="1150"/>
        <v>400000000</v>
      </c>
      <c r="E2263" s="40">
        <f t="shared" si="1150"/>
        <v>118922540.11</v>
      </c>
      <c r="F2263" s="40">
        <f t="shared" si="1150"/>
        <v>80970625.890000001</v>
      </c>
      <c r="G2263" s="40">
        <f t="shared" si="1150"/>
        <v>60960400</v>
      </c>
      <c r="H2263" s="40">
        <f t="shared" si="1150"/>
        <v>20000000</v>
      </c>
      <c r="I2263" s="40">
        <f t="shared" si="1150"/>
        <v>97228104.109999999</v>
      </c>
      <c r="J2263" s="40">
        <f t="shared" si="1150"/>
        <v>80693575.890000001</v>
      </c>
      <c r="K2263" s="40">
        <f t="shared" si="1150"/>
        <v>60960400</v>
      </c>
      <c r="L2263" s="40">
        <f t="shared" si="1150"/>
        <v>0</v>
      </c>
      <c r="M2263" s="40">
        <f t="shared" si="1150"/>
        <v>238882080</v>
      </c>
      <c r="N2263" s="40">
        <f t="shared" si="1150"/>
        <v>9010000</v>
      </c>
      <c r="O2263" s="40">
        <f t="shared" si="1150"/>
        <v>12561000</v>
      </c>
      <c r="P2263" s="40">
        <f t="shared" si="1150"/>
        <v>123436</v>
      </c>
      <c r="Q2263" s="40">
        <f t="shared" si="1150"/>
        <v>250000</v>
      </c>
      <c r="R2263" s="40">
        <f t="shared" si="1150"/>
        <v>18050</v>
      </c>
      <c r="S2263" s="40">
        <f t="shared" si="1150"/>
        <v>9000</v>
      </c>
      <c r="T2263" s="40">
        <f t="shared" si="1150"/>
        <v>0</v>
      </c>
      <c r="U2263" s="40">
        <f t="shared" si="1150"/>
        <v>0</v>
      </c>
      <c r="V2263" s="40">
        <f t="shared" si="1150"/>
        <v>0</v>
      </c>
      <c r="W2263" s="40">
        <f t="shared" si="1150"/>
        <v>0</v>
      </c>
      <c r="X2263" s="40">
        <f t="shared" si="1150"/>
        <v>20000000</v>
      </c>
      <c r="Y2263" s="40">
        <f t="shared" si="1150"/>
        <v>0</v>
      </c>
      <c r="Z2263" s="40">
        <f t="shared" si="1150"/>
        <v>280853566</v>
      </c>
      <c r="AA2263" s="40">
        <f t="shared" si="1150"/>
        <v>119146434</v>
      </c>
      <c r="AB2263" s="41">
        <f>Z2263/D2263</f>
        <v>0.702133915</v>
      </c>
      <c r="AC2263" s="43"/>
      <c r="AD2263" s="165"/>
      <c r="AE2263" s="165"/>
      <c r="AF2263" s="165"/>
      <c r="AG2263" s="165"/>
      <c r="AH2263" s="165"/>
      <c r="AI2263" s="140"/>
      <c r="AJ2263" s="140"/>
      <c r="AK2263" s="78"/>
      <c r="AL2263" s="78"/>
    </row>
    <row r="2264" spans="1:38" s="33" customFormat="1" ht="18" customHeight="1" x14ac:dyDescent="0.25">
      <c r="A2264" s="42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  <c r="AD2264" s="165"/>
      <c r="AE2264" s="165"/>
      <c r="AF2264" s="165"/>
      <c r="AG2264" s="165"/>
      <c r="AH2264" s="165"/>
      <c r="AI2264" s="140"/>
      <c r="AJ2264" s="140"/>
      <c r="AK2264" s="78"/>
      <c r="AL2264" s="78"/>
    </row>
    <row r="2265" spans="1:38" s="33" customFormat="1" ht="18" customHeight="1" x14ac:dyDescent="0.25">
      <c r="A2265" s="42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  <c r="AD2265" s="165"/>
      <c r="AE2265" s="165"/>
      <c r="AF2265" s="165"/>
      <c r="AG2265" s="165"/>
      <c r="AH2265" s="165"/>
      <c r="AI2265" s="140"/>
      <c r="AJ2265" s="140"/>
      <c r="AK2265" s="78"/>
      <c r="AL2265" s="78"/>
    </row>
    <row r="2266" spans="1:38" s="33" customFormat="1" ht="18.600000000000001" customHeight="1" x14ac:dyDescent="0.25">
      <c r="A2266" s="77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65"/>
      <c r="AE2266" s="165"/>
      <c r="AF2266" s="165"/>
      <c r="AG2266" s="165"/>
      <c r="AH2266" s="165"/>
      <c r="AI2266" s="140"/>
      <c r="AJ2266" s="140"/>
      <c r="AK2266" s="78"/>
      <c r="AL2266" s="78"/>
    </row>
    <row r="2267" spans="1:38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51">SUM(M2267:Y2267)</f>
        <v>0</v>
      </c>
      <c r="AA2267" s="31">
        <f>D2267-Z2267</f>
        <v>0</v>
      </c>
      <c r="AB2267" s="37"/>
      <c r="AC2267" s="32"/>
      <c r="AD2267" s="165"/>
      <c r="AE2267" s="165"/>
      <c r="AF2267" s="165"/>
      <c r="AG2267" s="165"/>
      <c r="AH2267" s="165"/>
      <c r="AI2267" s="140"/>
      <c r="AJ2267" s="140"/>
      <c r="AK2267" s="78"/>
      <c r="AL2267" s="78"/>
    </row>
    <row r="2268" spans="1:38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118922540.11</v>
      </c>
      <c r="F2268" s="31">
        <f>[1]consoCURRENT!I44903</f>
        <v>80970625.890000001</v>
      </c>
      <c r="G2268" s="31">
        <f>[1]consoCURRENT!J44903</f>
        <v>60960400</v>
      </c>
      <c r="H2268" s="31">
        <f>[1]consoCURRENT!K44903</f>
        <v>20000000</v>
      </c>
      <c r="I2268" s="31">
        <f>[1]consoCURRENT!L44903</f>
        <v>97228104.109999999</v>
      </c>
      <c r="J2268" s="31">
        <f>[1]consoCURRENT!M44903</f>
        <v>80693575.890000001</v>
      </c>
      <c r="K2268" s="31">
        <f>[1]consoCURRENT!N44903</f>
        <v>60960400</v>
      </c>
      <c r="L2268" s="31">
        <f>[1]consoCURRENT!O44903</f>
        <v>0</v>
      </c>
      <c r="M2268" s="31">
        <f>[1]consoCURRENT!P44903</f>
        <v>238882080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123436</v>
      </c>
      <c r="Q2268" s="31">
        <f>[1]consoCURRENT!T44903</f>
        <v>250000</v>
      </c>
      <c r="R2268" s="31">
        <f>[1]consoCURRENT!U44903</f>
        <v>18050</v>
      </c>
      <c r="S2268" s="31">
        <f>[1]consoCURRENT!V44903</f>
        <v>9000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20000000</v>
      </c>
      <c r="Y2268" s="31">
        <f>[1]consoCURRENT!AB44903</f>
        <v>0</v>
      </c>
      <c r="Z2268" s="31">
        <f t="shared" si="1151"/>
        <v>280853566</v>
      </c>
      <c r="AA2268" s="31">
        <f>D2268-Z2268</f>
        <v>119146434</v>
      </c>
      <c r="AB2268" s="37">
        <f>Z2268/D2268</f>
        <v>0.702133915</v>
      </c>
      <c r="AC2268" s="32"/>
      <c r="AD2268" s="165"/>
      <c r="AE2268" s="165"/>
      <c r="AF2268" s="165"/>
      <c r="AG2268" s="165"/>
      <c r="AH2268" s="165"/>
      <c r="AI2268" s="140"/>
      <c r="AJ2268" s="140"/>
      <c r="AK2268" s="78"/>
      <c r="AL2268" s="78"/>
    </row>
    <row r="2269" spans="1:38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51"/>
        <v>0</v>
      </c>
      <c r="AA2269" s="31">
        <f>D2269-Z2269</f>
        <v>0</v>
      </c>
      <c r="AB2269" s="37"/>
      <c r="AC2269" s="32"/>
      <c r="AD2269" s="165"/>
      <c r="AE2269" s="165"/>
      <c r="AF2269" s="165"/>
      <c r="AG2269" s="165"/>
      <c r="AH2269" s="165"/>
      <c r="AI2269" s="140"/>
      <c r="AJ2269" s="140"/>
      <c r="AK2269" s="78"/>
      <c r="AL2269" s="78"/>
    </row>
    <row r="2270" spans="1:38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51"/>
        <v>0</v>
      </c>
      <c r="AA2270" s="31">
        <f>D2270-Z2270</f>
        <v>0</v>
      </c>
      <c r="AB2270" s="37"/>
      <c r="AC2270" s="32"/>
      <c r="AD2270" s="165"/>
      <c r="AE2270" s="165"/>
      <c r="AF2270" s="165"/>
      <c r="AG2270" s="165"/>
      <c r="AH2270" s="165"/>
      <c r="AI2270" s="140"/>
      <c r="AJ2270" s="140"/>
      <c r="AK2270" s="78"/>
      <c r="AL2270" s="78"/>
    </row>
    <row r="2271" spans="1:38" s="33" customFormat="1" ht="18" hidden="1" customHeight="1" x14ac:dyDescent="0.25">
      <c r="A2271" s="39" t="s">
        <v>38</v>
      </c>
      <c r="B2271" s="40">
        <f t="shared" ref="B2271:AA2271" si="1152">SUM(B2267:B2270)</f>
        <v>400000000</v>
      </c>
      <c r="C2271" s="40">
        <f t="shared" si="1152"/>
        <v>0</v>
      </c>
      <c r="D2271" s="40">
        <f t="shared" si="1152"/>
        <v>400000000</v>
      </c>
      <c r="E2271" s="40">
        <f t="shared" si="1152"/>
        <v>118922540.11</v>
      </c>
      <c r="F2271" s="40">
        <f t="shared" si="1152"/>
        <v>80970625.890000001</v>
      </c>
      <c r="G2271" s="40">
        <f t="shared" si="1152"/>
        <v>60960400</v>
      </c>
      <c r="H2271" s="40">
        <f t="shared" si="1152"/>
        <v>20000000</v>
      </c>
      <c r="I2271" s="40">
        <f t="shared" si="1152"/>
        <v>97228104.109999999</v>
      </c>
      <c r="J2271" s="40">
        <f t="shared" si="1152"/>
        <v>80693575.890000001</v>
      </c>
      <c r="K2271" s="40">
        <f t="shared" si="1152"/>
        <v>60960400</v>
      </c>
      <c r="L2271" s="40">
        <f t="shared" si="1152"/>
        <v>0</v>
      </c>
      <c r="M2271" s="40">
        <f t="shared" si="1152"/>
        <v>238882080</v>
      </c>
      <c r="N2271" s="40">
        <f t="shared" si="1152"/>
        <v>9010000</v>
      </c>
      <c r="O2271" s="40">
        <f t="shared" si="1152"/>
        <v>12561000</v>
      </c>
      <c r="P2271" s="40">
        <f t="shared" si="1152"/>
        <v>123436</v>
      </c>
      <c r="Q2271" s="40">
        <f t="shared" si="1152"/>
        <v>250000</v>
      </c>
      <c r="R2271" s="40">
        <f t="shared" si="1152"/>
        <v>18050</v>
      </c>
      <c r="S2271" s="40">
        <f t="shared" si="1152"/>
        <v>9000</v>
      </c>
      <c r="T2271" s="40">
        <f t="shared" si="1152"/>
        <v>0</v>
      </c>
      <c r="U2271" s="40">
        <f t="shared" si="1152"/>
        <v>0</v>
      </c>
      <c r="V2271" s="40">
        <f t="shared" si="1152"/>
        <v>0</v>
      </c>
      <c r="W2271" s="40">
        <f t="shared" si="1152"/>
        <v>0</v>
      </c>
      <c r="X2271" s="40">
        <f t="shared" si="1152"/>
        <v>20000000</v>
      </c>
      <c r="Y2271" s="40">
        <f t="shared" si="1152"/>
        <v>0</v>
      </c>
      <c r="Z2271" s="40">
        <f t="shared" si="1152"/>
        <v>280853566</v>
      </c>
      <c r="AA2271" s="40">
        <f t="shared" si="1152"/>
        <v>119146434</v>
      </c>
      <c r="AB2271" s="41">
        <f>Z2271/D2271</f>
        <v>0.702133915</v>
      </c>
      <c r="AC2271" s="32"/>
      <c r="AD2271" s="165"/>
      <c r="AE2271" s="165"/>
      <c r="AF2271" s="165"/>
      <c r="AG2271" s="165"/>
      <c r="AH2271" s="165"/>
      <c r="AI2271" s="140"/>
      <c r="AJ2271" s="140"/>
      <c r="AK2271" s="78"/>
      <c r="AL2271" s="78"/>
    </row>
    <row r="2272" spans="1:38" s="33" customFormat="1" ht="18" hidden="1" customHeight="1" x14ac:dyDescent="0.25">
      <c r="A2272" s="42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53">Z2282+Z2292</f>
        <v>0</v>
      </c>
      <c r="AA2272" s="31">
        <f>D2272-Z2272</f>
        <v>0</v>
      </c>
      <c r="AB2272" s="37"/>
      <c r="AC2272" s="32"/>
      <c r="AD2272" s="165"/>
      <c r="AE2272" s="165"/>
      <c r="AF2272" s="165"/>
      <c r="AG2272" s="165"/>
      <c r="AH2272" s="165"/>
      <c r="AI2272" s="140"/>
      <c r="AJ2272" s="140"/>
      <c r="AK2272" s="78"/>
      <c r="AL2272" s="78"/>
    </row>
    <row r="2273" spans="1:38" s="33" customFormat="1" ht="24.6" customHeight="1" x14ac:dyDescent="0.25">
      <c r="A2273" s="39" t="s">
        <v>40</v>
      </c>
      <c r="B2273" s="40">
        <f t="shared" ref="B2273:AA2273" si="1154">B2272+B2271</f>
        <v>400000000</v>
      </c>
      <c r="C2273" s="40">
        <f t="shared" si="1154"/>
        <v>0</v>
      </c>
      <c r="D2273" s="40">
        <f t="shared" si="1154"/>
        <v>400000000</v>
      </c>
      <c r="E2273" s="40">
        <f t="shared" si="1154"/>
        <v>118922540.11</v>
      </c>
      <c r="F2273" s="40">
        <f t="shared" si="1154"/>
        <v>80970625.890000001</v>
      </c>
      <c r="G2273" s="40">
        <f t="shared" si="1154"/>
        <v>60960400</v>
      </c>
      <c r="H2273" s="40">
        <f t="shared" si="1154"/>
        <v>20000000</v>
      </c>
      <c r="I2273" s="40">
        <f t="shared" si="1154"/>
        <v>97228104.109999999</v>
      </c>
      <c r="J2273" s="40">
        <f t="shared" si="1154"/>
        <v>80693575.890000001</v>
      </c>
      <c r="K2273" s="40">
        <f t="shared" si="1154"/>
        <v>60960400</v>
      </c>
      <c r="L2273" s="40">
        <f t="shared" si="1154"/>
        <v>0</v>
      </c>
      <c r="M2273" s="40">
        <f t="shared" si="1154"/>
        <v>238882080</v>
      </c>
      <c r="N2273" s="40">
        <f t="shared" si="1154"/>
        <v>9010000</v>
      </c>
      <c r="O2273" s="40">
        <f t="shared" si="1154"/>
        <v>12561000</v>
      </c>
      <c r="P2273" s="40">
        <f t="shared" si="1154"/>
        <v>123436</v>
      </c>
      <c r="Q2273" s="40">
        <f t="shared" si="1154"/>
        <v>250000</v>
      </c>
      <c r="R2273" s="40">
        <f t="shared" si="1154"/>
        <v>18050</v>
      </c>
      <c r="S2273" s="40">
        <f t="shared" si="1154"/>
        <v>9000</v>
      </c>
      <c r="T2273" s="40">
        <f t="shared" si="1154"/>
        <v>0</v>
      </c>
      <c r="U2273" s="40">
        <f t="shared" si="1154"/>
        <v>0</v>
      </c>
      <c r="V2273" s="40">
        <f t="shared" si="1154"/>
        <v>0</v>
      </c>
      <c r="W2273" s="40">
        <f t="shared" si="1154"/>
        <v>0</v>
      </c>
      <c r="X2273" s="40">
        <f t="shared" si="1154"/>
        <v>20000000</v>
      </c>
      <c r="Y2273" s="40">
        <f t="shared" si="1154"/>
        <v>0</v>
      </c>
      <c r="Z2273" s="40">
        <f t="shared" si="1154"/>
        <v>280853566</v>
      </c>
      <c r="AA2273" s="40">
        <f t="shared" si="1154"/>
        <v>119146434</v>
      </c>
      <c r="AB2273" s="41">
        <f>Z2273/D2273</f>
        <v>0.702133915</v>
      </c>
      <c r="AC2273" s="43"/>
      <c r="AD2273" s="165"/>
      <c r="AE2273" s="165"/>
      <c r="AF2273" s="165"/>
      <c r="AG2273" s="165"/>
      <c r="AH2273" s="165"/>
      <c r="AI2273" s="140"/>
      <c r="AJ2273" s="140"/>
      <c r="AK2273" s="78"/>
      <c r="AL2273" s="78"/>
    </row>
    <row r="2274" spans="1:38" s="33" customFormat="1" ht="18" customHeight="1" x14ac:dyDescent="0.25">
      <c r="A2274" s="42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D2274" s="165"/>
      <c r="AE2274" s="165"/>
      <c r="AF2274" s="165"/>
      <c r="AG2274" s="165"/>
      <c r="AH2274" s="165"/>
      <c r="AI2274" s="140"/>
      <c r="AJ2274" s="140"/>
      <c r="AK2274" s="78"/>
      <c r="AL2274" s="78"/>
    </row>
    <row r="2275" spans="1:38" s="33" customFormat="1" ht="18" customHeight="1" x14ac:dyDescent="0.25">
      <c r="A2275" s="42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D2275" s="165"/>
      <c r="AE2275" s="165"/>
      <c r="AF2275" s="165"/>
      <c r="AG2275" s="165"/>
      <c r="AH2275" s="165"/>
      <c r="AI2275" s="140"/>
      <c r="AJ2275" s="140"/>
      <c r="AK2275" s="78"/>
      <c r="AL2275" s="78"/>
    </row>
    <row r="2276" spans="1:38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65"/>
      <c r="AE2276" s="165"/>
      <c r="AF2276" s="165"/>
      <c r="AG2276" s="165"/>
      <c r="AH2276" s="165"/>
      <c r="AI2276" s="140"/>
      <c r="AJ2276" s="140"/>
      <c r="AK2276" s="78"/>
      <c r="AL2276" s="78"/>
    </row>
    <row r="2277" spans="1:38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  <c r="AD2277" s="165"/>
      <c r="AE2277" s="165"/>
      <c r="AF2277" s="165"/>
      <c r="AG2277" s="165"/>
      <c r="AH2277" s="165"/>
      <c r="AI2277" s="140"/>
      <c r="AJ2277" s="140"/>
      <c r="AK2277" s="78"/>
      <c r="AL2277" s="78"/>
    </row>
    <row r="2278" spans="1:38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55">SUM(M2278:Y2278)</f>
        <v>0</v>
      </c>
      <c r="AA2278" s="31">
        <f>D2278-Z2278</f>
        <v>0</v>
      </c>
      <c r="AB2278" s="37" t="e">
        <f>Z2278/D2278</f>
        <v>#DIV/0!</v>
      </c>
      <c r="AC2278" s="32"/>
      <c r="AD2278" s="165"/>
      <c r="AE2278" s="165"/>
      <c r="AF2278" s="165"/>
      <c r="AG2278" s="165"/>
      <c r="AH2278" s="165"/>
      <c r="AI2278" s="140"/>
      <c r="AJ2278" s="140"/>
      <c r="AK2278" s="78"/>
      <c r="AL2278" s="78"/>
    </row>
    <row r="2279" spans="1:38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  <c r="AD2279" s="165"/>
      <c r="AE2279" s="165"/>
      <c r="AF2279" s="165"/>
      <c r="AG2279" s="165"/>
      <c r="AH2279" s="165"/>
      <c r="AI2279" s="140"/>
      <c r="AJ2279" s="140"/>
      <c r="AK2279" s="78"/>
      <c r="AL2279" s="78"/>
    </row>
    <row r="2280" spans="1:38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  <c r="AD2280" s="165"/>
      <c r="AE2280" s="165"/>
      <c r="AF2280" s="165"/>
      <c r="AG2280" s="165"/>
      <c r="AH2280" s="165"/>
      <c r="AI2280" s="140"/>
      <c r="AJ2280" s="140"/>
      <c r="AK2280" s="78"/>
      <c r="AL2280" s="78"/>
    </row>
    <row r="2281" spans="1:38" s="33" customFormat="1" ht="18" hidden="1" customHeight="1" x14ac:dyDescent="0.25">
      <c r="A2281" s="39" t="s">
        <v>38</v>
      </c>
      <c r="B2281" s="40">
        <f t="shared" ref="B2281:AA2281" si="1156">SUM(B2277:B2280)</f>
        <v>0</v>
      </c>
      <c r="C2281" s="40">
        <f t="shared" si="1156"/>
        <v>0</v>
      </c>
      <c r="D2281" s="40">
        <f t="shared" si="1156"/>
        <v>0</v>
      </c>
      <c r="E2281" s="40">
        <f t="shared" si="1156"/>
        <v>0</v>
      </c>
      <c r="F2281" s="40">
        <f t="shared" si="1156"/>
        <v>0</v>
      </c>
      <c r="G2281" s="40">
        <f t="shared" si="1156"/>
        <v>0</v>
      </c>
      <c r="H2281" s="40">
        <f t="shared" si="1156"/>
        <v>0</v>
      </c>
      <c r="I2281" s="40">
        <f t="shared" si="1156"/>
        <v>0</v>
      </c>
      <c r="J2281" s="40">
        <f t="shared" si="1156"/>
        <v>0</v>
      </c>
      <c r="K2281" s="40">
        <f t="shared" si="1156"/>
        <v>0</v>
      </c>
      <c r="L2281" s="40">
        <f t="shared" si="1156"/>
        <v>0</v>
      </c>
      <c r="M2281" s="40">
        <f t="shared" si="1156"/>
        <v>0</v>
      </c>
      <c r="N2281" s="40">
        <f t="shared" si="1156"/>
        <v>0</v>
      </c>
      <c r="O2281" s="40">
        <f t="shared" si="1156"/>
        <v>0</v>
      </c>
      <c r="P2281" s="40">
        <f t="shared" si="1156"/>
        <v>0</v>
      </c>
      <c r="Q2281" s="40">
        <f t="shared" si="1156"/>
        <v>0</v>
      </c>
      <c r="R2281" s="40">
        <f t="shared" si="1156"/>
        <v>0</v>
      </c>
      <c r="S2281" s="40">
        <f t="shared" si="1156"/>
        <v>0</v>
      </c>
      <c r="T2281" s="40">
        <f t="shared" si="1156"/>
        <v>0</v>
      </c>
      <c r="U2281" s="40">
        <f t="shared" si="1156"/>
        <v>0</v>
      </c>
      <c r="V2281" s="40">
        <f t="shared" si="1156"/>
        <v>0</v>
      </c>
      <c r="W2281" s="40">
        <f t="shared" si="1156"/>
        <v>0</v>
      </c>
      <c r="X2281" s="40">
        <f t="shared" si="1156"/>
        <v>0</v>
      </c>
      <c r="Y2281" s="40">
        <f t="shared" si="1156"/>
        <v>0</v>
      </c>
      <c r="Z2281" s="40">
        <f t="shared" si="1156"/>
        <v>0</v>
      </c>
      <c r="AA2281" s="40">
        <f t="shared" si="1156"/>
        <v>0</v>
      </c>
      <c r="AB2281" s="41" t="e">
        <f>Z2281/D2281</f>
        <v>#DIV/0!</v>
      </c>
      <c r="AC2281" s="32"/>
      <c r="AD2281" s="165"/>
      <c r="AE2281" s="165"/>
      <c r="AF2281" s="165"/>
      <c r="AG2281" s="165"/>
      <c r="AH2281" s="165"/>
      <c r="AI2281" s="140"/>
      <c r="AJ2281" s="140"/>
      <c r="AK2281" s="78"/>
      <c r="AL2281" s="78"/>
    </row>
    <row r="2282" spans="1:38" s="33" customFormat="1" ht="18" hidden="1" customHeight="1" x14ac:dyDescent="0.25">
      <c r="A2282" s="42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  <c r="AD2282" s="165"/>
      <c r="AE2282" s="165"/>
      <c r="AF2282" s="165"/>
      <c r="AG2282" s="165"/>
      <c r="AH2282" s="165"/>
      <c r="AI2282" s="140"/>
      <c r="AJ2282" s="140"/>
      <c r="AK2282" s="78"/>
      <c r="AL2282" s="78"/>
    </row>
    <row r="2283" spans="1:38" s="33" customFormat="1" ht="23.1" hidden="1" customHeight="1" x14ac:dyDescent="0.25">
      <c r="A2283" s="39" t="s">
        <v>40</v>
      </c>
      <c r="B2283" s="40">
        <f t="shared" ref="B2283:AA2283" si="1157">B2282+B2281</f>
        <v>0</v>
      </c>
      <c r="C2283" s="40">
        <f t="shared" si="1157"/>
        <v>0</v>
      </c>
      <c r="D2283" s="40">
        <f t="shared" si="1157"/>
        <v>0</v>
      </c>
      <c r="E2283" s="40">
        <f t="shared" si="1157"/>
        <v>0</v>
      </c>
      <c r="F2283" s="40">
        <f t="shared" si="1157"/>
        <v>0</v>
      </c>
      <c r="G2283" s="40">
        <f t="shared" si="1157"/>
        <v>0</v>
      </c>
      <c r="H2283" s="40">
        <f t="shared" si="1157"/>
        <v>0</v>
      </c>
      <c r="I2283" s="40">
        <f t="shared" si="1157"/>
        <v>0</v>
      </c>
      <c r="J2283" s="40">
        <f t="shared" si="1157"/>
        <v>0</v>
      </c>
      <c r="K2283" s="40">
        <f t="shared" si="1157"/>
        <v>0</v>
      </c>
      <c r="L2283" s="40">
        <f t="shared" si="1157"/>
        <v>0</v>
      </c>
      <c r="M2283" s="40">
        <f t="shared" si="1157"/>
        <v>0</v>
      </c>
      <c r="N2283" s="40">
        <f t="shared" si="1157"/>
        <v>0</v>
      </c>
      <c r="O2283" s="40">
        <f t="shared" si="1157"/>
        <v>0</v>
      </c>
      <c r="P2283" s="40">
        <f t="shared" si="1157"/>
        <v>0</v>
      </c>
      <c r="Q2283" s="40">
        <f t="shared" si="1157"/>
        <v>0</v>
      </c>
      <c r="R2283" s="40">
        <f t="shared" si="1157"/>
        <v>0</v>
      </c>
      <c r="S2283" s="40">
        <f t="shared" si="1157"/>
        <v>0</v>
      </c>
      <c r="T2283" s="40">
        <f t="shared" si="1157"/>
        <v>0</v>
      </c>
      <c r="U2283" s="40">
        <f t="shared" si="1157"/>
        <v>0</v>
      </c>
      <c r="V2283" s="40">
        <f t="shared" si="1157"/>
        <v>0</v>
      </c>
      <c r="W2283" s="40">
        <f t="shared" si="1157"/>
        <v>0</v>
      </c>
      <c r="X2283" s="40">
        <f t="shared" si="1157"/>
        <v>0</v>
      </c>
      <c r="Y2283" s="40">
        <f t="shared" si="1157"/>
        <v>0</v>
      </c>
      <c r="Z2283" s="40">
        <f t="shared" si="1157"/>
        <v>0</v>
      </c>
      <c r="AA2283" s="40">
        <f t="shared" si="1157"/>
        <v>0</v>
      </c>
      <c r="AB2283" s="41" t="e">
        <f>Z2283/D2283</f>
        <v>#DIV/0!</v>
      </c>
      <c r="AC2283" s="43"/>
      <c r="AD2283" s="165"/>
      <c r="AE2283" s="165"/>
      <c r="AF2283" s="165"/>
      <c r="AG2283" s="165"/>
      <c r="AH2283" s="165"/>
      <c r="AI2283" s="140"/>
      <c r="AJ2283" s="140"/>
      <c r="AK2283" s="78"/>
      <c r="AL2283" s="78"/>
    </row>
    <row r="2284" spans="1:38" s="33" customFormat="1" ht="18" hidden="1" customHeight="1" x14ac:dyDescent="0.25">
      <c r="A2284" s="42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D2284" s="165"/>
      <c r="AE2284" s="165"/>
      <c r="AF2284" s="165"/>
      <c r="AG2284" s="165"/>
      <c r="AH2284" s="165"/>
      <c r="AI2284" s="140"/>
      <c r="AJ2284" s="140"/>
      <c r="AK2284" s="78"/>
      <c r="AL2284" s="78"/>
    </row>
    <row r="2285" spans="1:38" s="33" customFormat="1" ht="18" hidden="1" customHeight="1" x14ac:dyDescent="0.25">
      <c r="A2285" s="42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D2285" s="165"/>
      <c r="AE2285" s="165"/>
      <c r="AF2285" s="165"/>
      <c r="AG2285" s="165"/>
      <c r="AH2285" s="165"/>
      <c r="AI2285" s="140"/>
      <c r="AJ2285" s="140"/>
      <c r="AK2285" s="78"/>
      <c r="AL2285" s="78"/>
    </row>
    <row r="2286" spans="1:38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65"/>
      <c r="AE2286" s="165"/>
      <c r="AF2286" s="165"/>
      <c r="AG2286" s="165"/>
      <c r="AH2286" s="165"/>
      <c r="AI2286" s="140"/>
      <c r="AJ2286" s="140"/>
      <c r="AK2286" s="78"/>
      <c r="AL2286" s="78"/>
    </row>
    <row r="2287" spans="1:38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D2287" s="165"/>
      <c r="AE2287" s="165"/>
      <c r="AF2287" s="165"/>
      <c r="AG2287" s="165"/>
      <c r="AH2287" s="165"/>
      <c r="AI2287" s="140"/>
      <c r="AJ2287" s="140"/>
      <c r="AK2287" s="78"/>
      <c r="AL2287" s="78"/>
    </row>
    <row r="2288" spans="1:38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58">SUM(M2288:Y2288)</f>
        <v>0</v>
      </c>
      <c r="AA2288" s="31">
        <f>D2288-Z2288</f>
        <v>0</v>
      </c>
      <c r="AB2288" s="37" t="e">
        <f>Z2288/D2288</f>
        <v>#DIV/0!</v>
      </c>
      <c r="AC2288" s="32"/>
      <c r="AD2288" s="165"/>
      <c r="AE2288" s="165"/>
      <c r="AF2288" s="165"/>
      <c r="AG2288" s="165"/>
      <c r="AH2288" s="165"/>
      <c r="AI2288" s="140"/>
      <c r="AJ2288" s="140"/>
      <c r="AK2288" s="78"/>
      <c r="AL2288" s="78"/>
    </row>
    <row r="2289" spans="1:38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D2289" s="165"/>
      <c r="AE2289" s="165"/>
      <c r="AF2289" s="165"/>
      <c r="AG2289" s="165"/>
      <c r="AH2289" s="165"/>
      <c r="AI2289" s="140"/>
      <c r="AJ2289" s="140"/>
      <c r="AK2289" s="78"/>
      <c r="AL2289" s="78"/>
    </row>
    <row r="2290" spans="1:38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D2290" s="165"/>
      <c r="AE2290" s="165"/>
      <c r="AF2290" s="165"/>
      <c r="AG2290" s="165"/>
      <c r="AH2290" s="165"/>
      <c r="AI2290" s="140"/>
      <c r="AJ2290" s="140"/>
      <c r="AK2290" s="78"/>
      <c r="AL2290" s="78"/>
    </row>
    <row r="2291" spans="1:38" s="33" customFormat="1" ht="18" hidden="1" customHeight="1" x14ac:dyDescent="0.25">
      <c r="A2291" s="39" t="s">
        <v>38</v>
      </c>
      <c r="B2291" s="40">
        <f t="shared" ref="B2291:AA2291" si="1159">SUM(B2287:B2290)</f>
        <v>0</v>
      </c>
      <c r="C2291" s="40">
        <f t="shared" si="1159"/>
        <v>0</v>
      </c>
      <c r="D2291" s="40">
        <f t="shared" si="1159"/>
        <v>0</v>
      </c>
      <c r="E2291" s="40">
        <f t="shared" si="1159"/>
        <v>0</v>
      </c>
      <c r="F2291" s="40">
        <f t="shared" si="1159"/>
        <v>0</v>
      </c>
      <c r="G2291" s="40">
        <f t="shared" si="1159"/>
        <v>0</v>
      </c>
      <c r="H2291" s="40">
        <f t="shared" si="1159"/>
        <v>0</v>
      </c>
      <c r="I2291" s="40">
        <f t="shared" si="1159"/>
        <v>0</v>
      </c>
      <c r="J2291" s="40">
        <f t="shared" si="1159"/>
        <v>0</v>
      </c>
      <c r="K2291" s="40">
        <f t="shared" si="1159"/>
        <v>0</v>
      </c>
      <c r="L2291" s="40">
        <f t="shared" si="1159"/>
        <v>0</v>
      </c>
      <c r="M2291" s="40">
        <f t="shared" si="1159"/>
        <v>0</v>
      </c>
      <c r="N2291" s="40">
        <f t="shared" si="1159"/>
        <v>0</v>
      </c>
      <c r="O2291" s="40">
        <f t="shared" si="1159"/>
        <v>0</v>
      </c>
      <c r="P2291" s="40">
        <f t="shared" si="1159"/>
        <v>0</v>
      </c>
      <c r="Q2291" s="40">
        <f t="shared" si="1159"/>
        <v>0</v>
      </c>
      <c r="R2291" s="40">
        <f t="shared" si="1159"/>
        <v>0</v>
      </c>
      <c r="S2291" s="40">
        <f t="shared" si="1159"/>
        <v>0</v>
      </c>
      <c r="T2291" s="40">
        <f t="shared" si="1159"/>
        <v>0</v>
      </c>
      <c r="U2291" s="40">
        <f t="shared" si="1159"/>
        <v>0</v>
      </c>
      <c r="V2291" s="40">
        <f t="shared" si="1159"/>
        <v>0</v>
      </c>
      <c r="W2291" s="40">
        <f t="shared" si="1159"/>
        <v>0</v>
      </c>
      <c r="X2291" s="40">
        <f t="shared" si="1159"/>
        <v>0</v>
      </c>
      <c r="Y2291" s="40">
        <f t="shared" si="1159"/>
        <v>0</v>
      </c>
      <c r="Z2291" s="40">
        <f t="shared" si="1159"/>
        <v>0</v>
      </c>
      <c r="AA2291" s="40">
        <f t="shared" si="1159"/>
        <v>0</v>
      </c>
      <c r="AB2291" s="41" t="e">
        <f>Z2291/D2291</f>
        <v>#DIV/0!</v>
      </c>
      <c r="AC2291" s="32"/>
      <c r="AD2291" s="165"/>
      <c r="AE2291" s="165"/>
      <c r="AF2291" s="165"/>
      <c r="AG2291" s="165"/>
      <c r="AH2291" s="165"/>
      <c r="AI2291" s="140"/>
      <c r="AJ2291" s="140"/>
      <c r="AK2291" s="78"/>
      <c r="AL2291" s="78"/>
    </row>
    <row r="2292" spans="1:38" s="33" customFormat="1" ht="18" hidden="1" customHeight="1" x14ac:dyDescent="0.25">
      <c r="A2292" s="42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D2292" s="165"/>
      <c r="AE2292" s="165"/>
      <c r="AF2292" s="165"/>
      <c r="AG2292" s="165"/>
      <c r="AH2292" s="165"/>
      <c r="AI2292" s="140"/>
      <c r="AJ2292" s="140"/>
      <c r="AK2292" s="78"/>
      <c r="AL2292" s="78"/>
    </row>
    <row r="2293" spans="1:38" s="33" customFormat="1" ht="21.6" hidden="1" customHeight="1" x14ac:dyDescent="0.25">
      <c r="A2293" s="39" t="s">
        <v>40</v>
      </c>
      <c r="B2293" s="40">
        <f t="shared" ref="B2293:AA2293" si="1160">B2292+B2291</f>
        <v>0</v>
      </c>
      <c r="C2293" s="40">
        <f t="shared" si="1160"/>
        <v>0</v>
      </c>
      <c r="D2293" s="40">
        <f t="shared" si="1160"/>
        <v>0</v>
      </c>
      <c r="E2293" s="40">
        <f t="shared" si="1160"/>
        <v>0</v>
      </c>
      <c r="F2293" s="40">
        <f t="shared" si="1160"/>
        <v>0</v>
      </c>
      <c r="G2293" s="40">
        <f t="shared" si="1160"/>
        <v>0</v>
      </c>
      <c r="H2293" s="40">
        <f t="shared" si="1160"/>
        <v>0</v>
      </c>
      <c r="I2293" s="40">
        <f t="shared" si="1160"/>
        <v>0</v>
      </c>
      <c r="J2293" s="40">
        <f t="shared" si="1160"/>
        <v>0</v>
      </c>
      <c r="K2293" s="40">
        <f t="shared" si="1160"/>
        <v>0</v>
      </c>
      <c r="L2293" s="40">
        <f t="shared" si="1160"/>
        <v>0</v>
      </c>
      <c r="M2293" s="40">
        <f t="shared" si="1160"/>
        <v>0</v>
      </c>
      <c r="N2293" s="40">
        <f t="shared" si="1160"/>
        <v>0</v>
      </c>
      <c r="O2293" s="40">
        <f t="shared" si="1160"/>
        <v>0</v>
      </c>
      <c r="P2293" s="40">
        <f t="shared" si="1160"/>
        <v>0</v>
      </c>
      <c r="Q2293" s="40">
        <f t="shared" si="1160"/>
        <v>0</v>
      </c>
      <c r="R2293" s="40">
        <f t="shared" si="1160"/>
        <v>0</v>
      </c>
      <c r="S2293" s="40">
        <f t="shared" si="1160"/>
        <v>0</v>
      </c>
      <c r="T2293" s="40">
        <f t="shared" si="1160"/>
        <v>0</v>
      </c>
      <c r="U2293" s="40">
        <f t="shared" si="1160"/>
        <v>0</v>
      </c>
      <c r="V2293" s="40">
        <f t="shared" si="1160"/>
        <v>0</v>
      </c>
      <c r="W2293" s="40">
        <f t="shared" si="1160"/>
        <v>0</v>
      </c>
      <c r="X2293" s="40">
        <f t="shared" si="1160"/>
        <v>0</v>
      </c>
      <c r="Y2293" s="40">
        <f t="shared" si="1160"/>
        <v>0</v>
      </c>
      <c r="Z2293" s="40">
        <f t="shared" si="1160"/>
        <v>0</v>
      </c>
      <c r="AA2293" s="40">
        <f t="shared" si="1160"/>
        <v>0</v>
      </c>
      <c r="AB2293" s="41" t="e">
        <f>Z2293/D2293</f>
        <v>#DIV/0!</v>
      </c>
      <c r="AC2293" s="43"/>
      <c r="AD2293" s="165"/>
      <c r="AE2293" s="165"/>
      <c r="AF2293" s="165"/>
      <c r="AG2293" s="165"/>
      <c r="AH2293" s="165"/>
      <c r="AI2293" s="140"/>
      <c r="AJ2293" s="140"/>
      <c r="AK2293" s="78"/>
      <c r="AL2293" s="78"/>
    </row>
    <row r="2294" spans="1:38" s="33" customFormat="1" ht="18" hidden="1" customHeight="1" x14ac:dyDescent="0.25">
      <c r="A2294" s="42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D2294" s="165"/>
      <c r="AE2294" s="165"/>
      <c r="AF2294" s="165"/>
      <c r="AG2294" s="165"/>
      <c r="AH2294" s="165"/>
      <c r="AI2294" s="140"/>
      <c r="AJ2294" s="140"/>
      <c r="AK2294" s="78"/>
      <c r="AL2294" s="78"/>
    </row>
    <row r="2295" spans="1:38" s="33" customFormat="1" ht="18" hidden="1" customHeight="1" x14ac:dyDescent="0.25">
      <c r="A2295" s="42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D2295" s="165"/>
      <c r="AE2295" s="165"/>
      <c r="AF2295" s="165"/>
      <c r="AG2295" s="165"/>
      <c r="AH2295" s="165"/>
      <c r="AI2295" s="140"/>
      <c r="AJ2295" s="140"/>
      <c r="AK2295" s="78"/>
      <c r="AL2295" s="78"/>
    </row>
    <row r="2296" spans="1:38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65"/>
      <c r="AE2296" s="165"/>
      <c r="AF2296" s="165"/>
      <c r="AG2296" s="165"/>
      <c r="AH2296" s="165"/>
      <c r="AI2296" s="140"/>
      <c r="AJ2296" s="140"/>
      <c r="AK2296" s="78"/>
      <c r="AL2296" s="78"/>
    </row>
    <row r="2297" spans="1:38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D2297" s="165"/>
      <c r="AE2297" s="165"/>
      <c r="AF2297" s="165"/>
      <c r="AG2297" s="165"/>
      <c r="AH2297" s="165"/>
      <c r="AI2297" s="140"/>
      <c r="AJ2297" s="140"/>
      <c r="AK2297" s="78"/>
      <c r="AL2297" s="78"/>
    </row>
    <row r="2298" spans="1:38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61">SUM(M2298:Y2298)</f>
        <v>0</v>
      </c>
      <c r="AA2298" s="31">
        <f>D2298-Z2298</f>
        <v>0</v>
      </c>
      <c r="AB2298" s="37" t="e">
        <f>Z2298/D2298</f>
        <v>#DIV/0!</v>
      </c>
      <c r="AC2298" s="32"/>
      <c r="AD2298" s="165"/>
      <c r="AE2298" s="165"/>
      <c r="AF2298" s="165"/>
      <c r="AG2298" s="165"/>
      <c r="AH2298" s="165"/>
      <c r="AI2298" s="140"/>
      <c r="AJ2298" s="140"/>
      <c r="AK2298" s="78"/>
      <c r="AL2298" s="78"/>
    </row>
    <row r="2299" spans="1:38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D2299" s="165"/>
      <c r="AE2299" s="165"/>
      <c r="AF2299" s="165"/>
      <c r="AG2299" s="165"/>
      <c r="AH2299" s="165"/>
      <c r="AI2299" s="140"/>
      <c r="AJ2299" s="140"/>
      <c r="AK2299" s="78"/>
      <c r="AL2299" s="78"/>
    </row>
    <row r="2300" spans="1:38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D2300" s="165"/>
      <c r="AE2300" s="165"/>
      <c r="AF2300" s="165"/>
      <c r="AG2300" s="165"/>
      <c r="AH2300" s="165"/>
      <c r="AI2300" s="140"/>
      <c r="AJ2300" s="140"/>
      <c r="AK2300" s="78"/>
      <c r="AL2300" s="78"/>
    </row>
    <row r="2301" spans="1:38" s="33" customFormat="1" ht="18" hidden="1" customHeight="1" x14ac:dyDescent="0.25">
      <c r="A2301" s="39" t="s">
        <v>38</v>
      </c>
      <c r="B2301" s="40">
        <f t="shared" ref="B2301:AA2301" si="1162">SUM(B2297:B2300)</f>
        <v>0</v>
      </c>
      <c r="C2301" s="40">
        <f t="shared" si="1162"/>
        <v>0</v>
      </c>
      <c r="D2301" s="40">
        <f t="shared" si="1162"/>
        <v>0</v>
      </c>
      <c r="E2301" s="40">
        <f t="shared" si="1162"/>
        <v>0</v>
      </c>
      <c r="F2301" s="40">
        <f t="shared" si="1162"/>
        <v>0</v>
      </c>
      <c r="G2301" s="40">
        <f t="shared" si="1162"/>
        <v>0</v>
      </c>
      <c r="H2301" s="40">
        <f t="shared" si="1162"/>
        <v>0</v>
      </c>
      <c r="I2301" s="40">
        <f t="shared" si="1162"/>
        <v>0</v>
      </c>
      <c r="J2301" s="40">
        <f t="shared" si="1162"/>
        <v>0</v>
      </c>
      <c r="K2301" s="40">
        <f t="shared" si="1162"/>
        <v>0</v>
      </c>
      <c r="L2301" s="40">
        <f t="shared" si="1162"/>
        <v>0</v>
      </c>
      <c r="M2301" s="40">
        <f t="shared" si="1162"/>
        <v>0</v>
      </c>
      <c r="N2301" s="40">
        <f t="shared" si="1162"/>
        <v>0</v>
      </c>
      <c r="O2301" s="40">
        <f t="shared" si="1162"/>
        <v>0</v>
      </c>
      <c r="P2301" s="40">
        <f t="shared" si="1162"/>
        <v>0</v>
      </c>
      <c r="Q2301" s="40">
        <f t="shared" si="1162"/>
        <v>0</v>
      </c>
      <c r="R2301" s="40">
        <f t="shared" si="1162"/>
        <v>0</v>
      </c>
      <c r="S2301" s="40">
        <f t="shared" si="1162"/>
        <v>0</v>
      </c>
      <c r="T2301" s="40">
        <f t="shared" si="1162"/>
        <v>0</v>
      </c>
      <c r="U2301" s="40">
        <f t="shared" si="1162"/>
        <v>0</v>
      </c>
      <c r="V2301" s="40">
        <f t="shared" si="1162"/>
        <v>0</v>
      </c>
      <c r="W2301" s="40">
        <f t="shared" si="1162"/>
        <v>0</v>
      </c>
      <c r="X2301" s="40">
        <f t="shared" si="1162"/>
        <v>0</v>
      </c>
      <c r="Y2301" s="40">
        <f t="shared" si="1162"/>
        <v>0</v>
      </c>
      <c r="Z2301" s="40">
        <f t="shared" si="1162"/>
        <v>0</v>
      </c>
      <c r="AA2301" s="40">
        <f t="shared" si="1162"/>
        <v>0</v>
      </c>
      <c r="AB2301" s="41" t="e">
        <f>Z2301/D2301</f>
        <v>#DIV/0!</v>
      </c>
      <c r="AC2301" s="32"/>
      <c r="AD2301" s="165"/>
      <c r="AE2301" s="165"/>
      <c r="AF2301" s="165"/>
      <c r="AG2301" s="165"/>
      <c r="AH2301" s="165"/>
      <c r="AI2301" s="140"/>
      <c r="AJ2301" s="140"/>
      <c r="AK2301" s="78"/>
      <c r="AL2301" s="78"/>
    </row>
    <row r="2302" spans="1:38" s="33" customFormat="1" ht="18" hidden="1" customHeight="1" x14ac:dyDescent="0.25">
      <c r="A2302" s="42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D2302" s="165"/>
      <c r="AE2302" s="165"/>
      <c r="AF2302" s="165"/>
      <c r="AG2302" s="165"/>
      <c r="AH2302" s="165"/>
      <c r="AI2302" s="140"/>
      <c r="AJ2302" s="140"/>
      <c r="AK2302" s="78"/>
      <c r="AL2302" s="78"/>
    </row>
    <row r="2303" spans="1:38" s="33" customFormat="1" ht="24.6" hidden="1" customHeight="1" x14ac:dyDescent="0.25">
      <c r="A2303" s="39" t="s">
        <v>40</v>
      </c>
      <c r="B2303" s="40">
        <f t="shared" ref="B2303:AA2303" si="1163">B2302+B2301</f>
        <v>0</v>
      </c>
      <c r="C2303" s="40">
        <f t="shared" si="1163"/>
        <v>0</v>
      </c>
      <c r="D2303" s="40">
        <f t="shared" si="1163"/>
        <v>0</v>
      </c>
      <c r="E2303" s="40">
        <f t="shared" si="1163"/>
        <v>0</v>
      </c>
      <c r="F2303" s="40">
        <f t="shared" si="1163"/>
        <v>0</v>
      </c>
      <c r="G2303" s="40">
        <f t="shared" si="1163"/>
        <v>0</v>
      </c>
      <c r="H2303" s="40">
        <f t="shared" si="1163"/>
        <v>0</v>
      </c>
      <c r="I2303" s="40">
        <f t="shared" si="1163"/>
        <v>0</v>
      </c>
      <c r="J2303" s="40">
        <f t="shared" si="1163"/>
        <v>0</v>
      </c>
      <c r="K2303" s="40">
        <f t="shared" si="1163"/>
        <v>0</v>
      </c>
      <c r="L2303" s="40">
        <f t="shared" si="1163"/>
        <v>0</v>
      </c>
      <c r="M2303" s="40">
        <f t="shared" si="1163"/>
        <v>0</v>
      </c>
      <c r="N2303" s="40">
        <f t="shared" si="1163"/>
        <v>0</v>
      </c>
      <c r="O2303" s="40">
        <f t="shared" si="1163"/>
        <v>0</v>
      </c>
      <c r="P2303" s="40">
        <f t="shared" si="1163"/>
        <v>0</v>
      </c>
      <c r="Q2303" s="40">
        <f t="shared" si="1163"/>
        <v>0</v>
      </c>
      <c r="R2303" s="40">
        <f t="shared" si="1163"/>
        <v>0</v>
      </c>
      <c r="S2303" s="40">
        <f t="shared" si="1163"/>
        <v>0</v>
      </c>
      <c r="T2303" s="40">
        <f t="shared" si="1163"/>
        <v>0</v>
      </c>
      <c r="U2303" s="40">
        <f t="shared" si="1163"/>
        <v>0</v>
      </c>
      <c r="V2303" s="40">
        <f t="shared" si="1163"/>
        <v>0</v>
      </c>
      <c r="W2303" s="40">
        <f t="shared" si="1163"/>
        <v>0</v>
      </c>
      <c r="X2303" s="40">
        <f t="shared" si="1163"/>
        <v>0</v>
      </c>
      <c r="Y2303" s="40">
        <f t="shared" si="1163"/>
        <v>0</v>
      </c>
      <c r="Z2303" s="40">
        <f t="shared" si="1163"/>
        <v>0</v>
      </c>
      <c r="AA2303" s="40">
        <f t="shared" si="1163"/>
        <v>0</v>
      </c>
      <c r="AB2303" s="41" t="e">
        <f>Z2303/D2303</f>
        <v>#DIV/0!</v>
      </c>
      <c r="AC2303" s="43"/>
      <c r="AD2303" s="165"/>
      <c r="AE2303" s="165"/>
      <c r="AF2303" s="165"/>
      <c r="AG2303" s="165"/>
      <c r="AH2303" s="165"/>
      <c r="AI2303" s="140"/>
      <c r="AJ2303" s="140"/>
      <c r="AK2303" s="78"/>
      <c r="AL2303" s="78"/>
    </row>
    <row r="2304" spans="1:38" s="33" customFormat="1" ht="18" hidden="1" customHeight="1" x14ac:dyDescent="0.25">
      <c r="A2304" s="42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D2304" s="165"/>
      <c r="AE2304" s="165"/>
      <c r="AF2304" s="165"/>
      <c r="AG2304" s="165"/>
      <c r="AH2304" s="165"/>
      <c r="AI2304" s="140"/>
      <c r="AJ2304" s="140"/>
      <c r="AK2304" s="78"/>
      <c r="AL2304" s="78"/>
    </row>
    <row r="2305" spans="1:38" s="33" customFormat="1" ht="18" hidden="1" customHeight="1" x14ac:dyDescent="0.25">
      <c r="A2305" s="42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D2305" s="165"/>
      <c r="AE2305" s="165"/>
      <c r="AF2305" s="165"/>
      <c r="AG2305" s="165"/>
      <c r="AH2305" s="165"/>
      <c r="AI2305" s="140"/>
      <c r="AJ2305" s="140"/>
      <c r="AK2305" s="78"/>
      <c r="AL2305" s="78"/>
    </row>
    <row r="2306" spans="1:38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65"/>
      <c r="AE2306" s="165"/>
      <c r="AF2306" s="165"/>
      <c r="AG2306" s="165"/>
      <c r="AH2306" s="165"/>
      <c r="AI2306" s="140"/>
      <c r="AJ2306" s="140"/>
      <c r="AK2306" s="78"/>
      <c r="AL2306" s="78"/>
    </row>
    <row r="2307" spans="1:38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D2307" s="165"/>
      <c r="AE2307" s="165"/>
      <c r="AF2307" s="165"/>
      <c r="AG2307" s="165"/>
      <c r="AH2307" s="165"/>
      <c r="AI2307" s="140"/>
      <c r="AJ2307" s="140"/>
      <c r="AK2307" s="78"/>
      <c r="AL2307" s="78"/>
    </row>
    <row r="2308" spans="1:38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64">SUM(M2308:Y2308)</f>
        <v>0</v>
      </c>
      <c r="AA2308" s="31">
        <f>D2308-Z2308</f>
        <v>0</v>
      </c>
      <c r="AB2308" s="37" t="e">
        <f>Z2308/D2308</f>
        <v>#DIV/0!</v>
      </c>
      <c r="AC2308" s="32"/>
      <c r="AD2308" s="165"/>
      <c r="AE2308" s="165"/>
      <c r="AF2308" s="165"/>
      <c r="AG2308" s="165"/>
      <c r="AH2308" s="165"/>
      <c r="AI2308" s="140"/>
      <c r="AJ2308" s="140"/>
      <c r="AK2308" s="78"/>
      <c r="AL2308" s="78"/>
    </row>
    <row r="2309" spans="1:38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D2309" s="165"/>
      <c r="AE2309" s="165"/>
      <c r="AF2309" s="165"/>
      <c r="AG2309" s="165"/>
      <c r="AH2309" s="165"/>
      <c r="AI2309" s="140"/>
      <c r="AJ2309" s="140"/>
      <c r="AK2309" s="78"/>
      <c r="AL2309" s="78"/>
    </row>
    <row r="2310" spans="1:38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D2310" s="165"/>
      <c r="AE2310" s="165"/>
      <c r="AF2310" s="165"/>
      <c r="AG2310" s="165"/>
      <c r="AH2310" s="165"/>
      <c r="AI2310" s="140"/>
      <c r="AJ2310" s="140"/>
      <c r="AK2310" s="78"/>
      <c r="AL2310" s="78"/>
    </row>
    <row r="2311" spans="1:38" s="33" customFormat="1" ht="18" hidden="1" customHeight="1" x14ac:dyDescent="0.25">
      <c r="A2311" s="39" t="s">
        <v>38</v>
      </c>
      <c r="B2311" s="40">
        <f t="shared" ref="B2311:AA2311" si="1165">SUM(B2307:B2310)</f>
        <v>0</v>
      </c>
      <c r="C2311" s="40">
        <f t="shared" si="1165"/>
        <v>0</v>
      </c>
      <c r="D2311" s="40">
        <f t="shared" si="1165"/>
        <v>0</v>
      </c>
      <c r="E2311" s="40">
        <f t="shared" si="1165"/>
        <v>0</v>
      </c>
      <c r="F2311" s="40">
        <f t="shared" si="1165"/>
        <v>0</v>
      </c>
      <c r="G2311" s="40">
        <f t="shared" si="1165"/>
        <v>0</v>
      </c>
      <c r="H2311" s="40">
        <f t="shared" si="1165"/>
        <v>0</v>
      </c>
      <c r="I2311" s="40">
        <f t="shared" si="1165"/>
        <v>0</v>
      </c>
      <c r="J2311" s="40">
        <f t="shared" si="1165"/>
        <v>0</v>
      </c>
      <c r="K2311" s="40">
        <f t="shared" si="1165"/>
        <v>0</v>
      </c>
      <c r="L2311" s="40">
        <f t="shared" si="1165"/>
        <v>0</v>
      </c>
      <c r="M2311" s="40">
        <f t="shared" si="1165"/>
        <v>0</v>
      </c>
      <c r="N2311" s="40">
        <f t="shared" si="1165"/>
        <v>0</v>
      </c>
      <c r="O2311" s="40">
        <f t="shared" si="1165"/>
        <v>0</v>
      </c>
      <c r="P2311" s="40">
        <f t="shared" si="1165"/>
        <v>0</v>
      </c>
      <c r="Q2311" s="40">
        <f t="shared" si="1165"/>
        <v>0</v>
      </c>
      <c r="R2311" s="40">
        <f t="shared" si="1165"/>
        <v>0</v>
      </c>
      <c r="S2311" s="40">
        <f t="shared" si="1165"/>
        <v>0</v>
      </c>
      <c r="T2311" s="40">
        <f t="shared" si="1165"/>
        <v>0</v>
      </c>
      <c r="U2311" s="40">
        <f t="shared" si="1165"/>
        <v>0</v>
      </c>
      <c r="V2311" s="40">
        <f t="shared" si="1165"/>
        <v>0</v>
      </c>
      <c r="W2311" s="40">
        <f t="shared" si="1165"/>
        <v>0</v>
      </c>
      <c r="X2311" s="40">
        <f t="shared" si="1165"/>
        <v>0</v>
      </c>
      <c r="Y2311" s="40">
        <f t="shared" si="1165"/>
        <v>0</v>
      </c>
      <c r="Z2311" s="40">
        <f t="shared" si="1165"/>
        <v>0</v>
      </c>
      <c r="AA2311" s="40">
        <f t="shared" si="1165"/>
        <v>0</v>
      </c>
      <c r="AB2311" s="41" t="e">
        <f>Z2311/D2311</f>
        <v>#DIV/0!</v>
      </c>
      <c r="AC2311" s="32"/>
      <c r="AD2311" s="165"/>
      <c r="AE2311" s="165"/>
      <c r="AF2311" s="165"/>
      <c r="AG2311" s="165"/>
      <c r="AH2311" s="165"/>
      <c r="AI2311" s="140"/>
      <c r="AJ2311" s="140"/>
      <c r="AK2311" s="78"/>
      <c r="AL2311" s="78"/>
    </row>
    <row r="2312" spans="1:38" s="33" customFormat="1" ht="18" hidden="1" customHeight="1" x14ac:dyDescent="0.25">
      <c r="A2312" s="42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D2312" s="165"/>
      <c r="AE2312" s="165"/>
      <c r="AF2312" s="165"/>
      <c r="AG2312" s="165"/>
      <c r="AH2312" s="165"/>
      <c r="AI2312" s="140"/>
      <c r="AJ2312" s="140"/>
      <c r="AK2312" s="78"/>
      <c r="AL2312" s="78"/>
    </row>
    <row r="2313" spans="1:38" s="33" customFormat="1" ht="18" hidden="1" customHeight="1" x14ac:dyDescent="0.25">
      <c r="A2313" s="39" t="s">
        <v>40</v>
      </c>
      <c r="B2313" s="40">
        <f t="shared" ref="B2313:AA2313" si="1166">B2312+B2311</f>
        <v>0</v>
      </c>
      <c r="C2313" s="40">
        <f t="shared" si="1166"/>
        <v>0</v>
      </c>
      <c r="D2313" s="40">
        <f t="shared" si="1166"/>
        <v>0</v>
      </c>
      <c r="E2313" s="40">
        <f t="shared" si="1166"/>
        <v>0</v>
      </c>
      <c r="F2313" s="40">
        <f t="shared" si="1166"/>
        <v>0</v>
      </c>
      <c r="G2313" s="40">
        <f t="shared" si="1166"/>
        <v>0</v>
      </c>
      <c r="H2313" s="40">
        <f t="shared" si="1166"/>
        <v>0</v>
      </c>
      <c r="I2313" s="40">
        <f t="shared" si="1166"/>
        <v>0</v>
      </c>
      <c r="J2313" s="40">
        <f t="shared" si="1166"/>
        <v>0</v>
      </c>
      <c r="K2313" s="40">
        <f t="shared" si="1166"/>
        <v>0</v>
      </c>
      <c r="L2313" s="40">
        <f t="shared" si="1166"/>
        <v>0</v>
      </c>
      <c r="M2313" s="40">
        <f t="shared" si="1166"/>
        <v>0</v>
      </c>
      <c r="N2313" s="40">
        <f t="shared" si="1166"/>
        <v>0</v>
      </c>
      <c r="O2313" s="40">
        <f t="shared" si="1166"/>
        <v>0</v>
      </c>
      <c r="P2313" s="40">
        <f t="shared" si="1166"/>
        <v>0</v>
      </c>
      <c r="Q2313" s="40">
        <f t="shared" si="1166"/>
        <v>0</v>
      </c>
      <c r="R2313" s="40">
        <f t="shared" si="1166"/>
        <v>0</v>
      </c>
      <c r="S2313" s="40">
        <f t="shared" si="1166"/>
        <v>0</v>
      </c>
      <c r="T2313" s="40">
        <f t="shared" si="1166"/>
        <v>0</v>
      </c>
      <c r="U2313" s="40">
        <f t="shared" si="1166"/>
        <v>0</v>
      </c>
      <c r="V2313" s="40">
        <f t="shared" si="1166"/>
        <v>0</v>
      </c>
      <c r="W2313" s="40">
        <f t="shared" si="1166"/>
        <v>0</v>
      </c>
      <c r="X2313" s="40">
        <f t="shared" si="1166"/>
        <v>0</v>
      </c>
      <c r="Y2313" s="40">
        <f t="shared" si="1166"/>
        <v>0</v>
      </c>
      <c r="Z2313" s="40">
        <f t="shared" si="1166"/>
        <v>0</v>
      </c>
      <c r="AA2313" s="40">
        <f t="shared" si="1166"/>
        <v>0</v>
      </c>
      <c r="AB2313" s="41" t="e">
        <f>Z2313/D2313</f>
        <v>#DIV/0!</v>
      </c>
      <c r="AC2313" s="43"/>
      <c r="AD2313" s="165"/>
      <c r="AE2313" s="165"/>
      <c r="AF2313" s="165"/>
      <c r="AG2313" s="165"/>
      <c r="AH2313" s="165"/>
      <c r="AI2313" s="140"/>
      <c r="AJ2313" s="140"/>
      <c r="AK2313" s="78"/>
      <c r="AL2313" s="78"/>
    </row>
    <row r="2314" spans="1:38" s="33" customFormat="1" ht="18" hidden="1" customHeight="1" x14ac:dyDescent="0.25">
      <c r="A2314" s="42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D2314" s="165"/>
      <c r="AE2314" s="165"/>
      <c r="AF2314" s="165"/>
      <c r="AG2314" s="165"/>
      <c r="AH2314" s="165"/>
      <c r="AI2314" s="140"/>
      <c r="AJ2314" s="140"/>
      <c r="AK2314" s="78"/>
      <c r="AL2314" s="78"/>
    </row>
    <row r="2315" spans="1:38" s="33" customFormat="1" ht="18" hidden="1" customHeight="1" x14ac:dyDescent="0.25">
      <c r="A2315" s="42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D2315" s="165"/>
      <c r="AE2315" s="165"/>
      <c r="AF2315" s="165"/>
      <c r="AG2315" s="165"/>
      <c r="AH2315" s="165"/>
      <c r="AI2315" s="140"/>
      <c r="AJ2315" s="140"/>
      <c r="AK2315" s="78"/>
      <c r="AL2315" s="78"/>
    </row>
    <row r="2316" spans="1:38" s="33" customFormat="1" ht="21.6" customHeight="1" x14ac:dyDescent="0.25">
      <c r="A2316" s="47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65"/>
      <c r="AE2316" s="165"/>
      <c r="AF2316" s="165"/>
      <c r="AG2316" s="165"/>
      <c r="AH2316" s="165"/>
      <c r="AI2316" s="140"/>
      <c r="AJ2316" s="140"/>
      <c r="AK2316" s="78"/>
      <c r="AL2316" s="78"/>
    </row>
    <row r="2317" spans="1:38" s="33" customFormat="1" ht="26.1" customHeight="1" x14ac:dyDescent="0.2">
      <c r="A2317" s="36" t="s">
        <v>34</v>
      </c>
      <c r="B2317" s="31">
        <f t="shared" ref="B2317:Q2322" si="1167">B2327+B2337+B2347+B2357+B2367+B2377+B2387+B2397+B2407+B2417+B2427+B2437+B2447+B2457+B2467</f>
        <v>0</v>
      </c>
      <c r="C2317" s="31">
        <f t="shared" si="1167"/>
        <v>0</v>
      </c>
      <c r="D2317" s="31">
        <f>D2327+D2337+D2347+D2357+D2367+D2377+D2387+D2397+D2407+D2417+D2427+D2437+D2447+D2457+D2467</f>
        <v>0</v>
      </c>
      <c r="E2317" s="31">
        <f t="shared" ref="E2317:Y2322" si="1168">E2327+E2337+E2347+E2357+E2367+E2377+E2387+E2397+E2407+E2417+E2427+E2437+E2447+E2457+E2467</f>
        <v>0</v>
      </c>
      <c r="F2317" s="31">
        <f t="shared" si="1168"/>
        <v>0</v>
      </c>
      <c r="G2317" s="31">
        <f t="shared" si="1168"/>
        <v>0</v>
      </c>
      <c r="H2317" s="31">
        <f t="shared" si="1168"/>
        <v>0</v>
      </c>
      <c r="I2317" s="31">
        <f t="shared" si="1168"/>
        <v>0</v>
      </c>
      <c r="J2317" s="31">
        <f t="shared" si="1168"/>
        <v>0</v>
      </c>
      <c r="K2317" s="31">
        <f t="shared" si="1168"/>
        <v>0</v>
      </c>
      <c r="L2317" s="31">
        <f t="shared" si="1168"/>
        <v>0</v>
      </c>
      <c r="M2317" s="31">
        <f t="shared" si="1168"/>
        <v>0</v>
      </c>
      <c r="N2317" s="31">
        <f t="shared" si="1168"/>
        <v>0</v>
      </c>
      <c r="O2317" s="31">
        <f t="shared" si="1168"/>
        <v>0</v>
      </c>
      <c r="P2317" s="31">
        <f t="shared" si="1168"/>
        <v>0</v>
      </c>
      <c r="Q2317" s="31">
        <f t="shared" si="1168"/>
        <v>0</v>
      </c>
      <c r="R2317" s="31">
        <f t="shared" si="1168"/>
        <v>0</v>
      </c>
      <c r="S2317" s="31">
        <f t="shared" si="1168"/>
        <v>0</v>
      </c>
      <c r="T2317" s="31">
        <f t="shared" si="1168"/>
        <v>0</v>
      </c>
      <c r="U2317" s="31">
        <f t="shared" si="1168"/>
        <v>0</v>
      </c>
      <c r="V2317" s="31">
        <f t="shared" si="1168"/>
        <v>0</v>
      </c>
      <c r="W2317" s="31">
        <f t="shared" si="1168"/>
        <v>0</v>
      </c>
      <c r="X2317" s="31">
        <f t="shared" si="1168"/>
        <v>0</v>
      </c>
      <c r="Y2317" s="31">
        <f t="shared" si="1168"/>
        <v>0</v>
      </c>
      <c r="Z2317" s="31">
        <f>SUM(M2317:Y2317)</f>
        <v>0</v>
      </c>
      <c r="AA2317" s="31">
        <f>D2317-Z2317</f>
        <v>0</v>
      </c>
      <c r="AB2317" s="37"/>
      <c r="AC2317" s="32"/>
      <c r="AD2317" s="165"/>
      <c r="AE2317" s="165"/>
      <c r="AF2317" s="165"/>
      <c r="AG2317" s="165"/>
      <c r="AH2317" s="165"/>
      <c r="AI2317" s="140"/>
      <c r="AJ2317" s="140"/>
      <c r="AK2317" s="78"/>
      <c r="AL2317" s="78"/>
    </row>
    <row r="2318" spans="1:38" s="33" customFormat="1" ht="26.1" customHeight="1" x14ac:dyDescent="0.2">
      <c r="A2318" s="36" t="s">
        <v>35</v>
      </c>
      <c r="B2318" s="31">
        <f t="shared" si="1167"/>
        <v>414076950</v>
      </c>
      <c r="C2318" s="31">
        <f t="shared" si="1167"/>
        <v>0</v>
      </c>
      <c r="D2318" s="31">
        <f t="shared" si="1167"/>
        <v>414076950</v>
      </c>
      <c r="E2318" s="31">
        <f t="shared" si="1167"/>
        <v>0</v>
      </c>
      <c r="F2318" s="31">
        <f t="shared" si="1167"/>
        <v>192743200</v>
      </c>
      <c r="G2318" s="31">
        <f t="shared" si="1167"/>
        <v>203326215.34</v>
      </c>
      <c r="H2318" s="31">
        <f t="shared" si="1167"/>
        <v>0</v>
      </c>
      <c r="I2318" s="31">
        <f t="shared" si="1167"/>
        <v>0</v>
      </c>
      <c r="J2318" s="31">
        <f t="shared" si="1167"/>
        <v>145655400</v>
      </c>
      <c r="K2318" s="31">
        <f t="shared" si="1167"/>
        <v>114165689.34</v>
      </c>
      <c r="L2318" s="31">
        <f t="shared" si="1167"/>
        <v>0</v>
      </c>
      <c r="M2318" s="31">
        <f t="shared" si="1167"/>
        <v>259821089.34</v>
      </c>
      <c r="N2318" s="31">
        <f t="shared" si="1167"/>
        <v>0</v>
      </c>
      <c r="O2318" s="31">
        <f t="shared" si="1167"/>
        <v>0</v>
      </c>
      <c r="P2318" s="31">
        <f t="shared" si="1167"/>
        <v>0</v>
      </c>
      <c r="Q2318" s="31">
        <f t="shared" si="1167"/>
        <v>0</v>
      </c>
      <c r="R2318" s="31">
        <f t="shared" si="1168"/>
        <v>9958000</v>
      </c>
      <c r="S2318" s="31">
        <f t="shared" si="1168"/>
        <v>37129800</v>
      </c>
      <c r="T2318" s="31">
        <f t="shared" si="1168"/>
        <v>89160526</v>
      </c>
      <c r="U2318" s="31">
        <f t="shared" si="1168"/>
        <v>0</v>
      </c>
      <c r="V2318" s="31">
        <f t="shared" si="1168"/>
        <v>0</v>
      </c>
      <c r="W2318" s="31">
        <f t="shared" si="1168"/>
        <v>0</v>
      </c>
      <c r="X2318" s="31">
        <f t="shared" si="1168"/>
        <v>0</v>
      </c>
      <c r="Y2318" s="31">
        <f t="shared" si="1168"/>
        <v>0</v>
      </c>
      <c r="Z2318" s="31">
        <f t="shared" ref="Z2318:Z2320" si="1169">SUM(M2318:Y2318)</f>
        <v>396069415.34000003</v>
      </c>
      <c r="AA2318" s="31">
        <f>D2318-Z2318</f>
        <v>18007534.659999967</v>
      </c>
      <c r="AB2318" s="37">
        <f>Z2318/D2318</f>
        <v>0.95651162263439204</v>
      </c>
      <c r="AC2318" s="32"/>
      <c r="AD2318" s="165"/>
      <c r="AE2318" s="165"/>
      <c r="AF2318" s="165"/>
      <c r="AG2318" s="165"/>
      <c r="AH2318" s="165"/>
      <c r="AI2318" s="140"/>
      <c r="AJ2318" s="140"/>
      <c r="AK2318" s="78"/>
      <c r="AL2318" s="78"/>
    </row>
    <row r="2319" spans="1:38" s="33" customFormat="1" ht="26.1" customHeight="1" x14ac:dyDescent="0.2">
      <c r="A2319" s="36" t="s">
        <v>36</v>
      </c>
      <c r="B2319" s="31">
        <f t="shared" si="1167"/>
        <v>0</v>
      </c>
      <c r="C2319" s="31">
        <f t="shared" si="1167"/>
        <v>0</v>
      </c>
      <c r="D2319" s="31">
        <f t="shared" si="1167"/>
        <v>0</v>
      </c>
      <c r="E2319" s="31">
        <f t="shared" si="1168"/>
        <v>0</v>
      </c>
      <c r="F2319" s="31">
        <f t="shared" si="1168"/>
        <v>0</v>
      </c>
      <c r="G2319" s="31">
        <f t="shared" si="1168"/>
        <v>0</v>
      </c>
      <c r="H2319" s="31">
        <f t="shared" si="1168"/>
        <v>0</v>
      </c>
      <c r="I2319" s="31">
        <f t="shared" si="1168"/>
        <v>0</v>
      </c>
      <c r="J2319" s="31">
        <f t="shared" si="1168"/>
        <v>0</v>
      </c>
      <c r="K2319" s="31">
        <f t="shared" si="1168"/>
        <v>0</v>
      </c>
      <c r="L2319" s="31">
        <f t="shared" si="1168"/>
        <v>0</v>
      </c>
      <c r="M2319" s="31">
        <f t="shared" si="1168"/>
        <v>0</v>
      </c>
      <c r="N2319" s="31">
        <f t="shared" si="1168"/>
        <v>0</v>
      </c>
      <c r="O2319" s="31">
        <f t="shared" si="1168"/>
        <v>0</v>
      </c>
      <c r="P2319" s="31">
        <f t="shared" si="1168"/>
        <v>0</v>
      </c>
      <c r="Q2319" s="31">
        <f t="shared" si="1168"/>
        <v>0</v>
      </c>
      <c r="R2319" s="31">
        <f t="shared" si="1168"/>
        <v>0</v>
      </c>
      <c r="S2319" s="31">
        <f t="shared" si="1168"/>
        <v>0</v>
      </c>
      <c r="T2319" s="31">
        <f t="shared" si="1168"/>
        <v>0</v>
      </c>
      <c r="U2319" s="31">
        <f t="shared" si="1168"/>
        <v>0</v>
      </c>
      <c r="V2319" s="31">
        <f t="shared" si="1168"/>
        <v>0</v>
      </c>
      <c r="W2319" s="31">
        <f t="shared" si="1168"/>
        <v>0</v>
      </c>
      <c r="X2319" s="31">
        <f t="shared" si="1168"/>
        <v>0</v>
      </c>
      <c r="Y2319" s="31">
        <f t="shared" si="1168"/>
        <v>0</v>
      </c>
      <c r="Z2319" s="31">
        <f t="shared" si="1169"/>
        <v>0</v>
      </c>
      <c r="AA2319" s="31">
        <f>D2319-Z2319</f>
        <v>0</v>
      </c>
      <c r="AB2319" s="37"/>
      <c r="AC2319" s="32"/>
      <c r="AD2319" s="165"/>
      <c r="AE2319" s="165"/>
      <c r="AF2319" s="165"/>
      <c r="AG2319" s="165"/>
      <c r="AH2319" s="165"/>
      <c r="AI2319" s="140"/>
      <c r="AJ2319" s="140"/>
      <c r="AK2319" s="78"/>
      <c r="AL2319" s="78"/>
    </row>
    <row r="2320" spans="1:38" s="33" customFormat="1" ht="26.1" customHeight="1" x14ac:dyDescent="0.2">
      <c r="A2320" s="36" t="s">
        <v>37</v>
      </c>
      <c r="B2320" s="31">
        <f t="shared" si="1167"/>
        <v>0</v>
      </c>
      <c r="C2320" s="31">
        <f t="shared" si="1167"/>
        <v>0</v>
      </c>
      <c r="D2320" s="31">
        <f t="shared" si="1167"/>
        <v>0</v>
      </c>
      <c r="E2320" s="31">
        <f t="shared" si="1168"/>
        <v>0</v>
      </c>
      <c r="F2320" s="31">
        <f t="shared" si="1168"/>
        <v>0</v>
      </c>
      <c r="G2320" s="31">
        <f t="shared" si="1168"/>
        <v>0</v>
      </c>
      <c r="H2320" s="31">
        <f t="shared" si="1168"/>
        <v>0</v>
      </c>
      <c r="I2320" s="31">
        <f t="shared" si="1168"/>
        <v>0</v>
      </c>
      <c r="J2320" s="31">
        <f t="shared" si="1168"/>
        <v>0</v>
      </c>
      <c r="K2320" s="31">
        <f t="shared" si="1168"/>
        <v>0</v>
      </c>
      <c r="L2320" s="31">
        <f t="shared" si="1168"/>
        <v>0</v>
      </c>
      <c r="M2320" s="31">
        <f t="shared" si="1168"/>
        <v>0</v>
      </c>
      <c r="N2320" s="31">
        <f t="shared" si="1168"/>
        <v>0</v>
      </c>
      <c r="O2320" s="31">
        <f t="shared" si="1168"/>
        <v>0</v>
      </c>
      <c r="P2320" s="31">
        <f t="shared" si="1168"/>
        <v>0</v>
      </c>
      <c r="Q2320" s="31">
        <f t="shared" si="1168"/>
        <v>0</v>
      </c>
      <c r="R2320" s="31">
        <f t="shared" si="1168"/>
        <v>0</v>
      </c>
      <c r="S2320" s="31">
        <f t="shared" si="1168"/>
        <v>0</v>
      </c>
      <c r="T2320" s="31">
        <f t="shared" si="1168"/>
        <v>0</v>
      </c>
      <c r="U2320" s="31">
        <f t="shared" si="1168"/>
        <v>0</v>
      </c>
      <c r="V2320" s="31">
        <f t="shared" si="1168"/>
        <v>0</v>
      </c>
      <c r="W2320" s="31">
        <f t="shared" si="1168"/>
        <v>0</v>
      </c>
      <c r="X2320" s="31">
        <f t="shared" si="1168"/>
        <v>0</v>
      </c>
      <c r="Y2320" s="31">
        <f t="shared" si="1168"/>
        <v>0</v>
      </c>
      <c r="Z2320" s="31">
        <f t="shared" si="1169"/>
        <v>0</v>
      </c>
      <c r="AA2320" s="31">
        <f>D2320-Z2320</f>
        <v>0</v>
      </c>
      <c r="AB2320" s="48" t="e">
        <f>Z2320/D2320</f>
        <v>#DIV/0!</v>
      </c>
      <c r="AC2320" s="32"/>
      <c r="AD2320" s="165"/>
      <c r="AE2320" s="165"/>
      <c r="AF2320" s="165"/>
      <c r="AG2320" s="165"/>
      <c r="AH2320" s="165"/>
      <c r="AI2320" s="140"/>
      <c r="AJ2320" s="140"/>
      <c r="AK2320" s="78"/>
      <c r="AL2320" s="78"/>
    </row>
    <row r="2321" spans="1:38" s="33" customFormat="1" ht="18" hidden="1" customHeight="1" x14ac:dyDescent="0.25">
      <c r="A2321" s="39" t="s">
        <v>38</v>
      </c>
      <c r="B2321" s="40">
        <f t="shared" ref="B2321:C2321" si="1170">SUM(B2317:B2320)</f>
        <v>414076950</v>
      </c>
      <c r="C2321" s="40">
        <f t="shared" si="1170"/>
        <v>0</v>
      </c>
      <c r="D2321" s="40">
        <f>SUM(D2317:D2320)</f>
        <v>414076950</v>
      </c>
      <c r="E2321" s="40">
        <f t="shared" ref="E2321:AA2321" si="1171">SUM(E2317:E2320)</f>
        <v>0</v>
      </c>
      <c r="F2321" s="40">
        <f t="shared" si="1171"/>
        <v>192743200</v>
      </c>
      <c r="G2321" s="40">
        <f t="shared" si="1171"/>
        <v>203326215.34</v>
      </c>
      <c r="H2321" s="40">
        <f t="shared" si="1171"/>
        <v>0</v>
      </c>
      <c r="I2321" s="40">
        <f t="shared" si="1171"/>
        <v>0</v>
      </c>
      <c r="J2321" s="40">
        <f t="shared" si="1171"/>
        <v>145655400</v>
      </c>
      <c r="K2321" s="40">
        <f t="shared" si="1171"/>
        <v>114165689.34</v>
      </c>
      <c r="L2321" s="40">
        <f t="shared" si="1171"/>
        <v>0</v>
      </c>
      <c r="M2321" s="40">
        <f t="shared" si="1171"/>
        <v>259821089.34</v>
      </c>
      <c r="N2321" s="40">
        <f t="shared" si="1171"/>
        <v>0</v>
      </c>
      <c r="O2321" s="40">
        <f t="shared" si="1171"/>
        <v>0</v>
      </c>
      <c r="P2321" s="40">
        <f t="shared" si="1171"/>
        <v>0</v>
      </c>
      <c r="Q2321" s="40">
        <f t="shared" si="1171"/>
        <v>0</v>
      </c>
      <c r="R2321" s="40">
        <f t="shared" si="1171"/>
        <v>9958000</v>
      </c>
      <c r="S2321" s="40">
        <f t="shared" si="1171"/>
        <v>37129800</v>
      </c>
      <c r="T2321" s="40">
        <f t="shared" si="1171"/>
        <v>89160526</v>
      </c>
      <c r="U2321" s="40">
        <f t="shared" si="1171"/>
        <v>0</v>
      </c>
      <c r="V2321" s="40">
        <f t="shared" si="1171"/>
        <v>0</v>
      </c>
      <c r="W2321" s="40">
        <f t="shared" si="1171"/>
        <v>0</v>
      </c>
      <c r="X2321" s="40">
        <f t="shared" si="1171"/>
        <v>0</v>
      </c>
      <c r="Y2321" s="40">
        <f t="shared" si="1171"/>
        <v>0</v>
      </c>
      <c r="Z2321" s="40">
        <f t="shared" si="1171"/>
        <v>396069415.34000003</v>
      </c>
      <c r="AA2321" s="40">
        <f t="shared" si="1171"/>
        <v>18007534.659999967</v>
      </c>
      <c r="AB2321" s="41">
        <f>Z2321/D2321</f>
        <v>0.95651162263439204</v>
      </c>
      <c r="AC2321" s="32"/>
      <c r="AD2321" s="165"/>
      <c r="AE2321" s="165"/>
      <c r="AF2321" s="165"/>
      <c r="AG2321" s="165"/>
      <c r="AH2321" s="165"/>
      <c r="AI2321" s="140"/>
      <c r="AJ2321" s="140"/>
      <c r="AK2321" s="78"/>
      <c r="AL2321" s="78"/>
    </row>
    <row r="2322" spans="1:38" s="33" customFormat="1" ht="18" hidden="1" customHeight="1" x14ac:dyDescent="0.25">
      <c r="A2322" s="42" t="s">
        <v>39</v>
      </c>
      <c r="B2322" s="31">
        <f t="shared" ref="B2322:C2322" si="1172">B2332+B2342+B2352+B2362+B2372+B2382+B2392+B2402+B2412+B2422+B2432+B2442+B2452+B2462+B2472</f>
        <v>0</v>
      </c>
      <c r="C2322" s="31">
        <f t="shared" si="1172"/>
        <v>0</v>
      </c>
      <c r="D2322" s="31">
        <f t="shared" si="1167"/>
        <v>0</v>
      </c>
      <c r="E2322" s="31">
        <f t="shared" si="1168"/>
        <v>0</v>
      </c>
      <c r="F2322" s="31">
        <f t="shared" si="1168"/>
        <v>0</v>
      </c>
      <c r="G2322" s="31">
        <f t="shared" si="1168"/>
        <v>0</v>
      </c>
      <c r="H2322" s="31">
        <f t="shared" si="1168"/>
        <v>0</v>
      </c>
      <c r="I2322" s="31">
        <f t="shared" si="1168"/>
        <v>0</v>
      </c>
      <c r="J2322" s="31">
        <f t="shared" si="1168"/>
        <v>0</v>
      </c>
      <c r="K2322" s="31">
        <f t="shared" si="1168"/>
        <v>0</v>
      </c>
      <c r="L2322" s="31">
        <f t="shared" si="1168"/>
        <v>0</v>
      </c>
      <c r="M2322" s="31">
        <f t="shared" si="1168"/>
        <v>0</v>
      </c>
      <c r="N2322" s="31">
        <f t="shared" si="1168"/>
        <v>0</v>
      </c>
      <c r="O2322" s="31">
        <f t="shared" si="1168"/>
        <v>0</v>
      </c>
      <c r="P2322" s="31">
        <f t="shared" si="1168"/>
        <v>0</v>
      </c>
      <c r="Q2322" s="31">
        <f t="shared" si="1168"/>
        <v>0</v>
      </c>
      <c r="R2322" s="31">
        <f t="shared" si="1168"/>
        <v>0</v>
      </c>
      <c r="S2322" s="31">
        <f t="shared" si="1168"/>
        <v>0</v>
      </c>
      <c r="T2322" s="31">
        <f t="shared" si="1168"/>
        <v>0</v>
      </c>
      <c r="U2322" s="31">
        <f t="shared" si="1168"/>
        <v>0</v>
      </c>
      <c r="V2322" s="31">
        <f t="shared" si="1168"/>
        <v>0</v>
      </c>
      <c r="W2322" s="31">
        <f t="shared" si="1168"/>
        <v>0</v>
      </c>
      <c r="X2322" s="31">
        <f t="shared" si="1168"/>
        <v>0</v>
      </c>
      <c r="Y2322" s="31">
        <f t="shared" si="1168"/>
        <v>0</v>
      </c>
      <c r="Z2322" s="31">
        <f t="shared" ref="Z2322" si="1173">SUM(M2322:Y2322)</f>
        <v>0</v>
      </c>
      <c r="AA2322" s="31">
        <f>D2322-Z2322</f>
        <v>0</v>
      </c>
      <c r="AB2322" s="37"/>
      <c r="AC2322" s="32"/>
      <c r="AD2322" s="165"/>
      <c r="AE2322" s="165"/>
      <c r="AF2322" s="165"/>
      <c r="AG2322" s="165"/>
      <c r="AH2322" s="165"/>
      <c r="AI2322" s="140"/>
      <c r="AJ2322" s="140"/>
      <c r="AK2322" s="78"/>
      <c r="AL2322" s="78"/>
    </row>
    <row r="2323" spans="1:38" s="33" customFormat="1" ht="33.950000000000003" customHeight="1" x14ac:dyDescent="0.25">
      <c r="A2323" s="39" t="s">
        <v>40</v>
      </c>
      <c r="B2323" s="40">
        <f t="shared" ref="B2323:C2323" si="1174">B2322+B2321</f>
        <v>414076950</v>
      </c>
      <c r="C2323" s="40">
        <f t="shared" si="1174"/>
        <v>0</v>
      </c>
      <c r="D2323" s="40">
        <f>D2322+D2321</f>
        <v>414076950</v>
      </c>
      <c r="E2323" s="40">
        <f t="shared" ref="E2323:AA2323" si="1175">E2322+E2321</f>
        <v>0</v>
      </c>
      <c r="F2323" s="40">
        <f t="shared" si="1175"/>
        <v>192743200</v>
      </c>
      <c r="G2323" s="40">
        <f t="shared" si="1175"/>
        <v>203326215.34</v>
      </c>
      <c r="H2323" s="40">
        <f t="shared" si="1175"/>
        <v>0</v>
      </c>
      <c r="I2323" s="40">
        <f t="shared" si="1175"/>
        <v>0</v>
      </c>
      <c r="J2323" s="40">
        <f t="shared" si="1175"/>
        <v>145655400</v>
      </c>
      <c r="K2323" s="40">
        <f t="shared" si="1175"/>
        <v>114165689.34</v>
      </c>
      <c r="L2323" s="40">
        <f t="shared" si="1175"/>
        <v>0</v>
      </c>
      <c r="M2323" s="40">
        <f t="shared" si="1175"/>
        <v>259821089.34</v>
      </c>
      <c r="N2323" s="40">
        <f t="shared" si="1175"/>
        <v>0</v>
      </c>
      <c r="O2323" s="40">
        <f t="shared" si="1175"/>
        <v>0</v>
      </c>
      <c r="P2323" s="40">
        <f t="shared" si="1175"/>
        <v>0</v>
      </c>
      <c r="Q2323" s="40">
        <f t="shared" si="1175"/>
        <v>0</v>
      </c>
      <c r="R2323" s="40">
        <f t="shared" si="1175"/>
        <v>9958000</v>
      </c>
      <c r="S2323" s="40">
        <f t="shared" si="1175"/>
        <v>37129800</v>
      </c>
      <c r="T2323" s="40">
        <f t="shared" si="1175"/>
        <v>89160526</v>
      </c>
      <c r="U2323" s="40">
        <f t="shared" si="1175"/>
        <v>0</v>
      </c>
      <c r="V2323" s="40">
        <f t="shared" si="1175"/>
        <v>0</v>
      </c>
      <c r="W2323" s="40">
        <f t="shared" si="1175"/>
        <v>0</v>
      </c>
      <c r="X2323" s="40">
        <f t="shared" si="1175"/>
        <v>0</v>
      </c>
      <c r="Y2323" s="40">
        <f t="shared" si="1175"/>
        <v>0</v>
      </c>
      <c r="Z2323" s="40">
        <f t="shared" si="1175"/>
        <v>396069415.34000003</v>
      </c>
      <c r="AA2323" s="40">
        <f t="shared" si="1175"/>
        <v>18007534.659999967</v>
      </c>
      <c r="AB2323" s="41">
        <f>Z2323/D2323</f>
        <v>0.95651162263439204</v>
      </c>
      <c r="AC2323" s="43"/>
      <c r="AD2323" s="165"/>
      <c r="AE2323" s="165"/>
      <c r="AF2323" s="165"/>
      <c r="AG2323" s="165"/>
      <c r="AH2323" s="165"/>
      <c r="AI2323" s="140"/>
      <c r="AJ2323" s="140"/>
      <c r="AK2323" s="78"/>
      <c r="AL2323" s="78"/>
    </row>
    <row r="2324" spans="1:38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65"/>
      <c r="AE2324" s="165"/>
      <c r="AF2324" s="165"/>
      <c r="AG2324" s="165"/>
      <c r="AH2324" s="165"/>
      <c r="AI2324" s="140"/>
      <c r="AJ2324" s="140"/>
      <c r="AK2324" s="78"/>
      <c r="AL2324" s="78"/>
    </row>
    <row r="2325" spans="1:38" s="33" customFormat="1" ht="18.95" customHeight="1" x14ac:dyDescent="0.25">
      <c r="A2325" s="47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65"/>
      <c r="AE2325" s="165"/>
      <c r="AF2325" s="165"/>
      <c r="AG2325" s="165"/>
      <c r="AH2325" s="165"/>
      <c r="AI2325" s="140"/>
      <c r="AJ2325" s="140"/>
      <c r="AK2325" s="78"/>
      <c r="AL2325" s="78"/>
    </row>
    <row r="2326" spans="1:38" s="33" customFormat="1" ht="18.95" customHeight="1" x14ac:dyDescent="0.25">
      <c r="A2326" s="47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65"/>
      <c r="AE2326" s="165"/>
      <c r="AF2326" s="165"/>
      <c r="AG2326" s="165"/>
      <c r="AH2326" s="165"/>
      <c r="AI2326" s="140"/>
      <c r="AJ2326" s="140"/>
      <c r="AK2326" s="78"/>
      <c r="AL2326" s="78"/>
    </row>
    <row r="2327" spans="1:38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  <c r="AD2327" s="165"/>
      <c r="AE2327" s="165"/>
      <c r="AF2327" s="165"/>
      <c r="AG2327" s="165"/>
      <c r="AH2327" s="165"/>
      <c r="AI2327" s="140"/>
      <c r="AJ2327" s="140"/>
      <c r="AK2327" s="78"/>
      <c r="AL2327" s="78"/>
    </row>
    <row r="2328" spans="1:38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192743200</v>
      </c>
      <c r="G2328" s="31">
        <f>[1]consoCURRENT!J46181</f>
        <v>203326215.34</v>
      </c>
      <c r="H2328" s="31">
        <f>[1]consoCURRENT!K46181</f>
        <v>0</v>
      </c>
      <c r="I2328" s="31">
        <f>[1]consoCURRENT!L46181</f>
        <v>0</v>
      </c>
      <c r="J2328" s="31">
        <f>[1]consoCURRENT!M46181</f>
        <v>145655400</v>
      </c>
      <c r="K2328" s="31">
        <f>[1]consoCURRENT!N46181</f>
        <v>114165689.34</v>
      </c>
      <c r="L2328" s="31">
        <f>[1]consoCURRENT!O46181</f>
        <v>0</v>
      </c>
      <c r="M2328" s="31">
        <f>[1]consoCURRENT!P46181</f>
        <v>259821089.34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9958000</v>
      </c>
      <c r="S2328" s="31">
        <f>[1]consoCURRENT!V46181</f>
        <v>37129800</v>
      </c>
      <c r="T2328" s="31">
        <f>[1]consoCURRENT!W46181</f>
        <v>89160526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396069415.34000003</v>
      </c>
      <c r="AA2328" s="31">
        <f>D2328-Z2328</f>
        <v>18007534.659999967</v>
      </c>
      <c r="AB2328" s="37">
        <f>Z2328/D2328</f>
        <v>0.95651162263439204</v>
      </c>
      <c r="AC2328" s="32"/>
      <c r="AD2328" s="165"/>
      <c r="AE2328" s="165"/>
      <c r="AF2328" s="165"/>
      <c r="AG2328" s="165"/>
      <c r="AH2328" s="165"/>
      <c r="AI2328" s="140"/>
      <c r="AJ2328" s="140"/>
      <c r="AK2328" s="78"/>
      <c r="AL2328" s="78"/>
    </row>
    <row r="2329" spans="1:38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76">SUM(M2329:Y2329)</f>
        <v>0</v>
      </c>
      <c r="AA2329" s="31">
        <f>D2329-Z2329</f>
        <v>0</v>
      </c>
      <c r="AB2329" s="37"/>
      <c r="AC2329" s="32"/>
      <c r="AD2329" s="165"/>
      <c r="AE2329" s="165"/>
      <c r="AF2329" s="165"/>
      <c r="AG2329" s="165"/>
      <c r="AH2329" s="165"/>
      <c r="AI2329" s="140"/>
      <c r="AJ2329" s="140"/>
      <c r="AK2329" s="78"/>
      <c r="AL2329" s="78"/>
    </row>
    <row r="2330" spans="1:38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76"/>
        <v>0</v>
      </c>
      <c r="AA2330" s="31">
        <f>D2330-Z2330</f>
        <v>0</v>
      </c>
      <c r="AB2330" s="37"/>
      <c r="AC2330" s="32"/>
      <c r="AD2330" s="165"/>
      <c r="AE2330" s="165"/>
      <c r="AF2330" s="165"/>
      <c r="AG2330" s="165"/>
      <c r="AH2330" s="165"/>
      <c r="AI2330" s="140"/>
      <c r="AJ2330" s="140"/>
      <c r="AK2330" s="78"/>
      <c r="AL2330" s="78"/>
    </row>
    <row r="2331" spans="1:38" s="33" customFormat="1" ht="18" hidden="1" customHeight="1" x14ac:dyDescent="0.25">
      <c r="A2331" s="39" t="s">
        <v>38</v>
      </c>
      <c r="B2331" s="40">
        <f t="shared" ref="B2331:C2331" si="1177">SUM(B2327:B2330)</f>
        <v>414076950</v>
      </c>
      <c r="C2331" s="40">
        <f t="shared" si="1177"/>
        <v>0</v>
      </c>
      <c r="D2331" s="40">
        <f>SUM(D2327:D2330)</f>
        <v>414076950</v>
      </c>
      <c r="E2331" s="40">
        <f t="shared" ref="E2331:AA2331" si="1178">SUM(E2327:E2330)</f>
        <v>0</v>
      </c>
      <c r="F2331" s="40">
        <f t="shared" si="1178"/>
        <v>192743200</v>
      </c>
      <c r="G2331" s="40">
        <f t="shared" si="1178"/>
        <v>203326215.34</v>
      </c>
      <c r="H2331" s="40">
        <f t="shared" si="1178"/>
        <v>0</v>
      </c>
      <c r="I2331" s="40">
        <f t="shared" si="1178"/>
        <v>0</v>
      </c>
      <c r="J2331" s="40">
        <f t="shared" si="1178"/>
        <v>145655400</v>
      </c>
      <c r="K2331" s="40">
        <f t="shared" si="1178"/>
        <v>114165689.34</v>
      </c>
      <c r="L2331" s="40">
        <f t="shared" si="1178"/>
        <v>0</v>
      </c>
      <c r="M2331" s="40">
        <f t="shared" si="1178"/>
        <v>259821089.34</v>
      </c>
      <c r="N2331" s="40">
        <f t="shared" si="1178"/>
        <v>0</v>
      </c>
      <c r="O2331" s="40">
        <f t="shared" si="1178"/>
        <v>0</v>
      </c>
      <c r="P2331" s="40">
        <f t="shared" si="1178"/>
        <v>0</v>
      </c>
      <c r="Q2331" s="40">
        <f t="shared" si="1178"/>
        <v>0</v>
      </c>
      <c r="R2331" s="40">
        <f t="shared" si="1178"/>
        <v>9958000</v>
      </c>
      <c r="S2331" s="40">
        <f t="shared" si="1178"/>
        <v>37129800</v>
      </c>
      <c r="T2331" s="40">
        <f t="shared" si="1178"/>
        <v>89160526</v>
      </c>
      <c r="U2331" s="40">
        <f t="shared" si="1178"/>
        <v>0</v>
      </c>
      <c r="V2331" s="40">
        <f t="shared" si="1178"/>
        <v>0</v>
      </c>
      <c r="W2331" s="40">
        <f t="shared" si="1178"/>
        <v>0</v>
      </c>
      <c r="X2331" s="40">
        <f t="shared" si="1178"/>
        <v>0</v>
      </c>
      <c r="Y2331" s="40">
        <f t="shared" si="1178"/>
        <v>0</v>
      </c>
      <c r="Z2331" s="40">
        <f t="shared" si="1178"/>
        <v>396069415.34000003</v>
      </c>
      <c r="AA2331" s="40">
        <f t="shared" si="1178"/>
        <v>18007534.659999967</v>
      </c>
      <c r="AB2331" s="41">
        <f>Z2331/D2331</f>
        <v>0.95651162263439204</v>
      </c>
      <c r="AC2331" s="32"/>
      <c r="AD2331" s="165"/>
      <c r="AE2331" s="165"/>
      <c r="AF2331" s="165"/>
      <c r="AG2331" s="165"/>
      <c r="AH2331" s="165"/>
      <c r="AI2331" s="140"/>
      <c r="AJ2331" s="140"/>
      <c r="AK2331" s="78"/>
      <c r="AL2331" s="78"/>
    </row>
    <row r="2332" spans="1:38" s="33" customFormat="1" ht="18" hidden="1" customHeight="1" x14ac:dyDescent="0.25">
      <c r="A2332" s="42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79">SUM(M2332:Y2332)</f>
        <v>0</v>
      </c>
      <c r="AA2332" s="31">
        <f>D2332-Z2332</f>
        <v>0</v>
      </c>
      <c r="AB2332" s="37" t="e">
        <f>Z2332/D2332</f>
        <v>#DIV/0!</v>
      </c>
      <c r="AC2332" s="32"/>
      <c r="AD2332" s="165"/>
      <c r="AE2332" s="165"/>
      <c r="AF2332" s="165"/>
      <c r="AG2332" s="165"/>
      <c r="AH2332" s="165"/>
      <c r="AI2332" s="140"/>
      <c r="AJ2332" s="140"/>
      <c r="AK2332" s="78"/>
      <c r="AL2332" s="78"/>
    </row>
    <row r="2333" spans="1:38" s="33" customFormat="1" ht="32.450000000000003" customHeight="1" x14ac:dyDescent="0.25">
      <c r="A2333" s="39" t="s">
        <v>40</v>
      </c>
      <c r="B2333" s="40">
        <f t="shared" ref="B2333:C2333" si="1180">B2332+B2331</f>
        <v>414076950</v>
      </c>
      <c r="C2333" s="40">
        <f t="shared" si="1180"/>
        <v>0</v>
      </c>
      <c r="D2333" s="40">
        <f>D2332+D2331</f>
        <v>414076950</v>
      </c>
      <c r="E2333" s="40">
        <f t="shared" ref="E2333:AA2333" si="1181">E2332+E2331</f>
        <v>0</v>
      </c>
      <c r="F2333" s="40">
        <f t="shared" si="1181"/>
        <v>192743200</v>
      </c>
      <c r="G2333" s="40">
        <f t="shared" si="1181"/>
        <v>203326215.34</v>
      </c>
      <c r="H2333" s="40">
        <f t="shared" si="1181"/>
        <v>0</v>
      </c>
      <c r="I2333" s="40">
        <f t="shared" si="1181"/>
        <v>0</v>
      </c>
      <c r="J2333" s="40">
        <f t="shared" si="1181"/>
        <v>145655400</v>
      </c>
      <c r="K2333" s="40">
        <f t="shared" si="1181"/>
        <v>114165689.34</v>
      </c>
      <c r="L2333" s="40">
        <f t="shared" si="1181"/>
        <v>0</v>
      </c>
      <c r="M2333" s="40">
        <f t="shared" si="1181"/>
        <v>259821089.34</v>
      </c>
      <c r="N2333" s="40">
        <f t="shared" si="1181"/>
        <v>0</v>
      </c>
      <c r="O2333" s="40">
        <f t="shared" si="1181"/>
        <v>0</v>
      </c>
      <c r="P2333" s="40">
        <f t="shared" si="1181"/>
        <v>0</v>
      </c>
      <c r="Q2333" s="40">
        <f t="shared" si="1181"/>
        <v>0</v>
      </c>
      <c r="R2333" s="40">
        <f t="shared" si="1181"/>
        <v>9958000</v>
      </c>
      <c r="S2333" s="40">
        <f t="shared" si="1181"/>
        <v>37129800</v>
      </c>
      <c r="T2333" s="40">
        <f t="shared" si="1181"/>
        <v>89160526</v>
      </c>
      <c r="U2333" s="40">
        <f t="shared" si="1181"/>
        <v>0</v>
      </c>
      <c r="V2333" s="40">
        <f t="shared" si="1181"/>
        <v>0</v>
      </c>
      <c r="W2333" s="40">
        <f t="shared" si="1181"/>
        <v>0</v>
      </c>
      <c r="X2333" s="40">
        <f t="shared" si="1181"/>
        <v>0</v>
      </c>
      <c r="Y2333" s="40">
        <f t="shared" si="1181"/>
        <v>0</v>
      </c>
      <c r="Z2333" s="40">
        <f t="shared" si="1181"/>
        <v>396069415.34000003</v>
      </c>
      <c r="AA2333" s="40">
        <f t="shared" si="1181"/>
        <v>18007534.659999967</v>
      </c>
      <c r="AB2333" s="41">
        <f>Z2333/D2333</f>
        <v>0.95651162263439204</v>
      </c>
      <c r="AC2333" s="43"/>
      <c r="AD2333" s="165"/>
      <c r="AE2333" s="165"/>
      <c r="AF2333" s="165"/>
      <c r="AG2333" s="165"/>
      <c r="AH2333" s="165"/>
      <c r="AI2333" s="140"/>
      <c r="AJ2333" s="140"/>
      <c r="AK2333" s="78"/>
      <c r="AL2333" s="78"/>
    </row>
    <row r="2334" spans="1:38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65"/>
      <c r="AE2334" s="165"/>
      <c r="AF2334" s="165"/>
      <c r="AG2334" s="165"/>
      <c r="AH2334" s="165"/>
      <c r="AI2334" s="140"/>
      <c r="AJ2334" s="140"/>
      <c r="AK2334" s="78"/>
      <c r="AL2334" s="78"/>
    </row>
    <row r="2335" spans="1:38" s="33" customFormat="1" ht="29.1" hidden="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65"/>
      <c r="AE2335" s="165"/>
      <c r="AF2335" s="165"/>
      <c r="AG2335" s="165"/>
      <c r="AH2335" s="165"/>
      <c r="AI2335" s="140"/>
      <c r="AJ2335" s="140"/>
      <c r="AK2335" s="78"/>
      <c r="AL2335" s="78"/>
    </row>
    <row r="2336" spans="1:38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65"/>
      <c r="AE2336" s="165"/>
      <c r="AF2336" s="165"/>
      <c r="AG2336" s="165"/>
      <c r="AH2336" s="165"/>
      <c r="AI2336" s="140"/>
      <c r="AJ2336" s="140"/>
      <c r="AK2336" s="78"/>
      <c r="AL2336" s="78"/>
    </row>
    <row r="2337" spans="1:38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D2337" s="165"/>
      <c r="AE2337" s="165"/>
      <c r="AF2337" s="165"/>
      <c r="AG2337" s="165"/>
      <c r="AH2337" s="165"/>
      <c r="AI2337" s="140"/>
      <c r="AJ2337" s="140"/>
      <c r="AK2337" s="78"/>
      <c r="AL2337" s="78"/>
    </row>
    <row r="2338" spans="1:38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82">SUM(M2338:Y2338)</f>
        <v>0</v>
      </c>
      <c r="AA2338" s="31">
        <f>D2338-Z2338</f>
        <v>0</v>
      </c>
      <c r="AB2338" s="37" t="e">
        <f>Z2338/D2338</f>
        <v>#DIV/0!</v>
      </c>
      <c r="AC2338" s="32"/>
      <c r="AD2338" s="165"/>
      <c r="AE2338" s="165"/>
      <c r="AF2338" s="165"/>
      <c r="AG2338" s="165"/>
      <c r="AH2338" s="165"/>
      <c r="AI2338" s="140"/>
      <c r="AJ2338" s="140"/>
      <c r="AK2338" s="78"/>
      <c r="AL2338" s="78"/>
    </row>
    <row r="2339" spans="1:38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2"/>
        <v>0</v>
      </c>
      <c r="AA2339" s="31">
        <f>D2339-Z2339</f>
        <v>0</v>
      </c>
      <c r="AB2339" s="37"/>
      <c r="AC2339" s="32"/>
      <c r="AD2339" s="165"/>
      <c r="AE2339" s="165"/>
      <c r="AF2339" s="165"/>
      <c r="AG2339" s="165"/>
      <c r="AH2339" s="165"/>
      <c r="AI2339" s="140"/>
      <c r="AJ2339" s="140"/>
      <c r="AK2339" s="78"/>
      <c r="AL2339" s="78"/>
    </row>
    <row r="2340" spans="1:38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82"/>
        <v>0</v>
      </c>
      <c r="AA2340" s="31">
        <f>D2340-Z2340</f>
        <v>0</v>
      </c>
      <c r="AB2340" s="37" t="e">
        <f>Z2340/D2340</f>
        <v>#DIV/0!</v>
      </c>
      <c r="AC2340" s="32"/>
      <c r="AD2340" s="165"/>
      <c r="AE2340" s="165"/>
      <c r="AF2340" s="165"/>
      <c r="AG2340" s="165"/>
      <c r="AH2340" s="165"/>
      <c r="AI2340" s="140"/>
      <c r="AJ2340" s="140"/>
      <c r="AK2340" s="78"/>
      <c r="AL2340" s="78"/>
    </row>
    <row r="2341" spans="1:38" s="33" customFormat="1" ht="18" hidden="1" customHeight="1" x14ac:dyDescent="0.25">
      <c r="A2341" s="39" t="s">
        <v>38</v>
      </c>
      <c r="B2341" s="40">
        <f t="shared" ref="B2341:C2341" si="1183">SUM(B2337:B2340)</f>
        <v>0</v>
      </c>
      <c r="C2341" s="40">
        <f t="shared" si="1183"/>
        <v>0</v>
      </c>
      <c r="D2341" s="40">
        <f>SUM(D2337:D2340)</f>
        <v>0</v>
      </c>
      <c r="E2341" s="40">
        <f t="shared" ref="E2341:AA2341" si="1184">SUM(E2337:E2340)</f>
        <v>0</v>
      </c>
      <c r="F2341" s="40">
        <f t="shared" si="1184"/>
        <v>0</v>
      </c>
      <c r="G2341" s="40">
        <f t="shared" si="1184"/>
        <v>0</v>
      </c>
      <c r="H2341" s="40">
        <f t="shared" si="1184"/>
        <v>0</v>
      </c>
      <c r="I2341" s="40">
        <f t="shared" si="1184"/>
        <v>0</v>
      </c>
      <c r="J2341" s="40">
        <f t="shared" si="1184"/>
        <v>0</v>
      </c>
      <c r="K2341" s="40">
        <f t="shared" si="1184"/>
        <v>0</v>
      </c>
      <c r="L2341" s="40">
        <f t="shared" si="1184"/>
        <v>0</v>
      </c>
      <c r="M2341" s="40">
        <f t="shared" si="1184"/>
        <v>0</v>
      </c>
      <c r="N2341" s="40">
        <f t="shared" si="1184"/>
        <v>0</v>
      </c>
      <c r="O2341" s="40">
        <f t="shared" si="1184"/>
        <v>0</v>
      </c>
      <c r="P2341" s="40">
        <f t="shared" si="1184"/>
        <v>0</v>
      </c>
      <c r="Q2341" s="40">
        <f t="shared" si="1184"/>
        <v>0</v>
      </c>
      <c r="R2341" s="40">
        <f t="shared" si="1184"/>
        <v>0</v>
      </c>
      <c r="S2341" s="40">
        <f t="shared" si="1184"/>
        <v>0</v>
      </c>
      <c r="T2341" s="40">
        <f t="shared" si="1184"/>
        <v>0</v>
      </c>
      <c r="U2341" s="40">
        <f t="shared" si="1184"/>
        <v>0</v>
      </c>
      <c r="V2341" s="40">
        <f t="shared" si="1184"/>
        <v>0</v>
      </c>
      <c r="W2341" s="40">
        <f t="shared" si="1184"/>
        <v>0</v>
      </c>
      <c r="X2341" s="40">
        <f t="shared" si="1184"/>
        <v>0</v>
      </c>
      <c r="Y2341" s="40">
        <f t="shared" si="1184"/>
        <v>0</v>
      </c>
      <c r="Z2341" s="40">
        <f t="shared" si="1184"/>
        <v>0</v>
      </c>
      <c r="AA2341" s="40">
        <f t="shared" si="1184"/>
        <v>0</v>
      </c>
      <c r="AB2341" s="41" t="e">
        <f>Z2341/D2341</f>
        <v>#DIV/0!</v>
      </c>
      <c r="AC2341" s="32"/>
      <c r="AD2341" s="165"/>
      <c r="AE2341" s="165"/>
      <c r="AF2341" s="165"/>
      <c r="AG2341" s="165"/>
      <c r="AH2341" s="165"/>
      <c r="AI2341" s="140"/>
      <c r="AJ2341" s="140"/>
      <c r="AK2341" s="78"/>
      <c r="AL2341" s="78"/>
    </row>
    <row r="2342" spans="1:38" s="33" customFormat="1" ht="18" hidden="1" customHeight="1" x14ac:dyDescent="0.25">
      <c r="A2342" s="42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5">SUM(M2342:Y2342)</f>
        <v>0</v>
      </c>
      <c r="AA2342" s="31">
        <f>D2342-Z2342</f>
        <v>0</v>
      </c>
      <c r="AB2342" s="37" t="e">
        <f>Z2342/D2342</f>
        <v>#DIV/0!</v>
      </c>
      <c r="AC2342" s="32"/>
      <c r="AD2342" s="165"/>
      <c r="AE2342" s="165"/>
      <c r="AF2342" s="165"/>
      <c r="AG2342" s="165"/>
      <c r="AH2342" s="165"/>
      <c r="AI2342" s="140"/>
      <c r="AJ2342" s="140"/>
      <c r="AK2342" s="78"/>
      <c r="AL2342" s="78"/>
    </row>
    <row r="2343" spans="1:38" s="33" customFormat="1" ht="31.5" hidden="1" customHeight="1" x14ac:dyDescent="0.25">
      <c r="A2343" s="39" t="s">
        <v>40</v>
      </c>
      <c r="B2343" s="40">
        <f t="shared" ref="B2343:C2343" si="1186">B2342+B2341</f>
        <v>0</v>
      </c>
      <c r="C2343" s="40">
        <f t="shared" si="1186"/>
        <v>0</v>
      </c>
      <c r="D2343" s="40">
        <f>D2342+D2341</f>
        <v>0</v>
      </c>
      <c r="E2343" s="40">
        <f t="shared" ref="E2343:AA2343" si="1187">E2342+E2341</f>
        <v>0</v>
      </c>
      <c r="F2343" s="40">
        <f t="shared" si="1187"/>
        <v>0</v>
      </c>
      <c r="G2343" s="40">
        <f t="shared" si="1187"/>
        <v>0</v>
      </c>
      <c r="H2343" s="40">
        <f t="shared" si="1187"/>
        <v>0</v>
      </c>
      <c r="I2343" s="40">
        <f t="shared" si="1187"/>
        <v>0</v>
      </c>
      <c r="J2343" s="40">
        <f t="shared" si="1187"/>
        <v>0</v>
      </c>
      <c r="K2343" s="40">
        <f t="shared" si="1187"/>
        <v>0</v>
      </c>
      <c r="L2343" s="40">
        <f t="shared" si="1187"/>
        <v>0</v>
      </c>
      <c r="M2343" s="40">
        <f t="shared" si="1187"/>
        <v>0</v>
      </c>
      <c r="N2343" s="40">
        <f t="shared" si="1187"/>
        <v>0</v>
      </c>
      <c r="O2343" s="40">
        <f t="shared" si="1187"/>
        <v>0</v>
      </c>
      <c r="P2343" s="40">
        <f t="shared" si="1187"/>
        <v>0</v>
      </c>
      <c r="Q2343" s="40">
        <f t="shared" si="1187"/>
        <v>0</v>
      </c>
      <c r="R2343" s="40">
        <f t="shared" si="1187"/>
        <v>0</v>
      </c>
      <c r="S2343" s="40">
        <f t="shared" si="1187"/>
        <v>0</v>
      </c>
      <c r="T2343" s="40">
        <f t="shared" si="1187"/>
        <v>0</v>
      </c>
      <c r="U2343" s="40">
        <f t="shared" si="1187"/>
        <v>0</v>
      </c>
      <c r="V2343" s="40">
        <f t="shared" si="1187"/>
        <v>0</v>
      </c>
      <c r="W2343" s="40">
        <f t="shared" si="1187"/>
        <v>0</v>
      </c>
      <c r="X2343" s="40">
        <f t="shared" si="1187"/>
        <v>0</v>
      </c>
      <c r="Y2343" s="40">
        <f t="shared" si="1187"/>
        <v>0</v>
      </c>
      <c r="Z2343" s="40">
        <f t="shared" si="1187"/>
        <v>0</v>
      </c>
      <c r="AA2343" s="40">
        <f t="shared" si="1187"/>
        <v>0</v>
      </c>
      <c r="AB2343" s="41" t="e">
        <f>Z2343/D2343</f>
        <v>#DIV/0!</v>
      </c>
      <c r="AC2343" s="43"/>
      <c r="AD2343" s="165"/>
      <c r="AE2343" s="165"/>
      <c r="AF2343" s="165"/>
      <c r="AG2343" s="165"/>
      <c r="AH2343" s="165"/>
      <c r="AI2343" s="140"/>
      <c r="AJ2343" s="140"/>
      <c r="AK2343" s="78"/>
      <c r="AL2343" s="78"/>
    </row>
    <row r="2344" spans="1:38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65"/>
      <c r="AE2344" s="165"/>
      <c r="AF2344" s="165"/>
      <c r="AG2344" s="165"/>
      <c r="AH2344" s="165"/>
      <c r="AI2344" s="140"/>
      <c r="AJ2344" s="140"/>
      <c r="AK2344" s="78"/>
      <c r="AL2344" s="78"/>
    </row>
    <row r="2345" spans="1:38" s="33" customFormat="1" ht="15" hidden="1" customHeight="1" x14ac:dyDescent="0.25">
      <c r="A2345" s="30" t="s">
        <v>135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65"/>
      <c r="AE2345" s="165"/>
      <c r="AF2345" s="165"/>
      <c r="AG2345" s="165"/>
      <c r="AH2345" s="165"/>
      <c r="AI2345" s="140"/>
      <c r="AJ2345" s="140"/>
      <c r="AK2345" s="78"/>
      <c r="AL2345" s="78"/>
    </row>
    <row r="2346" spans="1:38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65"/>
      <c r="AE2346" s="165"/>
      <c r="AF2346" s="165"/>
      <c r="AG2346" s="165"/>
      <c r="AH2346" s="165"/>
      <c r="AI2346" s="140"/>
      <c r="AJ2346" s="140"/>
      <c r="AK2346" s="78"/>
      <c r="AL2346" s="78"/>
    </row>
    <row r="2347" spans="1:38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D2347" s="165"/>
      <c r="AE2347" s="165"/>
      <c r="AF2347" s="165"/>
      <c r="AG2347" s="165"/>
      <c r="AH2347" s="165"/>
      <c r="AI2347" s="140"/>
      <c r="AJ2347" s="140"/>
      <c r="AK2347" s="78"/>
      <c r="AL2347" s="78"/>
    </row>
    <row r="2348" spans="1:38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88">SUM(M2348:Y2348)</f>
        <v>0</v>
      </c>
      <c r="AA2348" s="31">
        <f>D2348-Z2348</f>
        <v>0</v>
      </c>
      <c r="AB2348" s="37" t="e">
        <f>Z2348/D2348</f>
        <v>#DIV/0!</v>
      </c>
      <c r="AC2348" s="32"/>
      <c r="AD2348" s="165"/>
      <c r="AE2348" s="165"/>
      <c r="AF2348" s="165"/>
      <c r="AG2348" s="165"/>
      <c r="AH2348" s="165"/>
      <c r="AI2348" s="140"/>
      <c r="AJ2348" s="140"/>
      <c r="AK2348" s="78"/>
      <c r="AL2348" s="78"/>
    </row>
    <row r="2349" spans="1:38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8"/>
        <v>0</v>
      </c>
      <c r="AA2349" s="31">
        <f>D2349-Z2349</f>
        <v>0</v>
      </c>
      <c r="AB2349" s="37"/>
      <c r="AC2349" s="32"/>
      <c r="AD2349" s="165"/>
      <c r="AE2349" s="165"/>
      <c r="AF2349" s="165"/>
      <c r="AG2349" s="165"/>
      <c r="AH2349" s="165"/>
      <c r="AI2349" s="140"/>
      <c r="AJ2349" s="140"/>
      <c r="AK2349" s="78"/>
      <c r="AL2349" s="78"/>
    </row>
    <row r="2350" spans="1:38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8"/>
        <v>0</v>
      </c>
      <c r="AA2350" s="31">
        <f>D2350-Z2350</f>
        <v>0</v>
      </c>
      <c r="AB2350" s="37"/>
      <c r="AC2350" s="32"/>
      <c r="AD2350" s="165"/>
      <c r="AE2350" s="165"/>
      <c r="AF2350" s="165"/>
      <c r="AG2350" s="165"/>
      <c r="AH2350" s="165"/>
      <c r="AI2350" s="140"/>
      <c r="AJ2350" s="140"/>
      <c r="AK2350" s="78"/>
      <c r="AL2350" s="78"/>
    </row>
    <row r="2351" spans="1:38" s="33" customFormat="1" ht="18" hidden="1" customHeight="1" x14ac:dyDescent="0.25">
      <c r="A2351" s="39" t="s">
        <v>38</v>
      </c>
      <c r="B2351" s="40">
        <f t="shared" ref="B2351:C2351" si="1189">SUM(B2347:B2350)</f>
        <v>0</v>
      </c>
      <c r="C2351" s="40">
        <f t="shared" si="1189"/>
        <v>0</v>
      </c>
      <c r="D2351" s="40">
        <f>SUM(D2347:D2350)</f>
        <v>0</v>
      </c>
      <c r="E2351" s="40">
        <f t="shared" ref="E2351:AA2351" si="1190">SUM(E2347:E2350)</f>
        <v>0</v>
      </c>
      <c r="F2351" s="40">
        <f t="shared" si="1190"/>
        <v>0</v>
      </c>
      <c r="G2351" s="40">
        <f t="shared" si="1190"/>
        <v>0</v>
      </c>
      <c r="H2351" s="40">
        <f t="shared" si="1190"/>
        <v>0</v>
      </c>
      <c r="I2351" s="40">
        <f t="shared" si="1190"/>
        <v>0</v>
      </c>
      <c r="J2351" s="40">
        <f t="shared" si="1190"/>
        <v>0</v>
      </c>
      <c r="K2351" s="40">
        <f t="shared" si="1190"/>
        <v>0</v>
      </c>
      <c r="L2351" s="40">
        <f t="shared" si="1190"/>
        <v>0</v>
      </c>
      <c r="M2351" s="40">
        <f t="shared" si="1190"/>
        <v>0</v>
      </c>
      <c r="N2351" s="40">
        <f t="shared" si="1190"/>
        <v>0</v>
      </c>
      <c r="O2351" s="40">
        <f t="shared" si="1190"/>
        <v>0</v>
      </c>
      <c r="P2351" s="40">
        <f t="shared" si="1190"/>
        <v>0</v>
      </c>
      <c r="Q2351" s="40">
        <f t="shared" si="1190"/>
        <v>0</v>
      </c>
      <c r="R2351" s="40">
        <f t="shared" si="1190"/>
        <v>0</v>
      </c>
      <c r="S2351" s="40">
        <f t="shared" si="1190"/>
        <v>0</v>
      </c>
      <c r="T2351" s="40">
        <f t="shared" si="1190"/>
        <v>0</v>
      </c>
      <c r="U2351" s="40">
        <f t="shared" si="1190"/>
        <v>0</v>
      </c>
      <c r="V2351" s="40">
        <f t="shared" si="1190"/>
        <v>0</v>
      </c>
      <c r="W2351" s="40">
        <f t="shared" si="1190"/>
        <v>0</v>
      </c>
      <c r="X2351" s="40">
        <f t="shared" si="1190"/>
        <v>0</v>
      </c>
      <c r="Y2351" s="40">
        <f t="shared" si="1190"/>
        <v>0</v>
      </c>
      <c r="Z2351" s="40">
        <f t="shared" si="1190"/>
        <v>0</v>
      </c>
      <c r="AA2351" s="40">
        <f t="shared" si="1190"/>
        <v>0</v>
      </c>
      <c r="AB2351" s="41" t="e">
        <f>Z2351/D2351</f>
        <v>#DIV/0!</v>
      </c>
      <c r="AC2351" s="32"/>
      <c r="AD2351" s="165"/>
      <c r="AE2351" s="165"/>
      <c r="AF2351" s="165"/>
      <c r="AG2351" s="165"/>
      <c r="AH2351" s="165"/>
      <c r="AI2351" s="140"/>
      <c r="AJ2351" s="140"/>
      <c r="AK2351" s="78"/>
      <c r="AL2351" s="78"/>
    </row>
    <row r="2352" spans="1:38" s="33" customFormat="1" ht="18" hidden="1" customHeight="1" x14ac:dyDescent="0.25">
      <c r="A2352" s="42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1">SUM(M2352:Y2352)</f>
        <v>0</v>
      </c>
      <c r="AA2352" s="31">
        <f>D2352-Z2352</f>
        <v>0</v>
      </c>
      <c r="AB2352" s="37"/>
      <c r="AC2352" s="32"/>
      <c r="AD2352" s="165"/>
      <c r="AE2352" s="165"/>
      <c r="AF2352" s="165"/>
      <c r="AG2352" s="165"/>
      <c r="AH2352" s="165"/>
      <c r="AI2352" s="140"/>
      <c r="AJ2352" s="140"/>
      <c r="AK2352" s="78"/>
      <c r="AL2352" s="78"/>
    </row>
    <row r="2353" spans="1:38" s="33" customFormat="1" ht="26.45" hidden="1" customHeight="1" x14ac:dyDescent="0.25">
      <c r="A2353" s="39" t="s">
        <v>40</v>
      </c>
      <c r="B2353" s="40">
        <f t="shared" ref="B2353:C2353" si="1192">B2352+B2351</f>
        <v>0</v>
      </c>
      <c r="C2353" s="40">
        <f t="shared" si="1192"/>
        <v>0</v>
      </c>
      <c r="D2353" s="40">
        <f>D2352+D2351</f>
        <v>0</v>
      </c>
      <c r="E2353" s="40">
        <f t="shared" ref="E2353:AA2353" si="1193">E2352+E2351</f>
        <v>0</v>
      </c>
      <c r="F2353" s="40">
        <f t="shared" si="1193"/>
        <v>0</v>
      </c>
      <c r="G2353" s="40">
        <f t="shared" si="1193"/>
        <v>0</v>
      </c>
      <c r="H2353" s="40">
        <f t="shared" si="1193"/>
        <v>0</v>
      </c>
      <c r="I2353" s="40">
        <f t="shared" si="1193"/>
        <v>0</v>
      </c>
      <c r="J2353" s="40">
        <f t="shared" si="1193"/>
        <v>0</v>
      </c>
      <c r="K2353" s="40">
        <f t="shared" si="1193"/>
        <v>0</v>
      </c>
      <c r="L2353" s="40">
        <f t="shared" si="1193"/>
        <v>0</v>
      </c>
      <c r="M2353" s="40">
        <f t="shared" si="1193"/>
        <v>0</v>
      </c>
      <c r="N2353" s="40">
        <f t="shared" si="1193"/>
        <v>0</v>
      </c>
      <c r="O2353" s="40">
        <f t="shared" si="1193"/>
        <v>0</v>
      </c>
      <c r="P2353" s="40">
        <f t="shared" si="1193"/>
        <v>0</v>
      </c>
      <c r="Q2353" s="40">
        <f t="shared" si="1193"/>
        <v>0</v>
      </c>
      <c r="R2353" s="40">
        <f t="shared" si="1193"/>
        <v>0</v>
      </c>
      <c r="S2353" s="40">
        <f t="shared" si="1193"/>
        <v>0</v>
      </c>
      <c r="T2353" s="40">
        <f t="shared" si="1193"/>
        <v>0</v>
      </c>
      <c r="U2353" s="40">
        <f t="shared" si="1193"/>
        <v>0</v>
      </c>
      <c r="V2353" s="40">
        <f t="shared" si="1193"/>
        <v>0</v>
      </c>
      <c r="W2353" s="40">
        <f t="shared" si="1193"/>
        <v>0</v>
      </c>
      <c r="X2353" s="40">
        <f t="shared" si="1193"/>
        <v>0</v>
      </c>
      <c r="Y2353" s="40">
        <f t="shared" si="1193"/>
        <v>0</v>
      </c>
      <c r="Z2353" s="40">
        <f t="shared" si="1193"/>
        <v>0</v>
      </c>
      <c r="AA2353" s="40">
        <f t="shared" si="1193"/>
        <v>0</v>
      </c>
      <c r="AB2353" s="41" t="e">
        <f>Z2353/D2353</f>
        <v>#DIV/0!</v>
      </c>
      <c r="AC2353" s="43"/>
      <c r="AD2353" s="165"/>
      <c r="AE2353" s="165"/>
      <c r="AF2353" s="165"/>
      <c r="AG2353" s="165"/>
      <c r="AH2353" s="165"/>
      <c r="AI2353" s="140"/>
      <c r="AJ2353" s="140"/>
      <c r="AK2353" s="78"/>
      <c r="AL2353" s="78"/>
    </row>
    <row r="2354" spans="1:38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65"/>
      <c r="AE2354" s="165"/>
      <c r="AF2354" s="165"/>
      <c r="AG2354" s="165"/>
      <c r="AH2354" s="165"/>
      <c r="AI2354" s="140"/>
      <c r="AJ2354" s="140"/>
      <c r="AK2354" s="78"/>
      <c r="AL2354" s="78"/>
    </row>
    <row r="2355" spans="1:38" s="33" customFormat="1" ht="15" hidden="1" customHeight="1" x14ac:dyDescent="0.25">
      <c r="A2355" s="47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65"/>
      <c r="AE2355" s="165"/>
      <c r="AF2355" s="165"/>
      <c r="AG2355" s="165"/>
      <c r="AH2355" s="165"/>
      <c r="AI2355" s="140"/>
      <c r="AJ2355" s="140"/>
      <c r="AK2355" s="78"/>
      <c r="AL2355" s="78"/>
    </row>
    <row r="2356" spans="1:38" s="33" customFormat="1" ht="15" hidden="1" customHeight="1" x14ac:dyDescent="0.25">
      <c r="A2356" s="47" t="s">
        <v>136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65"/>
      <c r="AE2356" s="165"/>
      <c r="AF2356" s="165"/>
      <c r="AG2356" s="165"/>
      <c r="AH2356" s="165"/>
      <c r="AI2356" s="140"/>
      <c r="AJ2356" s="140"/>
      <c r="AK2356" s="78"/>
      <c r="AL2356" s="78"/>
    </row>
    <row r="2357" spans="1:38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D2357" s="165"/>
      <c r="AE2357" s="165"/>
      <c r="AF2357" s="165"/>
      <c r="AG2357" s="165"/>
      <c r="AH2357" s="165"/>
      <c r="AI2357" s="140"/>
      <c r="AJ2357" s="140"/>
      <c r="AK2357" s="78"/>
      <c r="AL2357" s="78"/>
    </row>
    <row r="2358" spans="1:38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  <c r="AD2358" s="165"/>
      <c r="AE2358" s="165"/>
      <c r="AF2358" s="165"/>
      <c r="AG2358" s="165"/>
      <c r="AH2358" s="165"/>
      <c r="AI2358" s="140"/>
      <c r="AJ2358" s="140"/>
      <c r="AK2358" s="78"/>
      <c r="AL2358" s="78"/>
    </row>
    <row r="2359" spans="1:38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4">SUM(M2359:Y2359)</f>
        <v>0</v>
      </c>
      <c r="AA2359" s="31">
        <f>D2359-Z2359</f>
        <v>0</v>
      </c>
      <c r="AB2359" s="37"/>
      <c r="AC2359" s="32"/>
      <c r="AD2359" s="165"/>
      <c r="AE2359" s="165"/>
      <c r="AF2359" s="165"/>
      <c r="AG2359" s="165"/>
      <c r="AH2359" s="165"/>
      <c r="AI2359" s="140"/>
      <c r="AJ2359" s="140"/>
      <c r="AK2359" s="78"/>
      <c r="AL2359" s="78"/>
    </row>
    <row r="2360" spans="1:38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194"/>
        <v>0</v>
      </c>
      <c r="AA2360" s="31">
        <f>D2360-Z2360</f>
        <v>0</v>
      </c>
      <c r="AB2360" s="37"/>
      <c r="AC2360" s="32"/>
      <c r="AD2360" s="165"/>
      <c r="AE2360" s="165"/>
      <c r="AF2360" s="165"/>
      <c r="AG2360" s="165"/>
      <c r="AH2360" s="165"/>
      <c r="AI2360" s="140"/>
      <c r="AJ2360" s="140"/>
      <c r="AK2360" s="78"/>
      <c r="AL2360" s="78"/>
    </row>
    <row r="2361" spans="1:38" s="33" customFormat="1" ht="18" hidden="1" customHeight="1" x14ac:dyDescent="0.25">
      <c r="A2361" s="39" t="s">
        <v>38</v>
      </c>
      <c r="B2361" s="40">
        <f t="shared" ref="B2361:C2361" si="1195">SUM(B2357:B2360)</f>
        <v>0</v>
      </c>
      <c r="C2361" s="40">
        <f t="shared" si="1195"/>
        <v>0</v>
      </c>
      <c r="D2361" s="40">
        <f>SUM(D2357:D2360)</f>
        <v>0</v>
      </c>
      <c r="E2361" s="40">
        <f t="shared" ref="E2361:AA2361" si="1196">SUM(E2357:E2360)</f>
        <v>0</v>
      </c>
      <c r="F2361" s="40">
        <f t="shared" si="1196"/>
        <v>0</v>
      </c>
      <c r="G2361" s="40">
        <f t="shared" si="1196"/>
        <v>0</v>
      </c>
      <c r="H2361" s="40">
        <f t="shared" si="1196"/>
        <v>0</v>
      </c>
      <c r="I2361" s="40">
        <f t="shared" si="1196"/>
        <v>0</v>
      </c>
      <c r="J2361" s="40">
        <f t="shared" si="1196"/>
        <v>0</v>
      </c>
      <c r="K2361" s="40">
        <f t="shared" si="1196"/>
        <v>0</v>
      </c>
      <c r="L2361" s="40">
        <f t="shared" si="1196"/>
        <v>0</v>
      </c>
      <c r="M2361" s="40">
        <f t="shared" si="1196"/>
        <v>0</v>
      </c>
      <c r="N2361" s="40">
        <f t="shared" si="1196"/>
        <v>0</v>
      </c>
      <c r="O2361" s="40">
        <f t="shared" si="1196"/>
        <v>0</v>
      </c>
      <c r="P2361" s="40">
        <f t="shared" si="1196"/>
        <v>0</v>
      </c>
      <c r="Q2361" s="40">
        <f t="shared" si="1196"/>
        <v>0</v>
      </c>
      <c r="R2361" s="40">
        <f t="shared" si="1196"/>
        <v>0</v>
      </c>
      <c r="S2361" s="40">
        <f t="shared" si="1196"/>
        <v>0</v>
      </c>
      <c r="T2361" s="40">
        <f t="shared" si="1196"/>
        <v>0</v>
      </c>
      <c r="U2361" s="40">
        <f t="shared" si="1196"/>
        <v>0</v>
      </c>
      <c r="V2361" s="40">
        <f t="shared" si="1196"/>
        <v>0</v>
      </c>
      <c r="W2361" s="40">
        <f t="shared" si="1196"/>
        <v>0</v>
      </c>
      <c r="X2361" s="40">
        <f t="shared" si="1196"/>
        <v>0</v>
      </c>
      <c r="Y2361" s="40">
        <f t="shared" si="1196"/>
        <v>0</v>
      </c>
      <c r="Z2361" s="40">
        <f t="shared" si="1196"/>
        <v>0</v>
      </c>
      <c r="AA2361" s="40">
        <f t="shared" si="1196"/>
        <v>0</v>
      </c>
      <c r="AB2361" s="41" t="e">
        <f>Z2361/D2361</f>
        <v>#DIV/0!</v>
      </c>
      <c r="AC2361" s="32"/>
      <c r="AD2361" s="165"/>
      <c r="AE2361" s="165"/>
      <c r="AF2361" s="165"/>
      <c r="AG2361" s="165"/>
      <c r="AH2361" s="165"/>
      <c r="AI2361" s="140"/>
      <c r="AJ2361" s="140"/>
      <c r="AK2361" s="78"/>
      <c r="AL2361" s="78"/>
    </row>
    <row r="2362" spans="1:38" s="33" customFormat="1" ht="18" hidden="1" customHeight="1" x14ac:dyDescent="0.25">
      <c r="A2362" s="42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7">SUM(M2362:Y2362)</f>
        <v>0</v>
      </c>
      <c r="AA2362" s="31">
        <f>D2362-Z2362</f>
        <v>0</v>
      </c>
      <c r="AB2362" s="37"/>
      <c r="AC2362" s="32"/>
      <c r="AD2362" s="165"/>
      <c r="AE2362" s="165"/>
      <c r="AF2362" s="165"/>
      <c r="AG2362" s="165"/>
      <c r="AH2362" s="165"/>
      <c r="AI2362" s="140"/>
      <c r="AJ2362" s="140"/>
      <c r="AK2362" s="78"/>
      <c r="AL2362" s="78"/>
    </row>
    <row r="2363" spans="1:38" s="33" customFormat="1" ht="23.45" hidden="1" customHeight="1" x14ac:dyDescent="0.25">
      <c r="A2363" s="39" t="s">
        <v>40</v>
      </c>
      <c r="B2363" s="40">
        <f t="shared" ref="B2363:C2363" si="1198">B2362+B2361</f>
        <v>0</v>
      </c>
      <c r="C2363" s="40">
        <f t="shared" si="1198"/>
        <v>0</v>
      </c>
      <c r="D2363" s="40">
        <f>D2362+D2361</f>
        <v>0</v>
      </c>
      <c r="E2363" s="40">
        <f t="shared" ref="E2363:AA2363" si="1199">E2362+E2361</f>
        <v>0</v>
      </c>
      <c r="F2363" s="40">
        <f t="shared" si="1199"/>
        <v>0</v>
      </c>
      <c r="G2363" s="40">
        <f t="shared" si="1199"/>
        <v>0</v>
      </c>
      <c r="H2363" s="40">
        <f t="shared" si="1199"/>
        <v>0</v>
      </c>
      <c r="I2363" s="40">
        <f t="shared" si="1199"/>
        <v>0</v>
      </c>
      <c r="J2363" s="40">
        <f t="shared" si="1199"/>
        <v>0</v>
      </c>
      <c r="K2363" s="40">
        <f t="shared" si="1199"/>
        <v>0</v>
      </c>
      <c r="L2363" s="40">
        <f t="shared" si="1199"/>
        <v>0</v>
      </c>
      <c r="M2363" s="40">
        <f t="shared" si="1199"/>
        <v>0</v>
      </c>
      <c r="N2363" s="40">
        <f t="shared" si="1199"/>
        <v>0</v>
      </c>
      <c r="O2363" s="40">
        <f t="shared" si="1199"/>
        <v>0</v>
      </c>
      <c r="P2363" s="40">
        <f t="shared" si="1199"/>
        <v>0</v>
      </c>
      <c r="Q2363" s="40">
        <f t="shared" si="1199"/>
        <v>0</v>
      </c>
      <c r="R2363" s="40">
        <f t="shared" si="1199"/>
        <v>0</v>
      </c>
      <c r="S2363" s="40">
        <f t="shared" si="1199"/>
        <v>0</v>
      </c>
      <c r="T2363" s="40">
        <f t="shared" si="1199"/>
        <v>0</v>
      </c>
      <c r="U2363" s="40">
        <f t="shared" si="1199"/>
        <v>0</v>
      </c>
      <c r="V2363" s="40">
        <f t="shared" si="1199"/>
        <v>0</v>
      </c>
      <c r="W2363" s="40">
        <f t="shared" si="1199"/>
        <v>0</v>
      </c>
      <c r="X2363" s="40">
        <f t="shared" si="1199"/>
        <v>0</v>
      </c>
      <c r="Y2363" s="40">
        <f t="shared" si="1199"/>
        <v>0</v>
      </c>
      <c r="Z2363" s="40">
        <f t="shared" si="1199"/>
        <v>0</v>
      </c>
      <c r="AA2363" s="40">
        <f t="shared" si="1199"/>
        <v>0</v>
      </c>
      <c r="AB2363" s="41" t="e">
        <f>Z2363/D2363</f>
        <v>#DIV/0!</v>
      </c>
      <c r="AC2363" s="43"/>
      <c r="AD2363" s="165"/>
      <c r="AE2363" s="165"/>
      <c r="AF2363" s="165"/>
      <c r="AG2363" s="165"/>
      <c r="AH2363" s="165"/>
      <c r="AI2363" s="140"/>
      <c r="AJ2363" s="140"/>
      <c r="AK2363" s="78"/>
      <c r="AL2363" s="78"/>
    </row>
    <row r="2364" spans="1:38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65"/>
      <c r="AE2364" s="165"/>
      <c r="AF2364" s="165"/>
      <c r="AG2364" s="165"/>
      <c r="AH2364" s="165"/>
      <c r="AI2364" s="140"/>
      <c r="AJ2364" s="140"/>
      <c r="AK2364" s="78"/>
      <c r="AL2364" s="78"/>
    </row>
    <row r="2365" spans="1:38" s="33" customFormat="1" ht="15" hidden="1" customHeight="1" x14ac:dyDescent="0.25">
      <c r="A2365" s="47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65"/>
      <c r="AE2365" s="165"/>
      <c r="AF2365" s="165"/>
      <c r="AG2365" s="165"/>
      <c r="AH2365" s="165"/>
      <c r="AI2365" s="140"/>
      <c r="AJ2365" s="140"/>
      <c r="AK2365" s="78"/>
      <c r="AL2365" s="78"/>
    </row>
    <row r="2366" spans="1:38" s="33" customFormat="1" ht="15" hidden="1" customHeight="1" x14ac:dyDescent="0.25">
      <c r="A2366" s="47" t="s">
        <v>136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65"/>
      <c r="AE2366" s="165"/>
      <c r="AF2366" s="165"/>
      <c r="AG2366" s="165"/>
      <c r="AH2366" s="165"/>
      <c r="AI2366" s="140"/>
      <c r="AJ2366" s="140"/>
      <c r="AK2366" s="78"/>
      <c r="AL2366" s="78"/>
    </row>
    <row r="2367" spans="1:38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D2367" s="165"/>
      <c r="AE2367" s="165"/>
      <c r="AF2367" s="165"/>
      <c r="AG2367" s="165"/>
      <c r="AH2367" s="165"/>
      <c r="AI2367" s="140"/>
      <c r="AJ2367" s="140"/>
      <c r="AK2367" s="78"/>
      <c r="AL2367" s="78"/>
    </row>
    <row r="2368" spans="1:38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200">SUM(M2368:Y2368)</f>
        <v>0</v>
      </c>
      <c r="AA2368" s="31">
        <f>D2368-Z2368</f>
        <v>0</v>
      </c>
      <c r="AB2368" s="37" t="e">
        <f>Z2368/D2368</f>
        <v>#DIV/0!</v>
      </c>
      <c r="AC2368" s="32"/>
      <c r="AD2368" s="165"/>
      <c r="AE2368" s="165"/>
      <c r="AF2368" s="165"/>
      <c r="AG2368" s="165"/>
      <c r="AH2368" s="165"/>
      <c r="AI2368" s="140"/>
      <c r="AJ2368" s="140"/>
      <c r="AK2368" s="78"/>
      <c r="AL2368" s="78"/>
    </row>
    <row r="2369" spans="1:38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0"/>
        <v>0</v>
      </c>
      <c r="AA2369" s="31">
        <f>D2369-Z2369</f>
        <v>0</v>
      </c>
      <c r="AB2369" s="37"/>
      <c r="AC2369" s="32"/>
      <c r="AD2369" s="165"/>
      <c r="AE2369" s="165"/>
      <c r="AF2369" s="165"/>
      <c r="AG2369" s="165"/>
      <c r="AH2369" s="165"/>
      <c r="AI2369" s="140"/>
      <c r="AJ2369" s="140"/>
      <c r="AK2369" s="78"/>
      <c r="AL2369" s="78"/>
    </row>
    <row r="2370" spans="1:38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0"/>
        <v>0</v>
      </c>
      <c r="AA2370" s="31">
        <f>D2370-Z2370</f>
        <v>0</v>
      </c>
      <c r="AB2370" s="37"/>
      <c r="AC2370" s="32"/>
      <c r="AD2370" s="165"/>
      <c r="AE2370" s="165"/>
      <c r="AF2370" s="165"/>
      <c r="AG2370" s="165"/>
      <c r="AH2370" s="165"/>
      <c r="AI2370" s="140"/>
      <c r="AJ2370" s="140"/>
      <c r="AK2370" s="78"/>
      <c r="AL2370" s="78"/>
    </row>
    <row r="2371" spans="1:38" s="33" customFormat="1" ht="18" hidden="1" customHeight="1" x14ac:dyDescent="0.25">
      <c r="A2371" s="39" t="s">
        <v>38</v>
      </c>
      <c r="B2371" s="40">
        <f t="shared" ref="B2371:C2371" si="1201">SUM(B2367:B2370)</f>
        <v>0</v>
      </c>
      <c r="C2371" s="40">
        <f t="shared" si="1201"/>
        <v>0</v>
      </c>
      <c r="D2371" s="40">
        <f>SUM(D2367:D2370)</f>
        <v>0</v>
      </c>
      <c r="E2371" s="40">
        <f t="shared" ref="E2371:AA2371" si="1202">SUM(E2367:E2370)</f>
        <v>0</v>
      </c>
      <c r="F2371" s="40">
        <f t="shared" si="1202"/>
        <v>0</v>
      </c>
      <c r="G2371" s="40">
        <f t="shared" si="1202"/>
        <v>0</v>
      </c>
      <c r="H2371" s="40">
        <f t="shared" si="1202"/>
        <v>0</v>
      </c>
      <c r="I2371" s="40">
        <f t="shared" si="1202"/>
        <v>0</v>
      </c>
      <c r="J2371" s="40">
        <f t="shared" si="1202"/>
        <v>0</v>
      </c>
      <c r="K2371" s="40">
        <f t="shared" si="1202"/>
        <v>0</v>
      </c>
      <c r="L2371" s="40">
        <f t="shared" si="1202"/>
        <v>0</v>
      </c>
      <c r="M2371" s="40">
        <f t="shared" si="1202"/>
        <v>0</v>
      </c>
      <c r="N2371" s="40">
        <f t="shared" si="1202"/>
        <v>0</v>
      </c>
      <c r="O2371" s="40">
        <f t="shared" si="1202"/>
        <v>0</v>
      </c>
      <c r="P2371" s="40">
        <f t="shared" si="1202"/>
        <v>0</v>
      </c>
      <c r="Q2371" s="40">
        <f t="shared" si="1202"/>
        <v>0</v>
      </c>
      <c r="R2371" s="40">
        <f t="shared" si="1202"/>
        <v>0</v>
      </c>
      <c r="S2371" s="40">
        <f t="shared" si="1202"/>
        <v>0</v>
      </c>
      <c r="T2371" s="40">
        <f t="shared" si="1202"/>
        <v>0</v>
      </c>
      <c r="U2371" s="40">
        <f t="shared" si="1202"/>
        <v>0</v>
      </c>
      <c r="V2371" s="40">
        <f t="shared" si="1202"/>
        <v>0</v>
      </c>
      <c r="W2371" s="40">
        <f t="shared" si="1202"/>
        <v>0</v>
      </c>
      <c r="X2371" s="40">
        <f t="shared" si="1202"/>
        <v>0</v>
      </c>
      <c r="Y2371" s="40">
        <f t="shared" si="1202"/>
        <v>0</v>
      </c>
      <c r="Z2371" s="40">
        <f t="shared" si="1202"/>
        <v>0</v>
      </c>
      <c r="AA2371" s="40">
        <f t="shared" si="1202"/>
        <v>0</v>
      </c>
      <c r="AB2371" s="41" t="e">
        <f>Z2371/D2371</f>
        <v>#DIV/0!</v>
      </c>
      <c r="AC2371" s="32"/>
      <c r="AD2371" s="165"/>
      <c r="AE2371" s="165"/>
      <c r="AF2371" s="165"/>
      <c r="AG2371" s="165"/>
      <c r="AH2371" s="165"/>
      <c r="AI2371" s="140"/>
      <c r="AJ2371" s="140"/>
      <c r="AK2371" s="78"/>
      <c r="AL2371" s="78"/>
    </row>
    <row r="2372" spans="1:38" s="33" customFormat="1" ht="18" hidden="1" customHeight="1" x14ac:dyDescent="0.25">
      <c r="A2372" s="42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3">SUM(M2372:Y2372)</f>
        <v>0</v>
      </c>
      <c r="AA2372" s="31">
        <f>D2372-Z2372</f>
        <v>0</v>
      </c>
      <c r="AB2372" s="37"/>
      <c r="AC2372" s="32"/>
      <c r="AD2372" s="165"/>
      <c r="AE2372" s="165"/>
      <c r="AF2372" s="165"/>
      <c r="AG2372" s="165"/>
      <c r="AH2372" s="165"/>
      <c r="AI2372" s="140"/>
      <c r="AJ2372" s="140"/>
      <c r="AK2372" s="78"/>
      <c r="AL2372" s="78"/>
    </row>
    <row r="2373" spans="1:38" s="33" customFormat="1" ht="18" hidden="1" customHeight="1" x14ac:dyDescent="0.25">
      <c r="A2373" s="39" t="s">
        <v>40</v>
      </c>
      <c r="B2373" s="40">
        <f t="shared" ref="B2373:C2373" si="1204">B2372+B2371</f>
        <v>0</v>
      </c>
      <c r="C2373" s="40">
        <f t="shared" si="1204"/>
        <v>0</v>
      </c>
      <c r="D2373" s="40">
        <f>D2372+D2371</f>
        <v>0</v>
      </c>
      <c r="E2373" s="40">
        <f t="shared" ref="E2373:AA2373" si="1205">E2372+E2371</f>
        <v>0</v>
      </c>
      <c r="F2373" s="40">
        <f t="shared" si="1205"/>
        <v>0</v>
      </c>
      <c r="G2373" s="40">
        <f t="shared" si="1205"/>
        <v>0</v>
      </c>
      <c r="H2373" s="40">
        <f t="shared" si="1205"/>
        <v>0</v>
      </c>
      <c r="I2373" s="40">
        <f t="shared" si="1205"/>
        <v>0</v>
      </c>
      <c r="J2373" s="40">
        <f t="shared" si="1205"/>
        <v>0</v>
      </c>
      <c r="K2373" s="40">
        <f t="shared" si="1205"/>
        <v>0</v>
      </c>
      <c r="L2373" s="40">
        <f t="shared" si="1205"/>
        <v>0</v>
      </c>
      <c r="M2373" s="40">
        <f t="shared" si="1205"/>
        <v>0</v>
      </c>
      <c r="N2373" s="40">
        <f t="shared" si="1205"/>
        <v>0</v>
      </c>
      <c r="O2373" s="40">
        <f t="shared" si="1205"/>
        <v>0</v>
      </c>
      <c r="P2373" s="40">
        <f t="shared" si="1205"/>
        <v>0</v>
      </c>
      <c r="Q2373" s="40">
        <f t="shared" si="1205"/>
        <v>0</v>
      </c>
      <c r="R2373" s="40">
        <f t="shared" si="1205"/>
        <v>0</v>
      </c>
      <c r="S2373" s="40">
        <f t="shared" si="1205"/>
        <v>0</v>
      </c>
      <c r="T2373" s="40">
        <f t="shared" si="1205"/>
        <v>0</v>
      </c>
      <c r="U2373" s="40">
        <f t="shared" si="1205"/>
        <v>0</v>
      </c>
      <c r="V2373" s="40">
        <f t="shared" si="1205"/>
        <v>0</v>
      </c>
      <c r="W2373" s="40">
        <f t="shared" si="1205"/>
        <v>0</v>
      </c>
      <c r="X2373" s="40">
        <f t="shared" si="1205"/>
        <v>0</v>
      </c>
      <c r="Y2373" s="40">
        <f t="shared" si="1205"/>
        <v>0</v>
      </c>
      <c r="Z2373" s="40">
        <f t="shared" si="1205"/>
        <v>0</v>
      </c>
      <c r="AA2373" s="40">
        <f t="shared" si="1205"/>
        <v>0</v>
      </c>
      <c r="AB2373" s="41" t="e">
        <f>Z2373/D2373</f>
        <v>#DIV/0!</v>
      </c>
      <c r="AC2373" s="43"/>
      <c r="AD2373" s="165"/>
      <c r="AE2373" s="165"/>
      <c r="AF2373" s="165"/>
      <c r="AG2373" s="165"/>
      <c r="AH2373" s="165"/>
      <c r="AI2373" s="140"/>
      <c r="AJ2373" s="140"/>
      <c r="AK2373" s="78"/>
      <c r="AL2373" s="78"/>
    </row>
    <row r="2374" spans="1:38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65"/>
      <c r="AE2374" s="165"/>
      <c r="AF2374" s="165"/>
      <c r="AG2374" s="165"/>
      <c r="AH2374" s="165"/>
      <c r="AI2374" s="140"/>
      <c r="AJ2374" s="140"/>
      <c r="AK2374" s="78"/>
      <c r="AL2374" s="78"/>
    </row>
    <row r="2375" spans="1:38" s="33" customFormat="1" ht="15" hidden="1" customHeight="1" x14ac:dyDescent="0.25">
      <c r="A2375" s="47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65"/>
      <c r="AE2375" s="165"/>
      <c r="AF2375" s="165"/>
      <c r="AG2375" s="165"/>
      <c r="AH2375" s="165"/>
      <c r="AI2375" s="140"/>
      <c r="AJ2375" s="140"/>
      <c r="AK2375" s="78"/>
      <c r="AL2375" s="78"/>
    </row>
    <row r="2376" spans="1:38" s="33" customFormat="1" ht="15" hidden="1" customHeight="1" x14ac:dyDescent="0.25">
      <c r="A2376" s="47" t="s">
        <v>136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65"/>
      <c r="AE2376" s="165"/>
      <c r="AF2376" s="165"/>
      <c r="AG2376" s="165"/>
      <c r="AH2376" s="165"/>
      <c r="AI2376" s="140"/>
      <c r="AJ2376" s="140"/>
      <c r="AK2376" s="78"/>
      <c r="AL2376" s="78"/>
    </row>
    <row r="2377" spans="1:38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D2377" s="165"/>
      <c r="AE2377" s="165"/>
      <c r="AF2377" s="165"/>
      <c r="AG2377" s="165"/>
      <c r="AH2377" s="165"/>
      <c r="AI2377" s="140"/>
      <c r="AJ2377" s="140"/>
      <c r="AK2377" s="78"/>
      <c r="AL2377" s="78"/>
    </row>
    <row r="2378" spans="1:38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7" t="e">
        <f>Z2378/D2378</f>
        <v>#DIV/0!</v>
      </c>
      <c r="AC2378" s="32"/>
      <c r="AD2378" s="165"/>
      <c r="AE2378" s="165"/>
      <c r="AF2378" s="165"/>
      <c r="AG2378" s="165"/>
      <c r="AH2378" s="165"/>
      <c r="AI2378" s="140"/>
      <c r="AJ2378" s="140"/>
      <c r="AK2378" s="78"/>
      <c r="AL2378" s="78"/>
    </row>
    <row r="2379" spans="1:38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06">SUM(M2379:Y2379)</f>
        <v>0</v>
      </c>
      <c r="AA2379" s="31">
        <f>D2379-Z2379</f>
        <v>0</v>
      </c>
      <c r="AB2379" s="37"/>
      <c r="AC2379" s="32"/>
      <c r="AD2379" s="165"/>
      <c r="AE2379" s="165"/>
      <c r="AF2379" s="165"/>
      <c r="AG2379" s="165"/>
      <c r="AH2379" s="165"/>
      <c r="AI2379" s="140"/>
      <c r="AJ2379" s="140"/>
      <c r="AK2379" s="78"/>
      <c r="AL2379" s="78"/>
    </row>
    <row r="2380" spans="1:38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6"/>
        <v>0</v>
      </c>
      <c r="AA2380" s="31">
        <f>D2380-Z2380</f>
        <v>0</v>
      </c>
      <c r="AB2380" s="37"/>
      <c r="AC2380" s="32"/>
      <c r="AD2380" s="165"/>
      <c r="AE2380" s="165"/>
      <c r="AF2380" s="165"/>
      <c r="AG2380" s="165"/>
      <c r="AH2380" s="165"/>
      <c r="AI2380" s="140"/>
      <c r="AJ2380" s="140"/>
      <c r="AK2380" s="78"/>
      <c r="AL2380" s="78"/>
    </row>
    <row r="2381" spans="1:38" s="33" customFormat="1" ht="18" hidden="1" customHeight="1" x14ac:dyDescent="0.25">
      <c r="A2381" s="39" t="s">
        <v>38</v>
      </c>
      <c r="B2381" s="40">
        <f t="shared" ref="B2381:C2381" si="1207">SUM(B2377:B2380)</f>
        <v>0</v>
      </c>
      <c r="C2381" s="40">
        <f t="shared" si="1207"/>
        <v>0</v>
      </c>
      <c r="D2381" s="40">
        <f>SUM(D2377:D2380)</f>
        <v>0</v>
      </c>
      <c r="E2381" s="40">
        <f t="shared" ref="E2381:AA2381" si="1208">SUM(E2377:E2380)</f>
        <v>0</v>
      </c>
      <c r="F2381" s="40">
        <f t="shared" si="1208"/>
        <v>0</v>
      </c>
      <c r="G2381" s="40">
        <f t="shared" si="1208"/>
        <v>0</v>
      </c>
      <c r="H2381" s="40">
        <f t="shared" si="1208"/>
        <v>0</v>
      </c>
      <c r="I2381" s="40">
        <f t="shared" si="1208"/>
        <v>0</v>
      </c>
      <c r="J2381" s="40">
        <f t="shared" si="1208"/>
        <v>0</v>
      </c>
      <c r="K2381" s="40">
        <f t="shared" si="1208"/>
        <v>0</v>
      </c>
      <c r="L2381" s="40">
        <f t="shared" si="1208"/>
        <v>0</v>
      </c>
      <c r="M2381" s="40">
        <f t="shared" si="1208"/>
        <v>0</v>
      </c>
      <c r="N2381" s="40">
        <f t="shared" si="1208"/>
        <v>0</v>
      </c>
      <c r="O2381" s="40">
        <f t="shared" si="1208"/>
        <v>0</v>
      </c>
      <c r="P2381" s="40">
        <f t="shared" si="1208"/>
        <v>0</v>
      </c>
      <c r="Q2381" s="40">
        <f t="shared" si="1208"/>
        <v>0</v>
      </c>
      <c r="R2381" s="40">
        <f t="shared" si="1208"/>
        <v>0</v>
      </c>
      <c r="S2381" s="40">
        <f t="shared" si="1208"/>
        <v>0</v>
      </c>
      <c r="T2381" s="40">
        <f t="shared" si="1208"/>
        <v>0</v>
      </c>
      <c r="U2381" s="40">
        <f t="shared" si="1208"/>
        <v>0</v>
      </c>
      <c r="V2381" s="40">
        <f t="shared" si="1208"/>
        <v>0</v>
      </c>
      <c r="W2381" s="40">
        <f t="shared" si="1208"/>
        <v>0</v>
      </c>
      <c r="X2381" s="40">
        <f t="shared" si="1208"/>
        <v>0</v>
      </c>
      <c r="Y2381" s="40">
        <f t="shared" si="1208"/>
        <v>0</v>
      </c>
      <c r="Z2381" s="40">
        <f t="shared" si="1208"/>
        <v>0</v>
      </c>
      <c r="AA2381" s="40">
        <f t="shared" si="1208"/>
        <v>0</v>
      </c>
      <c r="AB2381" s="41" t="e">
        <f>Z2381/D2381</f>
        <v>#DIV/0!</v>
      </c>
      <c r="AC2381" s="32"/>
      <c r="AD2381" s="165"/>
      <c r="AE2381" s="165"/>
      <c r="AF2381" s="165"/>
      <c r="AG2381" s="165"/>
      <c r="AH2381" s="165"/>
      <c r="AI2381" s="140"/>
      <c r="AJ2381" s="140"/>
      <c r="AK2381" s="78"/>
      <c r="AL2381" s="78"/>
    </row>
    <row r="2382" spans="1:38" s="33" customFormat="1" ht="18" hidden="1" customHeight="1" x14ac:dyDescent="0.25">
      <c r="A2382" s="42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09">SUM(M2382:Y2382)</f>
        <v>0</v>
      </c>
      <c r="AA2382" s="31">
        <f>D2382-Z2382</f>
        <v>0</v>
      </c>
      <c r="AB2382" s="37" t="e">
        <f>Z2382/D2382</f>
        <v>#DIV/0!</v>
      </c>
      <c r="AC2382" s="32"/>
      <c r="AD2382" s="165"/>
      <c r="AE2382" s="165"/>
      <c r="AF2382" s="165"/>
      <c r="AG2382" s="165"/>
      <c r="AH2382" s="165"/>
      <c r="AI2382" s="140"/>
      <c r="AJ2382" s="140"/>
      <c r="AK2382" s="78"/>
      <c r="AL2382" s="78"/>
    </row>
    <row r="2383" spans="1:38" s="33" customFormat="1" ht="18" hidden="1" customHeight="1" x14ac:dyDescent="0.25">
      <c r="A2383" s="39" t="s">
        <v>40</v>
      </c>
      <c r="B2383" s="40">
        <f t="shared" ref="B2383:C2383" si="1210">B2382+B2381</f>
        <v>0</v>
      </c>
      <c r="C2383" s="40">
        <f t="shared" si="1210"/>
        <v>0</v>
      </c>
      <c r="D2383" s="40">
        <f>D2382+D2381</f>
        <v>0</v>
      </c>
      <c r="E2383" s="40">
        <f t="shared" ref="E2383:AA2383" si="1211">E2382+E2381</f>
        <v>0</v>
      </c>
      <c r="F2383" s="40">
        <f t="shared" si="1211"/>
        <v>0</v>
      </c>
      <c r="G2383" s="40">
        <f t="shared" si="1211"/>
        <v>0</v>
      </c>
      <c r="H2383" s="40">
        <f t="shared" si="1211"/>
        <v>0</v>
      </c>
      <c r="I2383" s="40">
        <f t="shared" si="1211"/>
        <v>0</v>
      </c>
      <c r="J2383" s="40">
        <f t="shared" si="1211"/>
        <v>0</v>
      </c>
      <c r="K2383" s="40">
        <f t="shared" si="1211"/>
        <v>0</v>
      </c>
      <c r="L2383" s="40">
        <f t="shared" si="1211"/>
        <v>0</v>
      </c>
      <c r="M2383" s="40">
        <f t="shared" si="1211"/>
        <v>0</v>
      </c>
      <c r="N2383" s="40">
        <f t="shared" si="1211"/>
        <v>0</v>
      </c>
      <c r="O2383" s="40">
        <f t="shared" si="1211"/>
        <v>0</v>
      </c>
      <c r="P2383" s="40">
        <f t="shared" si="1211"/>
        <v>0</v>
      </c>
      <c r="Q2383" s="40">
        <f t="shared" si="1211"/>
        <v>0</v>
      </c>
      <c r="R2383" s="40">
        <f t="shared" si="1211"/>
        <v>0</v>
      </c>
      <c r="S2383" s="40">
        <f t="shared" si="1211"/>
        <v>0</v>
      </c>
      <c r="T2383" s="40">
        <f t="shared" si="1211"/>
        <v>0</v>
      </c>
      <c r="U2383" s="40">
        <f t="shared" si="1211"/>
        <v>0</v>
      </c>
      <c r="V2383" s="40">
        <f t="shared" si="1211"/>
        <v>0</v>
      </c>
      <c r="W2383" s="40">
        <f t="shared" si="1211"/>
        <v>0</v>
      </c>
      <c r="X2383" s="40">
        <f t="shared" si="1211"/>
        <v>0</v>
      </c>
      <c r="Y2383" s="40">
        <f t="shared" si="1211"/>
        <v>0</v>
      </c>
      <c r="Z2383" s="40">
        <f t="shared" si="1211"/>
        <v>0</v>
      </c>
      <c r="AA2383" s="40">
        <f t="shared" si="1211"/>
        <v>0</v>
      </c>
      <c r="AB2383" s="41" t="e">
        <f>Z2383/D2383</f>
        <v>#DIV/0!</v>
      </c>
      <c r="AC2383" s="43"/>
      <c r="AD2383" s="165"/>
      <c r="AE2383" s="165"/>
      <c r="AF2383" s="165"/>
      <c r="AG2383" s="165"/>
      <c r="AH2383" s="165"/>
      <c r="AI2383" s="140"/>
      <c r="AJ2383" s="140"/>
      <c r="AK2383" s="78"/>
      <c r="AL2383" s="78"/>
    </row>
    <row r="2384" spans="1:38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65"/>
      <c r="AE2384" s="165"/>
      <c r="AF2384" s="165"/>
      <c r="AG2384" s="165"/>
      <c r="AH2384" s="165"/>
      <c r="AI2384" s="140"/>
      <c r="AJ2384" s="140"/>
      <c r="AK2384" s="78"/>
      <c r="AL2384" s="78"/>
    </row>
    <row r="2385" spans="1:38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65"/>
      <c r="AE2385" s="165"/>
      <c r="AF2385" s="165"/>
      <c r="AG2385" s="165"/>
      <c r="AH2385" s="165"/>
      <c r="AI2385" s="140"/>
      <c r="AJ2385" s="140"/>
      <c r="AK2385" s="78"/>
      <c r="AL2385" s="78"/>
    </row>
    <row r="2386" spans="1:38" s="33" customFormat="1" ht="15" hidden="1" customHeight="1" x14ac:dyDescent="0.25">
      <c r="A2386" s="47" t="s">
        <v>136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65"/>
      <c r="AE2386" s="165"/>
      <c r="AF2386" s="165"/>
      <c r="AG2386" s="165"/>
      <c r="AH2386" s="165"/>
      <c r="AI2386" s="140"/>
      <c r="AJ2386" s="140"/>
      <c r="AK2386" s="78"/>
      <c r="AL2386" s="78"/>
    </row>
    <row r="2387" spans="1:38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12">Z2387/D2387</f>
        <v>#DIV/0!</v>
      </c>
      <c r="AC2387" s="32"/>
      <c r="AD2387" s="165"/>
      <c r="AE2387" s="165"/>
      <c r="AF2387" s="165"/>
      <c r="AG2387" s="165"/>
      <c r="AH2387" s="165"/>
      <c r="AI2387" s="140"/>
      <c r="AJ2387" s="140"/>
      <c r="AK2387" s="78"/>
      <c r="AL2387" s="78"/>
    </row>
    <row r="2388" spans="1:38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7" t="e">
        <f t="shared" si="1212"/>
        <v>#DIV/0!</v>
      </c>
      <c r="AC2388" s="32"/>
      <c r="AD2388" s="165"/>
      <c r="AE2388" s="165"/>
      <c r="AF2388" s="165"/>
      <c r="AG2388" s="165"/>
      <c r="AH2388" s="165"/>
      <c r="AI2388" s="140"/>
      <c r="AJ2388" s="140"/>
      <c r="AK2388" s="78"/>
      <c r="AL2388" s="78"/>
    </row>
    <row r="2389" spans="1:38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3">SUM(M2389:Y2389)</f>
        <v>0</v>
      </c>
      <c r="AA2389" s="31">
        <f>D2389-Z2389</f>
        <v>0</v>
      </c>
      <c r="AB2389" s="37" t="e">
        <f t="shared" si="1212"/>
        <v>#DIV/0!</v>
      </c>
      <c r="AC2389" s="32"/>
      <c r="AD2389" s="165"/>
      <c r="AE2389" s="165"/>
      <c r="AF2389" s="165"/>
      <c r="AG2389" s="165"/>
      <c r="AH2389" s="165"/>
      <c r="AI2389" s="140"/>
      <c r="AJ2389" s="140"/>
      <c r="AK2389" s="78"/>
      <c r="AL2389" s="78"/>
    </row>
    <row r="2390" spans="1:38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3"/>
        <v>0</v>
      </c>
      <c r="AA2390" s="31">
        <f>D2390-Z2390</f>
        <v>0</v>
      </c>
      <c r="AB2390" s="37" t="e">
        <f t="shared" si="1212"/>
        <v>#DIV/0!</v>
      </c>
      <c r="AC2390" s="32"/>
      <c r="AD2390" s="165"/>
      <c r="AE2390" s="165"/>
      <c r="AF2390" s="165"/>
      <c r="AG2390" s="165"/>
      <c r="AH2390" s="165"/>
      <c r="AI2390" s="140"/>
      <c r="AJ2390" s="140"/>
      <c r="AK2390" s="78"/>
      <c r="AL2390" s="78"/>
    </row>
    <row r="2391" spans="1:38" s="33" customFormat="1" ht="18" hidden="1" customHeight="1" x14ac:dyDescent="0.25">
      <c r="A2391" s="39" t="s">
        <v>38</v>
      </c>
      <c r="B2391" s="40">
        <f t="shared" ref="B2391:C2391" si="1214">SUM(B2387:B2390)</f>
        <v>0</v>
      </c>
      <c r="C2391" s="40">
        <f t="shared" si="1214"/>
        <v>0</v>
      </c>
      <c r="D2391" s="40">
        <f>SUM(D2387:D2390)</f>
        <v>0</v>
      </c>
      <c r="E2391" s="40">
        <f t="shared" ref="E2391:AA2391" si="1215">SUM(E2387:E2390)</f>
        <v>0</v>
      </c>
      <c r="F2391" s="40">
        <f t="shared" si="1215"/>
        <v>0</v>
      </c>
      <c r="G2391" s="40">
        <f t="shared" si="1215"/>
        <v>0</v>
      </c>
      <c r="H2391" s="40">
        <f t="shared" si="1215"/>
        <v>0</v>
      </c>
      <c r="I2391" s="40">
        <f t="shared" si="1215"/>
        <v>0</v>
      </c>
      <c r="J2391" s="40">
        <f t="shared" si="1215"/>
        <v>0</v>
      </c>
      <c r="K2391" s="40">
        <f t="shared" si="1215"/>
        <v>0</v>
      </c>
      <c r="L2391" s="40">
        <f t="shared" si="1215"/>
        <v>0</v>
      </c>
      <c r="M2391" s="40">
        <f t="shared" si="1215"/>
        <v>0</v>
      </c>
      <c r="N2391" s="40">
        <f t="shared" si="1215"/>
        <v>0</v>
      </c>
      <c r="O2391" s="40">
        <f t="shared" si="1215"/>
        <v>0</v>
      </c>
      <c r="P2391" s="40">
        <f t="shared" si="1215"/>
        <v>0</v>
      </c>
      <c r="Q2391" s="40">
        <f t="shared" si="1215"/>
        <v>0</v>
      </c>
      <c r="R2391" s="40">
        <f t="shared" si="1215"/>
        <v>0</v>
      </c>
      <c r="S2391" s="40">
        <f t="shared" si="1215"/>
        <v>0</v>
      </c>
      <c r="T2391" s="40">
        <f t="shared" si="1215"/>
        <v>0</v>
      </c>
      <c r="U2391" s="40">
        <f t="shared" si="1215"/>
        <v>0</v>
      </c>
      <c r="V2391" s="40">
        <f t="shared" si="1215"/>
        <v>0</v>
      </c>
      <c r="W2391" s="40">
        <f t="shared" si="1215"/>
        <v>0</v>
      </c>
      <c r="X2391" s="40">
        <f t="shared" si="1215"/>
        <v>0</v>
      </c>
      <c r="Y2391" s="40">
        <f t="shared" si="1215"/>
        <v>0</v>
      </c>
      <c r="Z2391" s="40">
        <f t="shared" si="1215"/>
        <v>0</v>
      </c>
      <c r="AA2391" s="40">
        <f t="shared" si="1215"/>
        <v>0</v>
      </c>
      <c r="AB2391" s="41" t="e">
        <f t="shared" si="1212"/>
        <v>#DIV/0!</v>
      </c>
      <c r="AC2391" s="32"/>
      <c r="AD2391" s="165"/>
      <c r="AE2391" s="165"/>
      <c r="AF2391" s="165"/>
      <c r="AG2391" s="165"/>
      <c r="AH2391" s="165"/>
      <c r="AI2391" s="140"/>
      <c r="AJ2391" s="140"/>
      <c r="AK2391" s="78"/>
      <c r="AL2391" s="78"/>
    </row>
    <row r="2392" spans="1:38" s="33" customFormat="1" ht="18" hidden="1" customHeight="1" x14ac:dyDescent="0.25">
      <c r="A2392" s="42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6">SUM(M2392:Y2392)</f>
        <v>0</v>
      </c>
      <c r="AA2392" s="31">
        <f>D2392-Z2392</f>
        <v>0</v>
      </c>
      <c r="AB2392" s="37" t="e">
        <f t="shared" si="1212"/>
        <v>#DIV/0!</v>
      </c>
      <c r="AC2392" s="32"/>
      <c r="AD2392" s="165"/>
      <c r="AE2392" s="165"/>
      <c r="AF2392" s="165"/>
      <c r="AG2392" s="165"/>
      <c r="AH2392" s="165"/>
      <c r="AI2392" s="140"/>
      <c r="AJ2392" s="140"/>
      <c r="AK2392" s="78"/>
      <c r="AL2392" s="78"/>
    </row>
    <row r="2393" spans="1:38" s="33" customFormat="1" ht="18" hidden="1" customHeight="1" x14ac:dyDescent="0.25">
      <c r="A2393" s="39" t="s">
        <v>40</v>
      </c>
      <c r="B2393" s="40">
        <f t="shared" ref="B2393:C2393" si="1217">B2392+B2391</f>
        <v>0</v>
      </c>
      <c r="C2393" s="40">
        <f t="shared" si="1217"/>
        <v>0</v>
      </c>
      <c r="D2393" s="40">
        <f>D2392+D2391</f>
        <v>0</v>
      </c>
      <c r="E2393" s="40">
        <f t="shared" ref="E2393:AA2393" si="1218">E2392+E2391</f>
        <v>0</v>
      </c>
      <c r="F2393" s="40">
        <f t="shared" si="1218"/>
        <v>0</v>
      </c>
      <c r="G2393" s="40">
        <f t="shared" si="1218"/>
        <v>0</v>
      </c>
      <c r="H2393" s="40">
        <f t="shared" si="1218"/>
        <v>0</v>
      </c>
      <c r="I2393" s="40">
        <f t="shared" si="1218"/>
        <v>0</v>
      </c>
      <c r="J2393" s="40">
        <f t="shared" si="1218"/>
        <v>0</v>
      </c>
      <c r="K2393" s="40">
        <f t="shared" si="1218"/>
        <v>0</v>
      </c>
      <c r="L2393" s="40">
        <f t="shared" si="1218"/>
        <v>0</v>
      </c>
      <c r="M2393" s="40">
        <f t="shared" si="1218"/>
        <v>0</v>
      </c>
      <c r="N2393" s="40">
        <f t="shared" si="1218"/>
        <v>0</v>
      </c>
      <c r="O2393" s="40">
        <f t="shared" si="1218"/>
        <v>0</v>
      </c>
      <c r="P2393" s="40">
        <f t="shared" si="1218"/>
        <v>0</v>
      </c>
      <c r="Q2393" s="40">
        <f t="shared" si="1218"/>
        <v>0</v>
      </c>
      <c r="R2393" s="40">
        <f t="shared" si="1218"/>
        <v>0</v>
      </c>
      <c r="S2393" s="40">
        <f t="shared" si="1218"/>
        <v>0</v>
      </c>
      <c r="T2393" s="40">
        <f t="shared" si="1218"/>
        <v>0</v>
      </c>
      <c r="U2393" s="40">
        <f t="shared" si="1218"/>
        <v>0</v>
      </c>
      <c r="V2393" s="40">
        <f t="shared" si="1218"/>
        <v>0</v>
      </c>
      <c r="W2393" s="40">
        <f t="shared" si="1218"/>
        <v>0</v>
      </c>
      <c r="X2393" s="40">
        <f t="shared" si="1218"/>
        <v>0</v>
      </c>
      <c r="Y2393" s="40">
        <f t="shared" si="1218"/>
        <v>0</v>
      </c>
      <c r="Z2393" s="40">
        <f t="shared" si="1218"/>
        <v>0</v>
      </c>
      <c r="AA2393" s="40">
        <f t="shared" si="1218"/>
        <v>0</v>
      </c>
      <c r="AB2393" s="41" t="e">
        <f t="shared" si="1212"/>
        <v>#DIV/0!</v>
      </c>
      <c r="AC2393" s="43"/>
      <c r="AD2393" s="165"/>
      <c r="AE2393" s="165"/>
      <c r="AF2393" s="165"/>
      <c r="AG2393" s="165"/>
      <c r="AH2393" s="165"/>
      <c r="AI2393" s="140"/>
      <c r="AJ2393" s="140"/>
      <c r="AK2393" s="78"/>
      <c r="AL2393" s="78"/>
    </row>
    <row r="2394" spans="1:38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65"/>
      <c r="AE2394" s="165"/>
      <c r="AF2394" s="165"/>
      <c r="AG2394" s="165"/>
      <c r="AH2394" s="165"/>
      <c r="AI2394" s="140"/>
      <c r="AJ2394" s="140"/>
      <c r="AK2394" s="78"/>
      <c r="AL2394" s="78"/>
    </row>
    <row r="2395" spans="1:38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65"/>
      <c r="AE2395" s="165"/>
      <c r="AF2395" s="165"/>
      <c r="AG2395" s="165"/>
      <c r="AH2395" s="165"/>
      <c r="AI2395" s="140"/>
      <c r="AJ2395" s="140"/>
      <c r="AK2395" s="78"/>
      <c r="AL2395" s="78"/>
    </row>
    <row r="2396" spans="1:38" s="33" customFormat="1" ht="15" hidden="1" customHeight="1" x14ac:dyDescent="0.25">
      <c r="A2396" s="47" t="s">
        <v>136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65"/>
      <c r="AE2396" s="165"/>
      <c r="AF2396" s="165"/>
      <c r="AG2396" s="165"/>
      <c r="AH2396" s="165"/>
      <c r="AI2396" s="140"/>
      <c r="AJ2396" s="140"/>
      <c r="AK2396" s="78"/>
      <c r="AL2396" s="78"/>
    </row>
    <row r="2397" spans="1:38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19">Z2397/D2397</f>
        <v>#DIV/0!</v>
      </c>
      <c r="AC2397" s="32"/>
      <c r="AD2397" s="165"/>
      <c r="AE2397" s="165"/>
      <c r="AF2397" s="165"/>
      <c r="AG2397" s="165"/>
      <c r="AH2397" s="165"/>
      <c r="AI2397" s="140"/>
      <c r="AJ2397" s="140"/>
      <c r="AK2397" s="78"/>
      <c r="AL2397" s="78"/>
    </row>
    <row r="2398" spans="1:38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0">SUM(M2398:Y2398)</f>
        <v>0</v>
      </c>
      <c r="AA2398" s="31">
        <f>D2398-Z2398</f>
        <v>0</v>
      </c>
      <c r="AB2398" s="37" t="e">
        <f t="shared" si="1219"/>
        <v>#DIV/0!</v>
      </c>
      <c r="AC2398" s="32"/>
      <c r="AD2398" s="165"/>
      <c r="AE2398" s="165"/>
      <c r="AF2398" s="165"/>
      <c r="AG2398" s="165"/>
      <c r="AH2398" s="165"/>
      <c r="AI2398" s="140"/>
      <c r="AJ2398" s="140"/>
      <c r="AK2398" s="78"/>
      <c r="AL2398" s="78"/>
    </row>
    <row r="2399" spans="1:38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0"/>
        <v>0</v>
      </c>
      <c r="AA2399" s="31">
        <f>D2399-Z2399</f>
        <v>0</v>
      </c>
      <c r="AB2399" s="37" t="e">
        <f t="shared" si="1219"/>
        <v>#DIV/0!</v>
      </c>
      <c r="AC2399" s="32"/>
      <c r="AD2399" s="165"/>
      <c r="AE2399" s="165"/>
      <c r="AF2399" s="165"/>
      <c r="AG2399" s="165"/>
      <c r="AH2399" s="165"/>
      <c r="AI2399" s="140"/>
      <c r="AJ2399" s="140"/>
      <c r="AK2399" s="78"/>
      <c r="AL2399" s="78"/>
    </row>
    <row r="2400" spans="1:38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0"/>
        <v>0</v>
      </c>
      <c r="AA2400" s="31">
        <f>D2400-Z2400</f>
        <v>0</v>
      </c>
      <c r="AB2400" s="37" t="e">
        <f t="shared" si="1219"/>
        <v>#DIV/0!</v>
      </c>
      <c r="AC2400" s="32"/>
      <c r="AD2400" s="165"/>
      <c r="AE2400" s="165"/>
      <c r="AF2400" s="165"/>
      <c r="AG2400" s="165"/>
      <c r="AH2400" s="165"/>
      <c r="AI2400" s="140"/>
      <c r="AJ2400" s="140"/>
      <c r="AK2400" s="78"/>
      <c r="AL2400" s="78"/>
    </row>
    <row r="2401" spans="1:38" s="33" customFormat="1" ht="18" hidden="1" customHeight="1" x14ac:dyDescent="0.25">
      <c r="A2401" s="39" t="s">
        <v>38</v>
      </c>
      <c r="B2401" s="40">
        <f t="shared" ref="B2401:C2401" si="1221">SUM(B2397:B2400)</f>
        <v>0</v>
      </c>
      <c r="C2401" s="40">
        <f t="shared" si="1221"/>
        <v>0</v>
      </c>
      <c r="D2401" s="40">
        <f>SUM(D2397:D2400)</f>
        <v>0</v>
      </c>
      <c r="E2401" s="40">
        <f t="shared" ref="E2401:AA2401" si="1222">SUM(E2397:E2400)</f>
        <v>0</v>
      </c>
      <c r="F2401" s="40">
        <f t="shared" si="1222"/>
        <v>0</v>
      </c>
      <c r="G2401" s="40">
        <f t="shared" si="1222"/>
        <v>0</v>
      </c>
      <c r="H2401" s="40">
        <f t="shared" si="1222"/>
        <v>0</v>
      </c>
      <c r="I2401" s="40">
        <f t="shared" si="1222"/>
        <v>0</v>
      </c>
      <c r="J2401" s="40">
        <f t="shared" si="1222"/>
        <v>0</v>
      </c>
      <c r="K2401" s="40">
        <f t="shared" si="1222"/>
        <v>0</v>
      </c>
      <c r="L2401" s="40">
        <f t="shared" si="1222"/>
        <v>0</v>
      </c>
      <c r="M2401" s="40">
        <f t="shared" si="1222"/>
        <v>0</v>
      </c>
      <c r="N2401" s="40">
        <f t="shared" si="1222"/>
        <v>0</v>
      </c>
      <c r="O2401" s="40">
        <f t="shared" si="1222"/>
        <v>0</v>
      </c>
      <c r="P2401" s="40">
        <f t="shared" si="1222"/>
        <v>0</v>
      </c>
      <c r="Q2401" s="40">
        <f t="shared" si="1222"/>
        <v>0</v>
      </c>
      <c r="R2401" s="40">
        <f t="shared" si="1222"/>
        <v>0</v>
      </c>
      <c r="S2401" s="40">
        <f t="shared" si="1222"/>
        <v>0</v>
      </c>
      <c r="T2401" s="40">
        <f t="shared" si="1222"/>
        <v>0</v>
      </c>
      <c r="U2401" s="40">
        <f t="shared" si="1222"/>
        <v>0</v>
      </c>
      <c r="V2401" s="40">
        <f t="shared" si="1222"/>
        <v>0</v>
      </c>
      <c r="W2401" s="40">
        <f t="shared" si="1222"/>
        <v>0</v>
      </c>
      <c r="X2401" s="40">
        <f t="shared" si="1222"/>
        <v>0</v>
      </c>
      <c r="Y2401" s="40">
        <f t="shared" si="1222"/>
        <v>0</v>
      </c>
      <c r="Z2401" s="40">
        <f t="shared" si="1222"/>
        <v>0</v>
      </c>
      <c r="AA2401" s="40">
        <f t="shared" si="1222"/>
        <v>0</v>
      </c>
      <c r="AB2401" s="41" t="e">
        <f t="shared" si="1219"/>
        <v>#DIV/0!</v>
      </c>
      <c r="AC2401" s="32"/>
      <c r="AD2401" s="165"/>
      <c r="AE2401" s="165"/>
      <c r="AF2401" s="165"/>
      <c r="AG2401" s="165"/>
      <c r="AH2401" s="165"/>
      <c r="AI2401" s="140"/>
      <c r="AJ2401" s="140"/>
      <c r="AK2401" s="78"/>
      <c r="AL2401" s="78"/>
    </row>
    <row r="2402" spans="1:38" s="33" customFormat="1" ht="18" hidden="1" customHeight="1" x14ac:dyDescent="0.25">
      <c r="A2402" s="42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3">SUM(M2402:Y2402)</f>
        <v>0</v>
      </c>
      <c r="AA2402" s="31">
        <f>D2402-Z2402</f>
        <v>0</v>
      </c>
      <c r="AB2402" s="37" t="e">
        <f t="shared" si="1219"/>
        <v>#DIV/0!</v>
      </c>
      <c r="AC2402" s="32"/>
      <c r="AD2402" s="165"/>
      <c r="AE2402" s="165"/>
      <c r="AF2402" s="165"/>
      <c r="AG2402" s="165"/>
      <c r="AH2402" s="165"/>
      <c r="AI2402" s="140"/>
      <c r="AJ2402" s="140"/>
      <c r="AK2402" s="78"/>
      <c r="AL2402" s="78"/>
    </row>
    <row r="2403" spans="1:38" s="33" customFormat="1" ht="18" hidden="1" customHeight="1" x14ac:dyDescent="0.25">
      <c r="A2403" s="39" t="s">
        <v>40</v>
      </c>
      <c r="B2403" s="40">
        <f t="shared" ref="B2403:C2403" si="1224">B2402+B2401</f>
        <v>0</v>
      </c>
      <c r="C2403" s="40">
        <f t="shared" si="1224"/>
        <v>0</v>
      </c>
      <c r="D2403" s="40">
        <f>D2402+D2401</f>
        <v>0</v>
      </c>
      <c r="E2403" s="40">
        <f t="shared" ref="E2403:AA2403" si="1225">E2402+E2401</f>
        <v>0</v>
      </c>
      <c r="F2403" s="40">
        <f t="shared" si="1225"/>
        <v>0</v>
      </c>
      <c r="G2403" s="40">
        <f t="shared" si="1225"/>
        <v>0</v>
      </c>
      <c r="H2403" s="40">
        <f t="shared" si="1225"/>
        <v>0</v>
      </c>
      <c r="I2403" s="40">
        <f t="shared" si="1225"/>
        <v>0</v>
      </c>
      <c r="J2403" s="40">
        <f t="shared" si="1225"/>
        <v>0</v>
      </c>
      <c r="K2403" s="40">
        <f t="shared" si="1225"/>
        <v>0</v>
      </c>
      <c r="L2403" s="40">
        <f t="shared" si="1225"/>
        <v>0</v>
      </c>
      <c r="M2403" s="40">
        <f t="shared" si="1225"/>
        <v>0</v>
      </c>
      <c r="N2403" s="40">
        <f t="shared" si="1225"/>
        <v>0</v>
      </c>
      <c r="O2403" s="40">
        <f t="shared" si="1225"/>
        <v>0</v>
      </c>
      <c r="P2403" s="40">
        <f t="shared" si="1225"/>
        <v>0</v>
      </c>
      <c r="Q2403" s="40">
        <f t="shared" si="1225"/>
        <v>0</v>
      </c>
      <c r="R2403" s="40">
        <f t="shared" si="1225"/>
        <v>0</v>
      </c>
      <c r="S2403" s="40">
        <f t="shared" si="1225"/>
        <v>0</v>
      </c>
      <c r="T2403" s="40">
        <f t="shared" si="1225"/>
        <v>0</v>
      </c>
      <c r="U2403" s="40">
        <f t="shared" si="1225"/>
        <v>0</v>
      </c>
      <c r="V2403" s="40">
        <f t="shared" si="1225"/>
        <v>0</v>
      </c>
      <c r="W2403" s="40">
        <f t="shared" si="1225"/>
        <v>0</v>
      </c>
      <c r="X2403" s="40">
        <f t="shared" si="1225"/>
        <v>0</v>
      </c>
      <c r="Y2403" s="40">
        <f t="shared" si="1225"/>
        <v>0</v>
      </c>
      <c r="Z2403" s="40">
        <f t="shared" si="1225"/>
        <v>0</v>
      </c>
      <c r="AA2403" s="40">
        <f t="shared" si="1225"/>
        <v>0</v>
      </c>
      <c r="AB2403" s="41" t="e">
        <f t="shared" si="1219"/>
        <v>#DIV/0!</v>
      </c>
      <c r="AC2403" s="43"/>
      <c r="AD2403" s="165"/>
      <c r="AE2403" s="165"/>
      <c r="AF2403" s="165"/>
      <c r="AG2403" s="165"/>
      <c r="AH2403" s="165"/>
      <c r="AI2403" s="140"/>
      <c r="AJ2403" s="140"/>
      <c r="AK2403" s="78"/>
      <c r="AL2403" s="78"/>
    </row>
    <row r="2404" spans="1:38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65"/>
      <c r="AE2404" s="165"/>
      <c r="AF2404" s="165"/>
      <c r="AG2404" s="165"/>
      <c r="AH2404" s="165"/>
      <c r="AI2404" s="140"/>
      <c r="AJ2404" s="140"/>
      <c r="AK2404" s="78"/>
      <c r="AL2404" s="78"/>
    </row>
    <row r="2405" spans="1:38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65"/>
      <c r="AE2405" s="165"/>
      <c r="AF2405" s="165"/>
      <c r="AG2405" s="165"/>
      <c r="AH2405" s="165"/>
      <c r="AI2405" s="140"/>
      <c r="AJ2405" s="140"/>
      <c r="AK2405" s="78"/>
      <c r="AL2405" s="78"/>
    </row>
    <row r="2406" spans="1:38" s="33" customFormat="1" ht="15" hidden="1" customHeight="1" x14ac:dyDescent="0.25">
      <c r="A2406" s="47" t="s">
        <v>136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65"/>
      <c r="AE2406" s="165"/>
      <c r="AF2406" s="165"/>
      <c r="AG2406" s="165"/>
      <c r="AH2406" s="165"/>
      <c r="AI2406" s="140"/>
      <c r="AJ2406" s="140"/>
      <c r="AK2406" s="78"/>
      <c r="AL2406" s="78"/>
    </row>
    <row r="2407" spans="1:38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26">Z2407/D2407</f>
        <v>#DIV/0!</v>
      </c>
      <c r="AC2407" s="32"/>
      <c r="AD2407" s="165"/>
      <c r="AE2407" s="165"/>
      <c r="AF2407" s="165"/>
      <c r="AG2407" s="165"/>
      <c r="AH2407" s="165"/>
      <c r="AI2407" s="140"/>
      <c r="AJ2407" s="140"/>
      <c r="AK2407" s="78"/>
      <c r="AL2407" s="78"/>
    </row>
    <row r="2408" spans="1:38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7">SUM(M2408:Y2408)</f>
        <v>0</v>
      </c>
      <c r="AA2408" s="31">
        <f>D2408-Z2408</f>
        <v>0</v>
      </c>
      <c r="AB2408" s="37" t="e">
        <f t="shared" si="1226"/>
        <v>#DIV/0!</v>
      </c>
      <c r="AC2408" s="32"/>
      <c r="AD2408" s="165"/>
      <c r="AE2408" s="165"/>
      <c r="AF2408" s="165"/>
      <c r="AG2408" s="165"/>
      <c r="AH2408" s="165"/>
      <c r="AI2408" s="140"/>
      <c r="AJ2408" s="140"/>
      <c r="AK2408" s="78"/>
      <c r="AL2408" s="78"/>
    </row>
    <row r="2409" spans="1:38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7"/>
        <v>0</v>
      </c>
      <c r="AA2409" s="31">
        <f>D2409-Z2409</f>
        <v>0</v>
      </c>
      <c r="AB2409" s="37" t="e">
        <f t="shared" si="1226"/>
        <v>#DIV/0!</v>
      </c>
      <c r="AC2409" s="32"/>
      <c r="AD2409" s="165"/>
      <c r="AE2409" s="165"/>
      <c r="AF2409" s="165"/>
      <c r="AG2409" s="165"/>
      <c r="AH2409" s="165"/>
      <c r="AI2409" s="140"/>
      <c r="AJ2409" s="140"/>
      <c r="AK2409" s="78"/>
      <c r="AL2409" s="78"/>
    </row>
    <row r="2410" spans="1:38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7"/>
        <v>0</v>
      </c>
      <c r="AA2410" s="31">
        <f>D2410-Z2410</f>
        <v>0</v>
      </c>
      <c r="AB2410" s="37" t="e">
        <f t="shared" si="1226"/>
        <v>#DIV/0!</v>
      </c>
      <c r="AC2410" s="32"/>
      <c r="AD2410" s="165"/>
      <c r="AE2410" s="165"/>
      <c r="AF2410" s="165"/>
      <c r="AG2410" s="165"/>
      <c r="AH2410" s="165"/>
      <c r="AI2410" s="140"/>
      <c r="AJ2410" s="140"/>
      <c r="AK2410" s="78"/>
      <c r="AL2410" s="78"/>
    </row>
    <row r="2411" spans="1:38" s="33" customFormat="1" ht="18" hidden="1" customHeight="1" x14ac:dyDescent="0.25">
      <c r="A2411" s="39" t="s">
        <v>38</v>
      </c>
      <c r="B2411" s="40">
        <f t="shared" ref="B2411:C2411" si="1228">SUM(B2407:B2410)</f>
        <v>0</v>
      </c>
      <c r="C2411" s="40">
        <f t="shared" si="1228"/>
        <v>0</v>
      </c>
      <c r="D2411" s="40">
        <f>SUM(D2407:D2410)</f>
        <v>0</v>
      </c>
      <c r="E2411" s="40">
        <f t="shared" ref="E2411:AA2411" si="1229">SUM(E2407:E2410)</f>
        <v>0</v>
      </c>
      <c r="F2411" s="40">
        <f t="shared" si="1229"/>
        <v>0</v>
      </c>
      <c r="G2411" s="40">
        <f t="shared" si="1229"/>
        <v>0</v>
      </c>
      <c r="H2411" s="40">
        <f t="shared" si="1229"/>
        <v>0</v>
      </c>
      <c r="I2411" s="40">
        <f t="shared" si="1229"/>
        <v>0</v>
      </c>
      <c r="J2411" s="40">
        <f t="shared" si="1229"/>
        <v>0</v>
      </c>
      <c r="K2411" s="40">
        <f t="shared" si="1229"/>
        <v>0</v>
      </c>
      <c r="L2411" s="40">
        <f t="shared" si="1229"/>
        <v>0</v>
      </c>
      <c r="M2411" s="40">
        <f t="shared" si="1229"/>
        <v>0</v>
      </c>
      <c r="N2411" s="40">
        <f t="shared" si="1229"/>
        <v>0</v>
      </c>
      <c r="O2411" s="40">
        <f t="shared" si="1229"/>
        <v>0</v>
      </c>
      <c r="P2411" s="40">
        <f t="shared" si="1229"/>
        <v>0</v>
      </c>
      <c r="Q2411" s="40">
        <f t="shared" si="1229"/>
        <v>0</v>
      </c>
      <c r="R2411" s="40">
        <f t="shared" si="1229"/>
        <v>0</v>
      </c>
      <c r="S2411" s="40">
        <f t="shared" si="1229"/>
        <v>0</v>
      </c>
      <c r="T2411" s="40">
        <f t="shared" si="1229"/>
        <v>0</v>
      </c>
      <c r="U2411" s="40">
        <f t="shared" si="1229"/>
        <v>0</v>
      </c>
      <c r="V2411" s="40">
        <f t="shared" si="1229"/>
        <v>0</v>
      </c>
      <c r="W2411" s="40">
        <f t="shared" si="1229"/>
        <v>0</v>
      </c>
      <c r="X2411" s="40">
        <f t="shared" si="1229"/>
        <v>0</v>
      </c>
      <c r="Y2411" s="40">
        <f t="shared" si="1229"/>
        <v>0</v>
      </c>
      <c r="Z2411" s="40">
        <f t="shared" si="1229"/>
        <v>0</v>
      </c>
      <c r="AA2411" s="40">
        <f t="shared" si="1229"/>
        <v>0</v>
      </c>
      <c r="AB2411" s="41" t="e">
        <f t="shared" si="1226"/>
        <v>#DIV/0!</v>
      </c>
      <c r="AC2411" s="32"/>
      <c r="AD2411" s="165"/>
      <c r="AE2411" s="165"/>
      <c r="AF2411" s="165"/>
      <c r="AG2411" s="165"/>
      <c r="AH2411" s="165"/>
      <c r="AI2411" s="140"/>
      <c r="AJ2411" s="140"/>
      <c r="AK2411" s="78"/>
      <c r="AL2411" s="78"/>
    </row>
    <row r="2412" spans="1:38" s="33" customFormat="1" ht="18" hidden="1" customHeight="1" x14ac:dyDescent="0.25">
      <c r="A2412" s="42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0">SUM(M2412:Y2412)</f>
        <v>0</v>
      </c>
      <c r="AA2412" s="31">
        <f>D2412-Z2412</f>
        <v>0</v>
      </c>
      <c r="AB2412" s="37" t="e">
        <f t="shared" si="1226"/>
        <v>#DIV/0!</v>
      </c>
      <c r="AC2412" s="32"/>
      <c r="AD2412" s="165"/>
      <c r="AE2412" s="165"/>
      <c r="AF2412" s="165"/>
      <c r="AG2412" s="165"/>
      <c r="AH2412" s="165"/>
      <c r="AI2412" s="140"/>
      <c r="AJ2412" s="140"/>
      <c r="AK2412" s="78"/>
      <c r="AL2412" s="78"/>
    </row>
    <row r="2413" spans="1:38" s="33" customFormat="1" ht="18" hidden="1" customHeight="1" x14ac:dyDescent="0.25">
      <c r="A2413" s="39" t="s">
        <v>40</v>
      </c>
      <c r="B2413" s="40">
        <f t="shared" ref="B2413:C2413" si="1231">B2412+B2411</f>
        <v>0</v>
      </c>
      <c r="C2413" s="40">
        <f t="shared" si="1231"/>
        <v>0</v>
      </c>
      <c r="D2413" s="40">
        <f>D2412+D2411</f>
        <v>0</v>
      </c>
      <c r="E2413" s="40">
        <f t="shared" ref="E2413:AA2413" si="1232">E2412+E2411</f>
        <v>0</v>
      </c>
      <c r="F2413" s="40">
        <f t="shared" si="1232"/>
        <v>0</v>
      </c>
      <c r="G2413" s="40">
        <f t="shared" si="1232"/>
        <v>0</v>
      </c>
      <c r="H2413" s="40">
        <f t="shared" si="1232"/>
        <v>0</v>
      </c>
      <c r="I2413" s="40">
        <f t="shared" si="1232"/>
        <v>0</v>
      </c>
      <c r="J2413" s="40">
        <f t="shared" si="1232"/>
        <v>0</v>
      </c>
      <c r="K2413" s="40">
        <f t="shared" si="1232"/>
        <v>0</v>
      </c>
      <c r="L2413" s="40">
        <f t="shared" si="1232"/>
        <v>0</v>
      </c>
      <c r="M2413" s="40">
        <f t="shared" si="1232"/>
        <v>0</v>
      </c>
      <c r="N2413" s="40">
        <f t="shared" si="1232"/>
        <v>0</v>
      </c>
      <c r="O2413" s="40">
        <f t="shared" si="1232"/>
        <v>0</v>
      </c>
      <c r="P2413" s="40">
        <f t="shared" si="1232"/>
        <v>0</v>
      </c>
      <c r="Q2413" s="40">
        <f t="shared" si="1232"/>
        <v>0</v>
      </c>
      <c r="R2413" s="40">
        <f t="shared" si="1232"/>
        <v>0</v>
      </c>
      <c r="S2413" s="40">
        <f t="shared" si="1232"/>
        <v>0</v>
      </c>
      <c r="T2413" s="40">
        <f t="shared" si="1232"/>
        <v>0</v>
      </c>
      <c r="U2413" s="40">
        <f t="shared" si="1232"/>
        <v>0</v>
      </c>
      <c r="V2413" s="40">
        <f t="shared" si="1232"/>
        <v>0</v>
      </c>
      <c r="W2413" s="40">
        <f t="shared" si="1232"/>
        <v>0</v>
      </c>
      <c r="X2413" s="40">
        <f t="shared" si="1232"/>
        <v>0</v>
      </c>
      <c r="Y2413" s="40">
        <f t="shared" si="1232"/>
        <v>0</v>
      </c>
      <c r="Z2413" s="40">
        <f t="shared" si="1232"/>
        <v>0</v>
      </c>
      <c r="AA2413" s="40">
        <f t="shared" si="1232"/>
        <v>0</v>
      </c>
      <c r="AB2413" s="41" t="e">
        <f t="shared" si="1226"/>
        <v>#DIV/0!</v>
      </c>
      <c r="AC2413" s="43"/>
      <c r="AD2413" s="165"/>
      <c r="AE2413" s="165"/>
      <c r="AF2413" s="165"/>
      <c r="AG2413" s="165"/>
      <c r="AH2413" s="165"/>
      <c r="AI2413" s="140"/>
      <c r="AJ2413" s="140"/>
      <c r="AK2413" s="78"/>
      <c r="AL2413" s="78"/>
    </row>
    <row r="2414" spans="1:38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65"/>
      <c r="AE2414" s="165"/>
      <c r="AF2414" s="165"/>
      <c r="AG2414" s="165"/>
      <c r="AH2414" s="165"/>
      <c r="AI2414" s="140"/>
      <c r="AJ2414" s="140"/>
      <c r="AK2414" s="78"/>
      <c r="AL2414" s="78"/>
    </row>
    <row r="2415" spans="1:38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65"/>
      <c r="AE2415" s="165"/>
      <c r="AF2415" s="165"/>
      <c r="AG2415" s="165"/>
      <c r="AH2415" s="165"/>
      <c r="AI2415" s="140"/>
      <c r="AJ2415" s="140"/>
      <c r="AK2415" s="78"/>
      <c r="AL2415" s="78"/>
    </row>
    <row r="2416" spans="1:38" s="33" customFormat="1" ht="15" hidden="1" customHeight="1" x14ac:dyDescent="0.25">
      <c r="A2416" s="47" t="s">
        <v>136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65"/>
      <c r="AE2416" s="165"/>
      <c r="AF2416" s="165"/>
      <c r="AG2416" s="165"/>
      <c r="AH2416" s="165"/>
      <c r="AI2416" s="140"/>
      <c r="AJ2416" s="140"/>
      <c r="AK2416" s="78"/>
      <c r="AL2416" s="78"/>
    </row>
    <row r="2417" spans="1:38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33">Z2417/D2417</f>
        <v>#DIV/0!</v>
      </c>
      <c r="AC2417" s="32"/>
      <c r="AD2417" s="165"/>
      <c r="AE2417" s="165"/>
      <c r="AF2417" s="165"/>
      <c r="AG2417" s="165"/>
      <c r="AH2417" s="165"/>
      <c r="AI2417" s="140"/>
      <c r="AJ2417" s="140"/>
      <c r="AK2417" s="78"/>
      <c r="AL2417" s="78"/>
    </row>
    <row r="2418" spans="1:38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4">SUM(M2418:Y2418)</f>
        <v>0</v>
      </c>
      <c r="AA2418" s="31">
        <f>D2418-Z2418</f>
        <v>0</v>
      </c>
      <c r="AB2418" s="37" t="e">
        <f t="shared" si="1233"/>
        <v>#DIV/0!</v>
      </c>
      <c r="AC2418" s="32"/>
      <c r="AD2418" s="165"/>
      <c r="AE2418" s="165"/>
      <c r="AF2418" s="165"/>
      <c r="AG2418" s="165"/>
      <c r="AH2418" s="165"/>
      <c r="AI2418" s="140"/>
      <c r="AJ2418" s="140"/>
      <c r="AK2418" s="78"/>
      <c r="AL2418" s="78"/>
    </row>
    <row r="2419" spans="1:38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4"/>
        <v>0</v>
      </c>
      <c r="AA2419" s="31">
        <f>D2419-Z2419</f>
        <v>0</v>
      </c>
      <c r="AB2419" s="37" t="e">
        <f t="shared" si="1233"/>
        <v>#DIV/0!</v>
      </c>
      <c r="AC2419" s="32"/>
      <c r="AD2419" s="165"/>
      <c r="AE2419" s="165"/>
      <c r="AF2419" s="165"/>
      <c r="AG2419" s="165"/>
      <c r="AH2419" s="165"/>
      <c r="AI2419" s="140"/>
      <c r="AJ2419" s="140"/>
      <c r="AK2419" s="78"/>
      <c r="AL2419" s="78"/>
    </row>
    <row r="2420" spans="1:38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4"/>
        <v>0</v>
      </c>
      <c r="AA2420" s="31">
        <f>D2420-Z2420</f>
        <v>0</v>
      </c>
      <c r="AB2420" s="37" t="e">
        <f t="shared" si="1233"/>
        <v>#DIV/0!</v>
      </c>
      <c r="AC2420" s="32"/>
      <c r="AD2420" s="165"/>
      <c r="AE2420" s="165"/>
      <c r="AF2420" s="165"/>
      <c r="AG2420" s="165"/>
      <c r="AH2420" s="165"/>
      <c r="AI2420" s="140"/>
      <c r="AJ2420" s="140"/>
      <c r="AK2420" s="78"/>
      <c r="AL2420" s="78"/>
    </row>
    <row r="2421" spans="1:38" s="33" customFormat="1" ht="18" hidden="1" customHeight="1" x14ac:dyDescent="0.25">
      <c r="A2421" s="39" t="s">
        <v>38</v>
      </c>
      <c r="B2421" s="40">
        <f t="shared" ref="B2421:C2421" si="1235">SUM(B2417:B2420)</f>
        <v>0</v>
      </c>
      <c r="C2421" s="40">
        <f t="shared" si="1235"/>
        <v>0</v>
      </c>
      <c r="D2421" s="40">
        <f>SUM(D2417:D2420)</f>
        <v>0</v>
      </c>
      <c r="E2421" s="40">
        <f t="shared" ref="E2421:AA2421" si="1236">SUM(E2417:E2420)</f>
        <v>0</v>
      </c>
      <c r="F2421" s="40">
        <f t="shared" si="1236"/>
        <v>0</v>
      </c>
      <c r="G2421" s="40">
        <f t="shared" si="1236"/>
        <v>0</v>
      </c>
      <c r="H2421" s="40">
        <f t="shared" si="1236"/>
        <v>0</v>
      </c>
      <c r="I2421" s="40">
        <f t="shared" si="1236"/>
        <v>0</v>
      </c>
      <c r="J2421" s="40">
        <f t="shared" si="1236"/>
        <v>0</v>
      </c>
      <c r="K2421" s="40">
        <f t="shared" si="1236"/>
        <v>0</v>
      </c>
      <c r="L2421" s="40">
        <f t="shared" si="1236"/>
        <v>0</v>
      </c>
      <c r="M2421" s="40">
        <f t="shared" si="1236"/>
        <v>0</v>
      </c>
      <c r="N2421" s="40">
        <f t="shared" si="1236"/>
        <v>0</v>
      </c>
      <c r="O2421" s="40">
        <f t="shared" si="1236"/>
        <v>0</v>
      </c>
      <c r="P2421" s="40">
        <f t="shared" si="1236"/>
        <v>0</v>
      </c>
      <c r="Q2421" s="40">
        <f t="shared" si="1236"/>
        <v>0</v>
      </c>
      <c r="R2421" s="40">
        <f t="shared" si="1236"/>
        <v>0</v>
      </c>
      <c r="S2421" s="40">
        <f t="shared" si="1236"/>
        <v>0</v>
      </c>
      <c r="T2421" s="40">
        <f t="shared" si="1236"/>
        <v>0</v>
      </c>
      <c r="U2421" s="40">
        <f t="shared" si="1236"/>
        <v>0</v>
      </c>
      <c r="V2421" s="40">
        <f t="shared" si="1236"/>
        <v>0</v>
      </c>
      <c r="W2421" s="40">
        <f t="shared" si="1236"/>
        <v>0</v>
      </c>
      <c r="X2421" s="40">
        <f t="shared" si="1236"/>
        <v>0</v>
      </c>
      <c r="Y2421" s="40">
        <f t="shared" si="1236"/>
        <v>0</v>
      </c>
      <c r="Z2421" s="40">
        <f t="shared" si="1236"/>
        <v>0</v>
      </c>
      <c r="AA2421" s="40">
        <f t="shared" si="1236"/>
        <v>0</v>
      </c>
      <c r="AB2421" s="41" t="e">
        <f t="shared" si="1233"/>
        <v>#DIV/0!</v>
      </c>
      <c r="AC2421" s="32"/>
      <c r="AD2421" s="165"/>
      <c r="AE2421" s="165"/>
      <c r="AF2421" s="165"/>
      <c r="AG2421" s="165"/>
      <c r="AH2421" s="165"/>
      <c r="AI2421" s="140"/>
      <c r="AJ2421" s="140"/>
      <c r="AK2421" s="78"/>
      <c r="AL2421" s="78"/>
    </row>
    <row r="2422" spans="1:38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7">SUM(M2422:Y2422)</f>
        <v>0</v>
      </c>
      <c r="AA2422" s="31">
        <f>D2422-Z2422</f>
        <v>0</v>
      </c>
      <c r="AB2422" s="37" t="e">
        <f t="shared" si="1233"/>
        <v>#DIV/0!</v>
      </c>
      <c r="AC2422" s="32"/>
      <c r="AD2422" s="165"/>
      <c r="AE2422" s="165"/>
      <c r="AF2422" s="165"/>
      <c r="AG2422" s="165"/>
      <c r="AH2422" s="165"/>
      <c r="AI2422" s="140"/>
      <c r="AJ2422" s="140"/>
      <c r="AK2422" s="78"/>
      <c r="AL2422" s="78"/>
    </row>
    <row r="2423" spans="1:38" s="33" customFormat="1" ht="18" hidden="1" customHeight="1" x14ac:dyDescent="0.25">
      <c r="A2423" s="39" t="s">
        <v>40</v>
      </c>
      <c r="B2423" s="40">
        <f t="shared" ref="B2423:C2423" si="1238">B2422+B2421</f>
        <v>0</v>
      </c>
      <c r="C2423" s="40">
        <f t="shared" si="1238"/>
        <v>0</v>
      </c>
      <c r="D2423" s="40">
        <f>D2422+D2421</f>
        <v>0</v>
      </c>
      <c r="E2423" s="40">
        <f t="shared" ref="E2423:AA2423" si="1239">E2422+E2421</f>
        <v>0</v>
      </c>
      <c r="F2423" s="40">
        <f t="shared" si="1239"/>
        <v>0</v>
      </c>
      <c r="G2423" s="40">
        <f t="shared" si="1239"/>
        <v>0</v>
      </c>
      <c r="H2423" s="40">
        <f t="shared" si="1239"/>
        <v>0</v>
      </c>
      <c r="I2423" s="40">
        <f t="shared" si="1239"/>
        <v>0</v>
      </c>
      <c r="J2423" s="40">
        <f t="shared" si="1239"/>
        <v>0</v>
      </c>
      <c r="K2423" s="40">
        <f t="shared" si="1239"/>
        <v>0</v>
      </c>
      <c r="L2423" s="40">
        <f t="shared" si="1239"/>
        <v>0</v>
      </c>
      <c r="M2423" s="40">
        <f t="shared" si="1239"/>
        <v>0</v>
      </c>
      <c r="N2423" s="40">
        <f t="shared" si="1239"/>
        <v>0</v>
      </c>
      <c r="O2423" s="40">
        <f t="shared" si="1239"/>
        <v>0</v>
      </c>
      <c r="P2423" s="40">
        <f t="shared" si="1239"/>
        <v>0</v>
      </c>
      <c r="Q2423" s="40">
        <f t="shared" si="1239"/>
        <v>0</v>
      </c>
      <c r="R2423" s="40">
        <f t="shared" si="1239"/>
        <v>0</v>
      </c>
      <c r="S2423" s="40">
        <f t="shared" si="1239"/>
        <v>0</v>
      </c>
      <c r="T2423" s="40">
        <f t="shared" si="1239"/>
        <v>0</v>
      </c>
      <c r="U2423" s="40">
        <f t="shared" si="1239"/>
        <v>0</v>
      </c>
      <c r="V2423" s="40">
        <f t="shared" si="1239"/>
        <v>0</v>
      </c>
      <c r="W2423" s="40">
        <f t="shared" si="1239"/>
        <v>0</v>
      </c>
      <c r="X2423" s="40">
        <f t="shared" si="1239"/>
        <v>0</v>
      </c>
      <c r="Y2423" s="40">
        <f t="shared" si="1239"/>
        <v>0</v>
      </c>
      <c r="Z2423" s="40">
        <f t="shared" si="1239"/>
        <v>0</v>
      </c>
      <c r="AA2423" s="40">
        <f t="shared" si="1239"/>
        <v>0</v>
      </c>
      <c r="AB2423" s="41" t="e">
        <f t="shared" si="1233"/>
        <v>#DIV/0!</v>
      </c>
      <c r="AC2423" s="43"/>
      <c r="AD2423" s="165"/>
      <c r="AE2423" s="165"/>
      <c r="AF2423" s="165"/>
      <c r="AG2423" s="165"/>
      <c r="AH2423" s="165"/>
      <c r="AI2423" s="140"/>
      <c r="AJ2423" s="140"/>
      <c r="AK2423" s="78"/>
      <c r="AL2423" s="78"/>
    </row>
    <row r="2424" spans="1:38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65"/>
      <c r="AE2424" s="165"/>
      <c r="AF2424" s="165"/>
      <c r="AG2424" s="165"/>
      <c r="AH2424" s="165"/>
      <c r="AI2424" s="140"/>
      <c r="AJ2424" s="140"/>
      <c r="AK2424" s="78"/>
      <c r="AL2424" s="78"/>
    </row>
    <row r="2425" spans="1:38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65"/>
      <c r="AE2425" s="165"/>
      <c r="AF2425" s="165"/>
      <c r="AG2425" s="165"/>
      <c r="AH2425" s="165"/>
      <c r="AI2425" s="140"/>
      <c r="AJ2425" s="140"/>
      <c r="AK2425" s="78"/>
      <c r="AL2425" s="78"/>
    </row>
    <row r="2426" spans="1:38" s="33" customFormat="1" ht="15" hidden="1" customHeight="1" x14ac:dyDescent="0.25">
      <c r="A2426" s="47" t="s">
        <v>136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65"/>
      <c r="AE2426" s="165"/>
      <c r="AF2426" s="165"/>
      <c r="AG2426" s="165"/>
      <c r="AH2426" s="165"/>
      <c r="AI2426" s="140"/>
      <c r="AJ2426" s="140"/>
      <c r="AK2426" s="78"/>
      <c r="AL2426" s="78"/>
    </row>
    <row r="2427" spans="1:38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40">Z2427/D2427</f>
        <v>#DIV/0!</v>
      </c>
      <c r="AC2427" s="32"/>
      <c r="AD2427" s="165"/>
      <c r="AE2427" s="165"/>
      <c r="AF2427" s="165"/>
      <c r="AG2427" s="165"/>
      <c r="AH2427" s="165"/>
      <c r="AI2427" s="140"/>
      <c r="AJ2427" s="140"/>
      <c r="AK2427" s="78"/>
      <c r="AL2427" s="78"/>
    </row>
    <row r="2428" spans="1:38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1">SUM(M2428:Y2428)</f>
        <v>0</v>
      </c>
      <c r="AA2428" s="31">
        <f>D2428-Z2428</f>
        <v>0</v>
      </c>
      <c r="AB2428" s="37" t="e">
        <f t="shared" si="1240"/>
        <v>#DIV/0!</v>
      </c>
      <c r="AC2428" s="32"/>
      <c r="AD2428" s="165"/>
      <c r="AE2428" s="165"/>
      <c r="AF2428" s="165"/>
      <c r="AG2428" s="165"/>
      <c r="AH2428" s="165"/>
      <c r="AI2428" s="140"/>
      <c r="AJ2428" s="140"/>
      <c r="AK2428" s="78"/>
      <c r="AL2428" s="78"/>
    </row>
    <row r="2429" spans="1:38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1"/>
        <v>0</v>
      </c>
      <c r="AA2429" s="31">
        <f>D2429-Z2429</f>
        <v>0</v>
      </c>
      <c r="AB2429" s="37" t="e">
        <f t="shared" si="1240"/>
        <v>#DIV/0!</v>
      </c>
      <c r="AC2429" s="32"/>
      <c r="AD2429" s="165"/>
      <c r="AE2429" s="165"/>
      <c r="AF2429" s="165"/>
      <c r="AG2429" s="165"/>
      <c r="AH2429" s="165"/>
      <c r="AI2429" s="140"/>
      <c r="AJ2429" s="140"/>
      <c r="AK2429" s="78"/>
      <c r="AL2429" s="78"/>
    </row>
    <row r="2430" spans="1:38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1"/>
        <v>0</v>
      </c>
      <c r="AA2430" s="31">
        <f>D2430-Z2430</f>
        <v>0</v>
      </c>
      <c r="AB2430" s="37" t="e">
        <f t="shared" si="1240"/>
        <v>#DIV/0!</v>
      </c>
      <c r="AC2430" s="32"/>
      <c r="AD2430" s="165"/>
      <c r="AE2430" s="165"/>
      <c r="AF2430" s="165"/>
      <c r="AG2430" s="165"/>
      <c r="AH2430" s="165"/>
      <c r="AI2430" s="140"/>
      <c r="AJ2430" s="140"/>
      <c r="AK2430" s="78"/>
      <c r="AL2430" s="78"/>
    </row>
    <row r="2431" spans="1:38" s="33" customFormat="1" ht="18" hidden="1" customHeight="1" x14ac:dyDescent="0.25">
      <c r="A2431" s="39" t="s">
        <v>38</v>
      </c>
      <c r="B2431" s="40">
        <f t="shared" ref="B2431:C2431" si="1242">SUM(B2427:B2430)</f>
        <v>0</v>
      </c>
      <c r="C2431" s="40">
        <f t="shared" si="1242"/>
        <v>0</v>
      </c>
      <c r="D2431" s="40">
        <f>SUM(D2427:D2430)</f>
        <v>0</v>
      </c>
      <c r="E2431" s="40">
        <f t="shared" ref="E2431:AA2431" si="1243">SUM(E2427:E2430)</f>
        <v>0</v>
      </c>
      <c r="F2431" s="40">
        <f t="shared" si="1243"/>
        <v>0</v>
      </c>
      <c r="G2431" s="40">
        <f t="shared" si="1243"/>
        <v>0</v>
      </c>
      <c r="H2431" s="40">
        <f t="shared" si="1243"/>
        <v>0</v>
      </c>
      <c r="I2431" s="40">
        <f t="shared" si="1243"/>
        <v>0</v>
      </c>
      <c r="J2431" s="40">
        <f t="shared" si="1243"/>
        <v>0</v>
      </c>
      <c r="K2431" s="40">
        <f t="shared" si="1243"/>
        <v>0</v>
      </c>
      <c r="L2431" s="40">
        <f t="shared" si="1243"/>
        <v>0</v>
      </c>
      <c r="M2431" s="40">
        <f t="shared" si="1243"/>
        <v>0</v>
      </c>
      <c r="N2431" s="40">
        <f t="shared" si="1243"/>
        <v>0</v>
      </c>
      <c r="O2431" s="40">
        <f t="shared" si="1243"/>
        <v>0</v>
      </c>
      <c r="P2431" s="40">
        <f t="shared" si="1243"/>
        <v>0</v>
      </c>
      <c r="Q2431" s="40">
        <f t="shared" si="1243"/>
        <v>0</v>
      </c>
      <c r="R2431" s="40">
        <f t="shared" si="1243"/>
        <v>0</v>
      </c>
      <c r="S2431" s="40">
        <f t="shared" si="1243"/>
        <v>0</v>
      </c>
      <c r="T2431" s="40">
        <f t="shared" si="1243"/>
        <v>0</v>
      </c>
      <c r="U2431" s="40">
        <f t="shared" si="1243"/>
        <v>0</v>
      </c>
      <c r="V2431" s="40">
        <f t="shared" si="1243"/>
        <v>0</v>
      </c>
      <c r="W2431" s="40">
        <f t="shared" si="1243"/>
        <v>0</v>
      </c>
      <c r="X2431" s="40">
        <f t="shared" si="1243"/>
        <v>0</v>
      </c>
      <c r="Y2431" s="40">
        <f t="shared" si="1243"/>
        <v>0</v>
      </c>
      <c r="Z2431" s="40">
        <f t="shared" si="1243"/>
        <v>0</v>
      </c>
      <c r="AA2431" s="40">
        <f t="shared" si="1243"/>
        <v>0</v>
      </c>
      <c r="AB2431" s="41" t="e">
        <f t="shared" si="1240"/>
        <v>#DIV/0!</v>
      </c>
      <c r="AC2431" s="32"/>
      <c r="AD2431" s="165"/>
      <c r="AE2431" s="165"/>
      <c r="AF2431" s="165"/>
      <c r="AG2431" s="165"/>
      <c r="AH2431" s="165"/>
      <c r="AI2431" s="140"/>
      <c r="AJ2431" s="140"/>
      <c r="AK2431" s="78"/>
      <c r="AL2431" s="78"/>
    </row>
    <row r="2432" spans="1:38" s="33" customFormat="1" ht="18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4">SUM(M2432:Y2432)</f>
        <v>0</v>
      </c>
      <c r="AA2432" s="31">
        <f>D2432-Z2432</f>
        <v>0</v>
      </c>
      <c r="AB2432" s="37" t="e">
        <f t="shared" si="1240"/>
        <v>#DIV/0!</v>
      </c>
      <c r="AC2432" s="32"/>
      <c r="AD2432" s="165"/>
      <c r="AE2432" s="165"/>
      <c r="AF2432" s="165"/>
      <c r="AG2432" s="165"/>
      <c r="AH2432" s="165"/>
      <c r="AI2432" s="140"/>
      <c r="AJ2432" s="140"/>
      <c r="AK2432" s="78"/>
      <c r="AL2432" s="78"/>
    </row>
    <row r="2433" spans="1:38" s="33" customFormat="1" ht="18" hidden="1" customHeight="1" x14ac:dyDescent="0.25">
      <c r="A2433" s="39" t="s">
        <v>40</v>
      </c>
      <c r="B2433" s="40">
        <f t="shared" ref="B2433:C2433" si="1245">B2432+B2431</f>
        <v>0</v>
      </c>
      <c r="C2433" s="40">
        <f t="shared" si="1245"/>
        <v>0</v>
      </c>
      <c r="D2433" s="40">
        <f>D2432+D2431</f>
        <v>0</v>
      </c>
      <c r="E2433" s="40">
        <f t="shared" ref="E2433:AA2433" si="1246">E2432+E2431</f>
        <v>0</v>
      </c>
      <c r="F2433" s="40">
        <f t="shared" si="1246"/>
        <v>0</v>
      </c>
      <c r="G2433" s="40">
        <f t="shared" si="1246"/>
        <v>0</v>
      </c>
      <c r="H2433" s="40">
        <f t="shared" si="1246"/>
        <v>0</v>
      </c>
      <c r="I2433" s="40">
        <f t="shared" si="1246"/>
        <v>0</v>
      </c>
      <c r="J2433" s="40">
        <f t="shared" si="1246"/>
        <v>0</v>
      </c>
      <c r="K2433" s="40">
        <f t="shared" si="1246"/>
        <v>0</v>
      </c>
      <c r="L2433" s="40">
        <f t="shared" si="1246"/>
        <v>0</v>
      </c>
      <c r="M2433" s="40">
        <f t="shared" si="1246"/>
        <v>0</v>
      </c>
      <c r="N2433" s="40">
        <f t="shared" si="1246"/>
        <v>0</v>
      </c>
      <c r="O2433" s="40">
        <f t="shared" si="1246"/>
        <v>0</v>
      </c>
      <c r="P2433" s="40">
        <f t="shared" si="1246"/>
        <v>0</v>
      </c>
      <c r="Q2433" s="40">
        <f t="shared" si="1246"/>
        <v>0</v>
      </c>
      <c r="R2433" s="40">
        <f t="shared" si="1246"/>
        <v>0</v>
      </c>
      <c r="S2433" s="40">
        <f t="shared" si="1246"/>
        <v>0</v>
      </c>
      <c r="T2433" s="40">
        <f t="shared" si="1246"/>
        <v>0</v>
      </c>
      <c r="U2433" s="40">
        <f t="shared" si="1246"/>
        <v>0</v>
      </c>
      <c r="V2433" s="40">
        <f t="shared" si="1246"/>
        <v>0</v>
      </c>
      <c r="W2433" s="40">
        <f t="shared" si="1246"/>
        <v>0</v>
      </c>
      <c r="X2433" s="40">
        <f t="shared" si="1246"/>
        <v>0</v>
      </c>
      <c r="Y2433" s="40">
        <f t="shared" si="1246"/>
        <v>0</v>
      </c>
      <c r="Z2433" s="40">
        <f t="shared" si="1246"/>
        <v>0</v>
      </c>
      <c r="AA2433" s="40">
        <f t="shared" si="1246"/>
        <v>0</v>
      </c>
      <c r="AB2433" s="41" t="e">
        <f t="shared" si="1240"/>
        <v>#DIV/0!</v>
      </c>
      <c r="AC2433" s="43"/>
      <c r="AD2433" s="165"/>
      <c r="AE2433" s="165"/>
      <c r="AF2433" s="165"/>
      <c r="AG2433" s="165"/>
      <c r="AH2433" s="165"/>
      <c r="AI2433" s="140"/>
      <c r="AJ2433" s="140"/>
      <c r="AK2433" s="78"/>
      <c r="AL2433" s="78"/>
    </row>
    <row r="2434" spans="1:38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65"/>
      <c r="AE2434" s="165"/>
      <c r="AF2434" s="165"/>
      <c r="AG2434" s="165"/>
      <c r="AH2434" s="165"/>
      <c r="AI2434" s="140"/>
      <c r="AJ2434" s="140"/>
      <c r="AK2434" s="78"/>
      <c r="AL2434" s="78"/>
    </row>
    <row r="2435" spans="1:38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65"/>
      <c r="AE2435" s="165"/>
      <c r="AF2435" s="165"/>
      <c r="AG2435" s="165"/>
      <c r="AH2435" s="165"/>
      <c r="AI2435" s="140"/>
      <c r="AJ2435" s="140"/>
      <c r="AK2435" s="78"/>
      <c r="AL2435" s="78"/>
    </row>
    <row r="2436" spans="1:38" s="33" customFormat="1" ht="15" hidden="1" customHeight="1" x14ac:dyDescent="0.25">
      <c r="A2436" s="47" t="s">
        <v>136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65"/>
      <c r="AE2436" s="165"/>
      <c r="AF2436" s="165"/>
      <c r="AG2436" s="165"/>
      <c r="AH2436" s="165"/>
      <c r="AI2436" s="140"/>
      <c r="AJ2436" s="140"/>
      <c r="AK2436" s="78"/>
      <c r="AL2436" s="78"/>
    </row>
    <row r="2437" spans="1:38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47">Z2437/D2437</f>
        <v>#DIV/0!</v>
      </c>
      <c r="AC2437" s="32"/>
      <c r="AD2437" s="165"/>
      <c r="AE2437" s="165"/>
      <c r="AF2437" s="165"/>
      <c r="AG2437" s="165"/>
      <c r="AH2437" s="165"/>
      <c r="AI2437" s="140"/>
      <c r="AJ2437" s="140"/>
      <c r="AK2437" s="78"/>
      <c r="AL2437" s="78"/>
    </row>
    <row r="2438" spans="1:38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8">SUM(M2438:Y2438)</f>
        <v>0</v>
      </c>
      <c r="AA2438" s="31">
        <f>D2438-Z2438</f>
        <v>0</v>
      </c>
      <c r="AB2438" s="37" t="e">
        <f t="shared" si="1247"/>
        <v>#DIV/0!</v>
      </c>
      <c r="AC2438" s="32"/>
      <c r="AD2438" s="165"/>
      <c r="AE2438" s="165"/>
      <c r="AF2438" s="165"/>
      <c r="AG2438" s="165"/>
      <c r="AH2438" s="165"/>
      <c r="AI2438" s="140"/>
      <c r="AJ2438" s="140"/>
      <c r="AK2438" s="78"/>
      <c r="AL2438" s="78"/>
    </row>
    <row r="2439" spans="1:38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8"/>
        <v>0</v>
      </c>
      <c r="AA2439" s="31">
        <f>D2439-Z2439</f>
        <v>0</v>
      </c>
      <c r="AB2439" s="37" t="e">
        <f t="shared" si="1247"/>
        <v>#DIV/0!</v>
      </c>
      <c r="AC2439" s="32"/>
      <c r="AD2439" s="165"/>
      <c r="AE2439" s="165"/>
      <c r="AF2439" s="165"/>
      <c r="AG2439" s="165"/>
      <c r="AH2439" s="165"/>
      <c r="AI2439" s="140"/>
      <c r="AJ2439" s="140"/>
      <c r="AK2439" s="78"/>
      <c r="AL2439" s="78"/>
    </row>
    <row r="2440" spans="1:38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8"/>
        <v>0</v>
      </c>
      <c r="AA2440" s="31">
        <f>D2440-Z2440</f>
        <v>0</v>
      </c>
      <c r="AB2440" s="37" t="e">
        <f t="shared" si="1247"/>
        <v>#DIV/0!</v>
      </c>
      <c r="AC2440" s="32"/>
      <c r="AD2440" s="165"/>
      <c r="AE2440" s="165"/>
      <c r="AF2440" s="165"/>
      <c r="AG2440" s="165"/>
      <c r="AH2440" s="165"/>
      <c r="AI2440" s="140"/>
      <c r="AJ2440" s="140"/>
      <c r="AK2440" s="78"/>
      <c r="AL2440" s="78"/>
    </row>
    <row r="2441" spans="1:38" s="33" customFormat="1" ht="18" hidden="1" customHeight="1" x14ac:dyDescent="0.25">
      <c r="A2441" s="39" t="s">
        <v>38</v>
      </c>
      <c r="B2441" s="40">
        <f t="shared" ref="B2441:C2441" si="1249">SUM(B2437:B2440)</f>
        <v>0</v>
      </c>
      <c r="C2441" s="40">
        <f t="shared" si="1249"/>
        <v>0</v>
      </c>
      <c r="D2441" s="40">
        <f>SUM(D2437:D2440)</f>
        <v>0</v>
      </c>
      <c r="E2441" s="40">
        <f t="shared" ref="E2441:AA2441" si="1250">SUM(E2437:E2440)</f>
        <v>0</v>
      </c>
      <c r="F2441" s="40">
        <f t="shared" si="1250"/>
        <v>0</v>
      </c>
      <c r="G2441" s="40">
        <f t="shared" si="1250"/>
        <v>0</v>
      </c>
      <c r="H2441" s="40">
        <f t="shared" si="1250"/>
        <v>0</v>
      </c>
      <c r="I2441" s="40">
        <f t="shared" si="1250"/>
        <v>0</v>
      </c>
      <c r="J2441" s="40">
        <f t="shared" si="1250"/>
        <v>0</v>
      </c>
      <c r="K2441" s="40">
        <f t="shared" si="1250"/>
        <v>0</v>
      </c>
      <c r="L2441" s="40">
        <f t="shared" si="1250"/>
        <v>0</v>
      </c>
      <c r="M2441" s="40">
        <f t="shared" si="1250"/>
        <v>0</v>
      </c>
      <c r="N2441" s="40">
        <f t="shared" si="1250"/>
        <v>0</v>
      </c>
      <c r="O2441" s="40">
        <f t="shared" si="1250"/>
        <v>0</v>
      </c>
      <c r="P2441" s="40">
        <f t="shared" si="1250"/>
        <v>0</v>
      </c>
      <c r="Q2441" s="40">
        <f t="shared" si="1250"/>
        <v>0</v>
      </c>
      <c r="R2441" s="40">
        <f t="shared" si="1250"/>
        <v>0</v>
      </c>
      <c r="S2441" s="40">
        <f t="shared" si="1250"/>
        <v>0</v>
      </c>
      <c r="T2441" s="40">
        <f t="shared" si="1250"/>
        <v>0</v>
      </c>
      <c r="U2441" s="40">
        <f t="shared" si="1250"/>
        <v>0</v>
      </c>
      <c r="V2441" s="40">
        <f t="shared" si="1250"/>
        <v>0</v>
      </c>
      <c r="W2441" s="40">
        <f t="shared" si="1250"/>
        <v>0</v>
      </c>
      <c r="X2441" s="40">
        <f t="shared" si="1250"/>
        <v>0</v>
      </c>
      <c r="Y2441" s="40">
        <f t="shared" si="1250"/>
        <v>0</v>
      </c>
      <c r="Z2441" s="40">
        <f t="shared" si="1250"/>
        <v>0</v>
      </c>
      <c r="AA2441" s="40">
        <f t="shared" si="1250"/>
        <v>0</v>
      </c>
      <c r="AB2441" s="41" t="e">
        <f t="shared" si="1247"/>
        <v>#DIV/0!</v>
      </c>
      <c r="AC2441" s="32"/>
      <c r="AD2441" s="165"/>
      <c r="AE2441" s="165"/>
      <c r="AF2441" s="165"/>
      <c r="AG2441" s="165"/>
      <c r="AH2441" s="165"/>
      <c r="AI2441" s="140"/>
      <c r="AJ2441" s="140"/>
      <c r="AK2441" s="78"/>
      <c r="AL2441" s="78"/>
    </row>
    <row r="2442" spans="1:38" s="33" customFormat="1" ht="18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1">SUM(M2442:Y2442)</f>
        <v>0</v>
      </c>
      <c r="AA2442" s="31">
        <f>D2442-Z2442</f>
        <v>0</v>
      </c>
      <c r="AB2442" s="37" t="e">
        <f t="shared" si="1247"/>
        <v>#DIV/0!</v>
      </c>
      <c r="AC2442" s="32"/>
      <c r="AD2442" s="165"/>
      <c r="AE2442" s="165"/>
      <c r="AF2442" s="165"/>
      <c r="AG2442" s="165"/>
      <c r="AH2442" s="165"/>
      <c r="AI2442" s="140"/>
      <c r="AJ2442" s="140"/>
      <c r="AK2442" s="78"/>
      <c r="AL2442" s="78"/>
    </row>
    <row r="2443" spans="1:38" s="33" customFormat="1" ht="18" hidden="1" customHeight="1" x14ac:dyDescent="0.25">
      <c r="A2443" s="39" t="s">
        <v>40</v>
      </c>
      <c r="B2443" s="40">
        <f t="shared" ref="B2443:C2443" si="1252">B2442+B2441</f>
        <v>0</v>
      </c>
      <c r="C2443" s="40">
        <f t="shared" si="1252"/>
        <v>0</v>
      </c>
      <c r="D2443" s="40">
        <f>D2442+D2441</f>
        <v>0</v>
      </c>
      <c r="E2443" s="40">
        <f t="shared" ref="E2443:AA2443" si="1253">E2442+E2441</f>
        <v>0</v>
      </c>
      <c r="F2443" s="40">
        <f t="shared" si="1253"/>
        <v>0</v>
      </c>
      <c r="G2443" s="40">
        <f t="shared" si="1253"/>
        <v>0</v>
      </c>
      <c r="H2443" s="40">
        <f t="shared" si="1253"/>
        <v>0</v>
      </c>
      <c r="I2443" s="40">
        <f t="shared" si="1253"/>
        <v>0</v>
      </c>
      <c r="J2443" s="40">
        <f t="shared" si="1253"/>
        <v>0</v>
      </c>
      <c r="K2443" s="40">
        <f t="shared" si="1253"/>
        <v>0</v>
      </c>
      <c r="L2443" s="40">
        <f t="shared" si="1253"/>
        <v>0</v>
      </c>
      <c r="M2443" s="40">
        <f t="shared" si="1253"/>
        <v>0</v>
      </c>
      <c r="N2443" s="40">
        <f t="shared" si="1253"/>
        <v>0</v>
      </c>
      <c r="O2443" s="40">
        <f t="shared" si="1253"/>
        <v>0</v>
      </c>
      <c r="P2443" s="40">
        <f t="shared" si="1253"/>
        <v>0</v>
      </c>
      <c r="Q2443" s="40">
        <f t="shared" si="1253"/>
        <v>0</v>
      </c>
      <c r="R2443" s="40">
        <f t="shared" si="1253"/>
        <v>0</v>
      </c>
      <c r="S2443" s="40">
        <f t="shared" si="1253"/>
        <v>0</v>
      </c>
      <c r="T2443" s="40">
        <f t="shared" si="1253"/>
        <v>0</v>
      </c>
      <c r="U2443" s="40">
        <f t="shared" si="1253"/>
        <v>0</v>
      </c>
      <c r="V2443" s="40">
        <f t="shared" si="1253"/>
        <v>0</v>
      </c>
      <c r="W2443" s="40">
        <f t="shared" si="1253"/>
        <v>0</v>
      </c>
      <c r="X2443" s="40">
        <f t="shared" si="1253"/>
        <v>0</v>
      </c>
      <c r="Y2443" s="40">
        <f t="shared" si="1253"/>
        <v>0</v>
      </c>
      <c r="Z2443" s="40">
        <f t="shared" si="1253"/>
        <v>0</v>
      </c>
      <c r="AA2443" s="40">
        <f t="shared" si="1253"/>
        <v>0</v>
      </c>
      <c r="AB2443" s="41" t="e">
        <f t="shared" si="1247"/>
        <v>#DIV/0!</v>
      </c>
      <c r="AC2443" s="43"/>
      <c r="AD2443" s="165"/>
      <c r="AE2443" s="165"/>
      <c r="AF2443" s="165"/>
      <c r="AG2443" s="165"/>
      <c r="AH2443" s="165"/>
      <c r="AI2443" s="140"/>
      <c r="AJ2443" s="140"/>
      <c r="AK2443" s="78"/>
      <c r="AL2443" s="78"/>
    </row>
    <row r="2444" spans="1:38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65"/>
      <c r="AE2444" s="165"/>
      <c r="AF2444" s="165"/>
      <c r="AG2444" s="165"/>
      <c r="AH2444" s="165"/>
      <c r="AI2444" s="140"/>
      <c r="AJ2444" s="140"/>
      <c r="AK2444" s="78"/>
      <c r="AL2444" s="78"/>
    </row>
    <row r="2445" spans="1:38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65"/>
      <c r="AE2445" s="165"/>
      <c r="AF2445" s="165"/>
      <c r="AG2445" s="165"/>
      <c r="AH2445" s="165"/>
      <c r="AI2445" s="140"/>
      <c r="AJ2445" s="140"/>
      <c r="AK2445" s="78"/>
      <c r="AL2445" s="78"/>
    </row>
    <row r="2446" spans="1:38" s="33" customFormat="1" ht="15" hidden="1" customHeight="1" x14ac:dyDescent="0.25">
      <c r="A2446" s="47" t="s">
        <v>136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65"/>
      <c r="AE2446" s="165"/>
      <c r="AF2446" s="165"/>
      <c r="AG2446" s="165"/>
      <c r="AH2446" s="165"/>
      <c r="AI2446" s="140"/>
      <c r="AJ2446" s="140"/>
      <c r="AK2446" s="78"/>
      <c r="AL2446" s="78"/>
    </row>
    <row r="2447" spans="1:38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54">Z2447/D2447</f>
        <v>#DIV/0!</v>
      </c>
      <c r="AC2447" s="32"/>
      <c r="AD2447" s="165"/>
      <c r="AE2447" s="165"/>
      <c r="AF2447" s="165"/>
      <c r="AG2447" s="165"/>
      <c r="AH2447" s="165"/>
      <c r="AI2447" s="140"/>
      <c r="AJ2447" s="140"/>
      <c r="AK2447" s="78"/>
      <c r="AL2447" s="78"/>
    </row>
    <row r="2448" spans="1:38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5">SUM(M2448:Y2448)</f>
        <v>0</v>
      </c>
      <c r="AA2448" s="31">
        <f>D2448-Z2448</f>
        <v>0</v>
      </c>
      <c r="AB2448" s="37" t="e">
        <f t="shared" si="1254"/>
        <v>#DIV/0!</v>
      </c>
      <c r="AC2448" s="32"/>
      <c r="AD2448" s="165"/>
      <c r="AE2448" s="165"/>
      <c r="AF2448" s="165"/>
      <c r="AG2448" s="165"/>
      <c r="AH2448" s="165"/>
      <c r="AI2448" s="140"/>
      <c r="AJ2448" s="140"/>
      <c r="AK2448" s="78"/>
      <c r="AL2448" s="78"/>
    </row>
    <row r="2449" spans="1:38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5"/>
        <v>0</v>
      </c>
      <c r="AA2449" s="31">
        <f>D2449-Z2449</f>
        <v>0</v>
      </c>
      <c r="AB2449" s="37" t="e">
        <f t="shared" si="1254"/>
        <v>#DIV/0!</v>
      </c>
      <c r="AC2449" s="32"/>
      <c r="AD2449" s="165"/>
      <c r="AE2449" s="165"/>
      <c r="AF2449" s="165"/>
      <c r="AG2449" s="165"/>
      <c r="AH2449" s="165"/>
      <c r="AI2449" s="140"/>
      <c r="AJ2449" s="140"/>
      <c r="AK2449" s="78"/>
      <c r="AL2449" s="78"/>
    </row>
    <row r="2450" spans="1:38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5"/>
        <v>0</v>
      </c>
      <c r="AA2450" s="31">
        <f>D2450-Z2450</f>
        <v>0</v>
      </c>
      <c r="AB2450" s="37" t="e">
        <f t="shared" si="1254"/>
        <v>#DIV/0!</v>
      </c>
      <c r="AC2450" s="32"/>
      <c r="AD2450" s="165"/>
      <c r="AE2450" s="165"/>
      <c r="AF2450" s="165"/>
      <c r="AG2450" s="165"/>
      <c r="AH2450" s="165"/>
      <c r="AI2450" s="140"/>
      <c r="AJ2450" s="140"/>
      <c r="AK2450" s="78"/>
      <c r="AL2450" s="78"/>
    </row>
    <row r="2451" spans="1:38" s="33" customFormat="1" ht="18" hidden="1" customHeight="1" x14ac:dyDescent="0.25">
      <c r="A2451" s="39" t="s">
        <v>38</v>
      </c>
      <c r="B2451" s="40">
        <f t="shared" ref="B2451:C2451" si="1256">SUM(B2447:B2450)</f>
        <v>0</v>
      </c>
      <c r="C2451" s="40">
        <f t="shared" si="1256"/>
        <v>0</v>
      </c>
      <c r="D2451" s="40">
        <f>SUM(D2447:D2450)</f>
        <v>0</v>
      </c>
      <c r="E2451" s="40">
        <f t="shared" ref="E2451:AA2451" si="1257">SUM(E2447:E2450)</f>
        <v>0</v>
      </c>
      <c r="F2451" s="40">
        <f t="shared" si="1257"/>
        <v>0</v>
      </c>
      <c r="G2451" s="40">
        <f t="shared" si="1257"/>
        <v>0</v>
      </c>
      <c r="H2451" s="40">
        <f t="shared" si="1257"/>
        <v>0</v>
      </c>
      <c r="I2451" s="40">
        <f t="shared" si="1257"/>
        <v>0</v>
      </c>
      <c r="J2451" s="40">
        <f t="shared" si="1257"/>
        <v>0</v>
      </c>
      <c r="K2451" s="40">
        <f t="shared" si="1257"/>
        <v>0</v>
      </c>
      <c r="L2451" s="40">
        <f t="shared" si="1257"/>
        <v>0</v>
      </c>
      <c r="M2451" s="40">
        <f t="shared" si="1257"/>
        <v>0</v>
      </c>
      <c r="N2451" s="40">
        <f t="shared" si="1257"/>
        <v>0</v>
      </c>
      <c r="O2451" s="40">
        <f t="shared" si="1257"/>
        <v>0</v>
      </c>
      <c r="P2451" s="40">
        <f t="shared" si="1257"/>
        <v>0</v>
      </c>
      <c r="Q2451" s="40">
        <f t="shared" si="1257"/>
        <v>0</v>
      </c>
      <c r="R2451" s="40">
        <f t="shared" si="1257"/>
        <v>0</v>
      </c>
      <c r="S2451" s="40">
        <f t="shared" si="1257"/>
        <v>0</v>
      </c>
      <c r="T2451" s="40">
        <f t="shared" si="1257"/>
        <v>0</v>
      </c>
      <c r="U2451" s="40">
        <f t="shared" si="1257"/>
        <v>0</v>
      </c>
      <c r="V2451" s="40">
        <f t="shared" si="1257"/>
        <v>0</v>
      </c>
      <c r="W2451" s="40">
        <f t="shared" si="1257"/>
        <v>0</v>
      </c>
      <c r="X2451" s="40">
        <f t="shared" si="1257"/>
        <v>0</v>
      </c>
      <c r="Y2451" s="40">
        <f t="shared" si="1257"/>
        <v>0</v>
      </c>
      <c r="Z2451" s="40">
        <f t="shared" si="1257"/>
        <v>0</v>
      </c>
      <c r="AA2451" s="40">
        <f t="shared" si="1257"/>
        <v>0</v>
      </c>
      <c r="AB2451" s="41" t="e">
        <f t="shared" si="1254"/>
        <v>#DIV/0!</v>
      </c>
      <c r="AC2451" s="32"/>
      <c r="AD2451" s="165"/>
      <c r="AE2451" s="165"/>
      <c r="AF2451" s="165"/>
      <c r="AG2451" s="165"/>
      <c r="AH2451" s="165"/>
      <c r="AI2451" s="140"/>
      <c r="AJ2451" s="140"/>
      <c r="AK2451" s="78"/>
      <c r="AL2451" s="78"/>
    </row>
    <row r="2452" spans="1:38" s="33" customFormat="1" ht="18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8">SUM(M2452:Y2452)</f>
        <v>0</v>
      </c>
      <c r="AA2452" s="31">
        <f>D2452-Z2452</f>
        <v>0</v>
      </c>
      <c r="AB2452" s="37" t="e">
        <f t="shared" si="1254"/>
        <v>#DIV/0!</v>
      </c>
      <c r="AC2452" s="32"/>
      <c r="AD2452" s="165"/>
      <c r="AE2452" s="165"/>
      <c r="AF2452" s="165"/>
      <c r="AG2452" s="165"/>
      <c r="AH2452" s="165"/>
      <c r="AI2452" s="140"/>
      <c r="AJ2452" s="140"/>
      <c r="AK2452" s="78"/>
      <c r="AL2452" s="78"/>
    </row>
    <row r="2453" spans="1:38" s="33" customFormat="1" ht="18" hidden="1" customHeight="1" x14ac:dyDescent="0.25">
      <c r="A2453" s="39" t="s">
        <v>40</v>
      </c>
      <c r="B2453" s="40">
        <f t="shared" ref="B2453:C2453" si="1259">B2452+B2451</f>
        <v>0</v>
      </c>
      <c r="C2453" s="40">
        <f t="shared" si="1259"/>
        <v>0</v>
      </c>
      <c r="D2453" s="40">
        <f>D2452+D2451</f>
        <v>0</v>
      </c>
      <c r="E2453" s="40">
        <f t="shared" ref="E2453:AA2453" si="1260">E2452+E2451</f>
        <v>0</v>
      </c>
      <c r="F2453" s="40">
        <f t="shared" si="1260"/>
        <v>0</v>
      </c>
      <c r="G2453" s="40">
        <f t="shared" si="1260"/>
        <v>0</v>
      </c>
      <c r="H2453" s="40">
        <f t="shared" si="1260"/>
        <v>0</v>
      </c>
      <c r="I2453" s="40">
        <f t="shared" si="1260"/>
        <v>0</v>
      </c>
      <c r="J2453" s="40">
        <f t="shared" si="1260"/>
        <v>0</v>
      </c>
      <c r="K2453" s="40">
        <f t="shared" si="1260"/>
        <v>0</v>
      </c>
      <c r="L2453" s="40">
        <f t="shared" si="1260"/>
        <v>0</v>
      </c>
      <c r="M2453" s="40">
        <f t="shared" si="1260"/>
        <v>0</v>
      </c>
      <c r="N2453" s="40">
        <f t="shared" si="1260"/>
        <v>0</v>
      </c>
      <c r="O2453" s="40">
        <f t="shared" si="1260"/>
        <v>0</v>
      </c>
      <c r="P2453" s="40">
        <f t="shared" si="1260"/>
        <v>0</v>
      </c>
      <c r="Q2453" s="40">
        <f t="shared" si="1260"/>
        <v>0</v>
      </c>
      <c r="R2453" s="40">
        <f t="shared" si="1260"/>
        <v>0</v>
      </c>
      <c r="S2453" s="40">
        <f t="shared" si="1260"/>
        <v>0</v>
      </c>
      <c r="T2453" s="40">
        <f t="shared" si="1260"/>
        <v>0</v>
      </c>
      <c r="U2453" s="40">
        <f t="shared" si="1260"/>
        <v>0</v>
      </c>
      <c r="V2453" s="40">
        <f t="shared" si="1260"/>
        <v>0</v>
      </c>
      <c r="W2453" s="40">
        <f t="shared" si="1260"/>
        <v>0</v>
      </c>
      <c r="X2453" s="40">
        <f t="shared" si="1260"/>
        <v>0</v>
      </c>
      <c r="Y2453" s="40">
        <f t="shared" si="1260"/>
        <v>0</v>
      </c>
      <c r="Z2453" s="40">
        <f t="shared" si="1260"/>
        <v>0</v>
      </c>
      <c r="AA2453" s="40">
        <f t="shared" si="1260"/>
        <v>0</v>
      </c>
      <c r="AB2453" s="41" t="e">
        <f t="shared" si="1254"/>
        <v>#DIV/0!</v>
      </c>
      <c r="AC2453" s="43"/>
      <c r="AD2453" s="165"/>
      <c r="AE2453" s="165"/>
      <c r="AF2453" s="165"/>
      <c r="AG2453" s="165"/>
      <c r="AH2453" s="165"/>
      <c r="AI2453" s="140"/>
      <c r="AJ2453" s="140"/>
      <c r="AK2453" s="78"/>
      <c r="AL2453" s="78"/>
    </row>
    <row r="2454" spans="1:38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65"/>
      <c r="AE2454" s="165"/>
      <c r="AF2454" s="165"/>
      <c r="AG2454" s="165"/>
      <c r="AH2454" s="165"/>
      <c r="AI2454" s="140"/>
      <c r="AJ2454" s="140"/>
      <c r="AK2454" s="78"/>
      <c r="AL2454" s="78"/>
    </row>
    <row r="2455" spans="1:38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65"/>
      <c r="AE2455" s="165"/>
      <c r="AF2455" s="165"/>
      <c r="AG2455" s="165"/>
      <c r="AH2455" s="165"/>
      <c r="AI2455" s="140"/>
      <c r="AJ2455" s="140"/>
      <c r="AK2455" s="78"/>
      <c r="AL2455" s="78"/>
    </row>
    <row r="2456" spans="1:38" s="33" customFormat="1" ht="15" hidden="1" customHeight="1" x14ac:dyDescent="0.25">
      <c r="A2456" s="47" t="s">
        <v>136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65"/>
      <c r="AE2456" s="165"/>
      <c r="AF2456" s="165"/>
      <c r="AG2456" s="165"/>
      <c r="AH2456" s="165"/>
      <c r="AI2456" s="140"/>
      <c r="AJ2456" s="140"/>
      <c r="AK2456" s="78"/>
      <c r="AL2456" s="78"/>
    </row>
    <row r="2457" spans="1:38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61">Z2457/D2457</f>
        <v>#DIV/0!</v>
      </c>
      <c r="AC2457" s="32"/>
      <c r="AD2457" s="165"/>
      <c r="AE2457" s="165"/>
      <c r="AF2457" s="165"/>
      <c r="AG2457" s="165"/>
      <c r="AH2457" s="165"/>
      <c r="AI2457" s="140"/>
      <c r="AJ2457" s="140"/>
      <c r="AK2457" s="78"/>
      <c r="AL2457" s="78"/>
    </row>
    <row r="2458" spans="1:38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2">SUM(M2458:Y2458)</f>
        <v>0</v>
      </c>
      <c r="AA2458" s="31">
        <f>D2458-Z2458</f>
        <v>0</v>
      </c>
      <c r="AB2458" s="37" t="e">
        <f t="shared" si="1261"/>
        <v>#DIV/0!</v>
      </c>
      <c r="AC2458" s="32"/>
      <c r="AD2458" s="165"/>
      <c r="AE2458" s="165"/>
      <c r="AF2458" s="165"/>
      <c r="AG2458" s="165"/>
      <c r="AH2458" s="165"/>
      <c r="AI2458" s="140"/>
      <c r="AJ2458" s="140"/>
      <c r="AK2458" s="78"/>
      <c r="AL2458" s="78"/>
    </row>
    <row r="2459" spans="1:38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2"/>
        <v>0</v>
      </c>
      <c r="AA2459" s="31">
        <f>D2459-Z2459</f>
        <v>0</v>
      </c>
      <c r="AB2459" s="37" t="e">
        <f t="shared" si="1261"/>
        <v>#DIV/0!</v>
      </c>
      <c r="AC2459" s="32"/>
      <c r="AD2459" s="165"/>
      <c r="AE2459" s="165"/>
      <c r="AF2459" s="165"/>
      <c r="AG2459" s="165"/>
      <c r="AH2459" s="165"/>
      <c r="AI2459" s="140"/>
      <c r="AJ2459" s="140"/>
      <c r="AK2459" s="78"/>
      <c r="AL2459" s="78"/>
    </row>
    <row r="2460" spans="1:38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2"/>
        <v>0</v>
      </c>
      <c r="AA2460" s="31">
        <f>D2460-Z2460</f>
        <v>0</v>
      </c>
      <c r="AB2460" s="37" t="e">
        <f t="shared" si="1261"/>
        <v>#DIV/0!</v>
      </c>
      <c r="AC2460" s="32"/>
      <c r="AD2460" s="165"/>
      <c r="AE2460" s="165"/>
      <c r="AF2460" s="165"/>
      <c r="AG2460" s="165"/>
      <c r="AH2460" s="165"/>
      <c r="AI2460" s="140"/>
      <c r="AJ2460" s="140"/>
      <c r="AK2460" s="78"/>
      <c r="AL2460" s="78"/>
    </row>
    <row r="2461" spans="1:38" s="33" customFormat="1" ht="18" hidden="1" customHeight="1" x14ac:dyDescent="0.25">
      <c r="A2461" s="39" t="s">
        <v>38</v>
      </c>
      <c r="B2461" s="40">
        <f t="shared" ref="B2461:C2461" si="1263">SUM(B2457:B2460)</f>
        <v>0</v>
      </c>
      <c r="C2461" s="40">
        <f t="shared" si="1263"/>
        <v>0</v>
      </c>
      <c r="D2461" s="40">
        <f>SUM(D2457:D2460)</f>
        <v>0</v>
      </c>
      <c r="E2461" s="40">
        <f t="shared" ref="E2461:AA2461" si="1264">SUM(E2457:E2460)</f>
        <v>0</v>
      </c>
      <c r="F2461" s="40">
        <f t="shared" si="1264"/>
        <v>0</v>
      </c>
      <c r="G2461" s="40">
        <f t="shared" si="1264"/>
        <v>0</v>
      </c>
      <c r="H2461" s="40">
        <f t="shared" si="1264"/>
        <v>0</v>
      </c>
      <c r="I2461" s="40">
        <f t="shared" si="1264"/>
        <v>0</v>
      </c>
      <c r="J2461" s="40">
        <f t="shared" si="1264"/>
        <v>0</v>
      </c>
      <c r="K2461" s="40">
        <f t="shared" si="1264"/>
        <v>0</v>
      </c>
      <c r="L2461" s="40">
        <f t="shared" si="1264"/>
        <v>0</v>
      </c>
      <c r="M2461" s="40">
        <f t="shared" si="1264"/>
        <v>0</v>
      </c>
      <c r="N2461" s="40">
        <f t="shared" si="1264"/>
        <v>0</v>
      </c>
      <c r="O2461" s="40">
        <f t="shared" si="1264"/>
        <v>0</v>
      </c>
      <c r="P2461" s="40">
        <f t="shared" si="1264"/>
        <v>0</v>
      </c>
      <c r="Q2461" s="40">
        <f t="shared" si="1264"/>
        <v>0</v>
      </c>
      <c r="R2461" s="40">
        <f t="shared" si="1264"/>
        <v>0</v>
      </c>
      <c r="S2461" s="40">
        <f t="shared" si="1264"/>
        <v>0</v>
      </c>
      <c r="T2461" s="40">
        <f t="shared" si="1264"/>
        <v>0</v>
      </c>
      <c r="U2461" s="40">
        <f t="shared" si="1264"/>
        <v>0</v>
      </c>
      <c r="V2461" s="40">
        <f t="shared" si="1264"/>
        <v>0</v>
      </c>
      <c r="W2461" s="40">
        <f t="shared" si="1264"/>
        <v>0</v>
      </c>
      <c r="X2461" s="40">
        <f t="shared" si="1264"/>
        <v>0</v>
      </c>
      <c r="Y2461" s="40">
        <f t="shared" si="1264"/>
        <v>0</v>
      </c>
      <c r="Z2461" s="40">
        <f t="shared" si="1264"/>
        <v>0</v>
      </c>
      <c r="AA2461" s="40">
        <f t="shared" si="1264"/>
        <v>0</v>
      </c>
      <c r="AB2461" s="41" t="e">
        <f t="shared" si="1261"/>
        <v>#DIV/0!</v>
      </c>
      <c r="AC2461" s="32"/>
      <c r="AD2461" s="165"/>
      <c r="AE2461" s="165"/>
      <c r="AF2461" s="165"/>
      <c r="AG2461" s="165"/>
      <c r="AH2461" s="165"/>
      <c r="AI2461" s="140"/>
      <c r="AJ2461" s="140"/>
      <c r="AK2461" s="78"/>
      <c r="AL2461" s="78"/>
    </row>
    <row r="2462" spans="1:38" s="33" customFormat="1" ht="18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5">SUM(M2462:Y2462)</f>
        <v>0</v>
      </c>
      <c r="AA2462" s="31">
        <f>D2462-Z2462</f>
        <v>0</v>
      </c>
      <c r="AB2462" s="37" t="e">
        <f t="shared" si="1261"/>
        <v>#DIV/0!</v>
      </c>
      <c r="AC2462" s="32"/>
      <c r="AD2462" s="165"/>
      <c r="AE2462" s="165"/>
      <c r="AF2462" s="165"/>
      <c r="AG2462" s="165"/>
      <c r="AH2462" s="165"/>
      <c r="AI2462" s="140"/>
      <c r="AJ2462" s="140"/>
      <c r="AK2462" s="78"/>
      <c r="AL2462" s="78"/>
    </row>
    <row r="2463" spans="1:38" s="33" customFormat="1" ht="18" hidden="1" customHeight="1" x14ac:dyDescent="0.25">
      <c r="A2463" s="39" t="s">
        <v>40</v>
      </c>
      <c r="B2463" s="40">
        <f t="shared" ref="B2463:C2463" si="1266">B2462+B2461</f>
        <v>0</v>
      </c>
      <c r="C2463" s="40">
        <f t="shared" si="1266"/>
        <v>0</v>
      </c>
      <c r="D2463" s="40">
        <f>D2462+D2461</f>
        <v>0</v>
      </c>
      <c r="E2463" s="40">
        <f t="shared" ref="E2463:AA2463" si="1267">E2462+E2461</f>
        <v>0</v>
      </c>
      <c r="F2463" s="40">
        <f t="shared" si="1267"/>
        <v>0</v>
      </c>
      <c r="G2463" s="40">
        <f t="shared" si="1267"/>
        <v>0</v>
      </c>
      <c r="H2463" s="40">
        <f t="shared" si="1267"/>
        <v>0</v>
      </c>
      <c r="I2463" s="40">
        <f t="shared" si="1267"/>
        <v>0</v>
      </c>
      <c r="J2463" s="40">
        <f t="shared" si="1267"/>
        <v>0</v>
      </c>
      <c r="K2463" s="40">
        <f t="shared" si="1267"/>
        <v>0</v>
      </c>
      <c r="L2463" s="40">
        <f t="shared" si="1267"/>
        <v>0</v>
      </c>
      <c r="M2463" s="40">
        <f t="shared" si="1267"/>
        <v>0</v>
      </c>
      <c r="N2463" s="40">
        <f t="shared" si="1267"/>
        <v>0</v>
      </c>
      <c r="O2463" s="40">
        <f t="shared" si="1267"/>
        <v>0</v>
      </c>
      <c r="P2463" s="40">
        <f t="shared" si="1267"/>
        <v>0</v>
      </c>
      <c r="Q2463" s="40">
        <f t="shared" si="1267"/>
        <v>0</v>
      </c>
      <c r="R2463" s="40">
        <f t="shared" si="1267"/>
        <v>0</v>
      </c>
      <c r="S2463" s="40">
        <f t="shared" si="1267"/>
        <v>0</v>
      </c>
      <c r="T2463" s="40">
        <f t="shared" si="1267"/>
        <v>0</v>
      </c>
      <c r="U2463" s="40">
        <f t="shared" si="1267"/>
        <v>0</v>
      </c>
      <c r="V2463" s="40">
        <f t="shared" si="1267"/>
        <v>0</v>
      </c>
      <c r="W2463" s="40">
        <f t="shared" si="1267"/>
        <v>0</v>
      </c>
      <c r="X2463" s="40">
        <f t="shared" si="1267"/>
        <v>0</v>
      </c>
      <c r="Y2463" s="40">
        <f t="shared" si="1267"/>
        <v>0</v>
      </c>
      <c r="Z2463" s="40">
        <f t="shared" si="1267"/>
        <v>0</v>
      </c>
      <c r="AA2463" s="40">
        <f t="shared" si="1267"/>
        <v>0</v>
      </c>
      <c r="AB2463" s="41" t="e">
        <f t="shared" si="1261"/>
        <v>#DIV/0!</v>
      </c>
      <c r="AC2463" s="43"/>
      <c r="AD2463" s="165"/>
      <c r="AE2463" s="165"/>
      <c r="AF2463" s="165"/>
      <c r="AG2463" s="165"/>
      <c r="AH2463" s="165"/>
      <c r="AI2463" s="140"/>
      <c r="AJ2463" s="140"/>
      <c r="AK2463" s="78"/>
      <c r="AL2463" s="78"/>
    </row>
    <row r="2464" spans="1:38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65"/>
      <c r="AE2464" s="165"/>
      <c r="AF2464" s="165"/>
      <c r="AG2464" s="165"/>
      <c r="AH2464" s="165"/>
      <c r="AI2464" s="140"/>
      <c r="AJ2464" s="140"/>
      <c r="AK2464" s="78"/>
      <c r="AL2464" s="78"/>
    </row>
    <row r="2465" spans="1:38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65"/>
      <c r="AE2465" s="165"/>
      <c r="AF2465" s="165"/>
      <c r="AG2465" s="165"/>
      <c r="AH2465" s="165"/>
      <c r="AI2465" s="140"/>
      <c r="AJ2465" s="140"/>
      <c r="AK2465" s="78"/>
      <c r="AL2465" s="78"/>
    </row>
    <row r="2466" spans="1:38" s="33" customFormat="1" ht="15" hidden="1" customHeight="1" x14ac:dyDescent="0.25">
      <c r="A2466" s="47" t="s">
        <v>136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65"/>
      <c r="AE2466" s="165"/>
      <c r="AF2466" s="165"/>
      <c r="AG2466" s="165"/>
      <c r="AH2466" s="165"/>
      <c r="AI2466" s="140"/>
      <c r="AJ2466" s="140"/>
      <c r="AK2466" s="78"/>
      <c r="AL2466" s="78"/>
    </row>
    <row r="2467" spans="1:38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68">Z2467/D2467</f>
        <v>#DIV/0!</v>
      </c>
      <c r="AC2467" s="32"/>
      <c r="AD2467" s="165"/>
      <c r="AE2467" s="165"/>
      <c r="AF2467" s="165"/>
      <c r="AG2467" s="165"/>
      <c r="AH2467" s="165"/>
      <c r="AI2467" s="140"/>
      <c r="AJ2467" s="140"/>
      <c r="AK2467" s="78"/>
      <c r="AL2467" s="78"/>
    </row>
    <row r="2468" spans="1:38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69">SUM(M2468:Y2468)</f>
        <v>0</v>
      </c>
      <c r="AA2468" s="31">
        <f>D2468-Z2468</f>
        <v>0</v>
      </c>
      <c r="AB2468" s="37" t="e">
        <f t="shared" si="1268"/>
        <v>#DIV/0!</v>
      </c>
      <c r="AC2468" s="32"/>
      <c r="AD2468" s="165"/>
      <c r="AE2468" s="165"/>
      <c r="AF2468" s="165"/>
      <c r="AG2468" s="165"/>
      <c r="AH2468" s="165"/>
      <c r="AI2468" s="140"/>
      <c r="AJ2468" s="140"/>
      <c r="AK2468" s="78"/>
      <c r="AL2468" s="78"/>
    </row>
    <row r="2469" spans="1:38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69"/>
        <v>0</v>
      </c>
      <c r="AA2469" s="31">
        <f>D2469-Z2469</f>
        <v>0</v>
      </c>
      <c r="AB2469" s="37" t="e">
        <f t="shared" si="1268"/>
        <v>#DIV/0!</v>
      </c>
      <c r="AC2469" s="32"/>
      <c r="AD2469" s="165"/>
      <c r="AE2469" s="165"/>
      <c r="AF2469" s="165"/>
      <c r="AG2469" s="165"/>
      <c r="AH2469" s="165"/>
      <c r="AI2469" s="140"/>
      <c r="AJ2469" s="140"/>
      <c r="AK2469" s="78"/>
      <c r="AL2469" s="78"/>
    </row>
    <row r="2470" spans="1:38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69"/>
        <v>0</v>
      </c>
      <c r="AA2470" s="31">
        <f>D2470-Z2470</f>
        <v>0</v>
      </c>
      <c r="AB2470" s="37" t="e">
        <f t="shared" si="1268"/>
        <v>#DIV/0!</v>
      </c>
      <c r="AC2470" s="32"/>
      <c r="AD2470" s="165"/>
      <c r="AE2470" s="165"/>
      <c r="AF2470" s="165"/>
      <c r="AG2470" s="165"/>
      <c r="AH2470" s="165"/>
      <c r="AI2470" s="140"/>
      <c r="AJ2470" s="140"/>
      <c r="AK2470" s="78"/>
      <c r="AL2470" s="78"/>
    </row>
    <row r="2471" spans="1:38" s="33" customFormat="1" ht="18" hidden="1" customHeight="1" x14ac:dyDescent="0.25">
      <c r="A2471" s="39" t="s">
        <v>38</v>
      </c>
      <c r="B2471" s="40">
        <f t="shared" ref="B2471:C2471" si="1270">SUM(B2467:B2470)</f>
        <v>0</v>
      </c>
      <c r="C2471" s="40">
        <f t="shared" si="1270"/>
        <v>0</v>
      </c>
      <c r="D2471" s="40">
        <f>SUM(D2467:D2470)</f>
        <v>0</v>
      </c>
      <c r="E2471" s="40">
        <f t="shared" ref="E2471:AA2471" si="1271">SUM(E2467:E2470)</f>
        <v>0</v>
      </c>
      <c r="F2471" s="40">
        <f t="shared" si="1271"/>
        <v>0</v>
      </c>
      <c r="G2471" s="40">
        <f t="shared" si="1271"/>
        <v>0</v>
      </c>
      <c r="H2471" s="40">
        <f t="shared" si="1271"/>
        <v>0</v>
      </c>
      <c r="I2471" s="40">
        <f t="shared" si="1271"/>
        <v>0</v>
      </c>
      <c r="J2471" s="40">
        <f t="shared" si="1271"/>
        <v>0</v>
      </c>
      <c r="K2471" s="40">
        <f t="shared" si="1271"/>
        <v>0</v>
      </c>
      <c r="L2471" s="40">
        <f t="shared" si="1271"/>
        <v>0</v>
      </c>
      <c r="M2471" s="40">
        <f t="shared" si="1271"/>
        <v>0</v>
      </c>
      <c r="N2471" s="40">
        <f t="shared" si="1271"/>
        <v>0</v>
      </c>
      <c r="O2471" s="40">
        <f t="shared" si="1271"/>
        <v>0</v>
      </c>
      <c r="P2471" s="40">
        <f t="shared" si="1271"/>
        <v>0</v>
      </c>
      <c r="Q2471" s="40">
        <f t="shared" si="1271"/>
        <v>0</v>
      </c>
      <c r="R2471" s="40">
        <f t="shared" si="1271"/>
        <v>0</v>
      </c>
      <c r="S2471" s="40">
        <f t="shared" si="1271"/>
        <v>0</v>
      </c>
      <c r="T2471" s="40">
        <f t="shared" si="1271"/>
        <v>0</v>
      </c>
      <c r="U2471" s="40">
        <f t="shared" si="1271"/>
        <v>0</v>
      </c>
      <c r="V2471" s="40">
        <f t="shared" si="1271"/>
        <v>0</v>
      </c>
      <c r="W2471" s="40">
        <f t="shared" si="1271"/>
        <v>0</v>
      </c>
      <c r="X2471" s="40">
        <f t="shared" si="1271"/>
        <v>0</v>
      </c>
      <c r="Y2471" s="40">
        <f t="shared" si="1271"/>
        <v>0</v>
      </c>
      <c r="Z2471" s="40">
        <f t="shared" si="1271"/>
        <v>0</v>
      </c>
      <c r="AA2471" s="40">
        <f t="shared" si="1271"/>
        <v>0</v>
      </c>
      <c r="AB2471" s="41" t="e">
        <f t="shared" si="1268"/>
        <v>#DIV/0!</v>
      </c>
      <c r="AC2471" s="32"/>
      <c r="AD2471" s="165"/>
      <c r="AE2471" s="165"/>
      <c r="AF2471" s="165"/>
      <c r="AG2471" s="165"/>
      <c r="AH2471" s="165"/>
      <c r="AI2471" s="140"/>
      <c r="AJ2471" s="140"/>
      <c r="AK2471" s="78"/>
      <c r="AL2471" s="78"/>
    </row>
    <row r="2472" spans="1:38" s="33" customFormat="1" ht="18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2">SUM(M2472:Y2472)</f>
        <v>0</v>
      </c>
      <c r="AA2472" s="31">
        <f>D2472-Z2472</f>
        <v>0</v>
      </c>
      <c r="AB2472" s="37" t="e">
        <f t="shared" si="1268"/>
        <v>#DIV/0!</v>
      </c>
      <c r="AC2472" s="32"/>
      <c r="AD2472" s="165"/>
      <c r="AE2472" s="165"/>
      <c r="AF2472" s="165"/>
      <c r="AG2472" s="165"/>
      <c r="AH2472" s="165"/>
      <c r="AI2472" s="140"/>
      <c r="AJ2472" s="140"/>
      <c r="AK2472" s="78"/>
      <c r="AL2472" s="78"/>
    </row>
    <row r="2473" spans="1:38" s="33" customFormat="1" ht="18" hidden="1" customHeight="1" x14ac:dyDescent="0.25">
      <c r="A2473" s="39" t="s">
        <v>40</v>
      </c>
      <c r="B2473" s="40">
        <f t="shared" ref="B2473:C2473" si="1273">B2472+B2471</f>
        <v>0</v>
      </c>
      <c r="C2473" s="40">
        <f t="shared" si="1273"/>
        <v>0</v>
      </c>
      <c r="D2473" s="40">
        <f>D2472+D2471</f>
        <v>0</v>
      </c>
      <c r="E2473" s="40">
        <f t="shared" ref="E2473:AA2473" si="1274">E2472+E2471</f>
        <v>0</v>
      </c>
      <c r="F2473" s="40">
        <f t="shared" si="1274"/>
        <v>0</v>
      </c>
      <c r="G2473" s="40">
        <f t="shared" si="1274"/>
        <v>0</v>
      </c>
      <c r="H2473" s="40">
        <f t="shared" si="1274"/>
        <v>0</v>
      </c>
      <c r="I2473" s="40">
        <f t="shared" si="1274"/>
        <v>0</v>
      </c>
      <c r="J2473" s="40">
        <f t="shared" si="1274"/>
        <v>0</v>
      </c>
      <c r="K2473" s="40">
        <f t="shared" si="1274"/>
        <v>0</v>
      </c>
      <c r="L2473" s="40">
        <f t="shared" si="1274"/>
        <v>0</v>
      </c>
      <c r="M2473" s="40">
        <f t="shared" si="1274"/>
        <v>0</v>
      </c>
      <c r="N2473" s="40">
        <f t="shared" si="1274"/>
        <v>0</v>
      </c>
      <c r="O2473" s="40">
        <f t="shared" si="1274"/>
        <v>0</v>
      </c>
      <c r="P2473" s="40">
        <f t="shared" si="1274"/>
        <v>0</v>
      </c>
      <c r="Q2473" s="40">
        <f t="shared" si="1274"/>
        <v>0</v>
      </c>
      <c r="R2473" s="40">
        <f t="shared" si="1274"/>
        <v>0</v>
      </c>
      <c r="S2473" s="40">
        <f t="shared" si="1274"/>
        <v>0</v>
      </c>
      <c r="T2473" s="40">
        <f t="shared" si="1274"/>
        <v>0</v>
      </c>
      <c r="U2473" s="40">
        <f t="shared" si="1274"/>
        <v>0</v>
      </c>
      <c r="V2473" s="40">
        <f t="shared" si="1274"/>
        <v>0</v>
      </c>
      <c r="W2473" s="40">
        <f t="shared" si="1274"/>
        <v>0</v>
      </c>
      <c r="X2473" s="40">
        <f t="shared" si="1274"/>
        <v>0</v>
      </c>
      <c r="Y2473" s="40">
        <f t="shared" si="1274"/>
        <v>0</v>
      </c>
      <c r="Z2473" s="40">
        <f t="shared" si="1274"/>
        <v>0</v>
      </c>
      <c r="AA2473" s="40">
        <f t="shared" si="1274"/>
        <v>0</v>
      </c>
      <c r="AB2473" s="41" t="e">
        <f t="shared" si="1268"/>
        <v>#DIV/0!</v>
      </c>
      <c r="AC2473" s="43"/>
      <c r="AD2473" s="165"/>
      <c r="AE2473" s="165"/>
      <c r="AF2473" s="165"/>
      <c r="AG2473" s="165"/>
      <c r="AH2473" s="165"/>
      <c r="AI2473" s="140"/>
      <c r="AJ2473" s="140"/>
      <c r="AK2473" s="78"/>
      <c r="AL2473" s="78"/>
    </row>
    <row r="2474" spans="1:38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65"/>
      <c r="AE2474" s="165"/>
      <c r="AF2474" s="165"/>
      <c r="AG2474" s="165"/>
      <c r="AH2474" s="165"/>
      <c r="AI2474" s="140"/>
      <c r="AJ2474" s="140"/>
      <c r="AK2474" s="78"/>
      <c r="AL2474" s="78"/>
    </row>
    <row r="2475" spans="1:38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65"/>
      <c r="AE2475" s="165"/>
      <c r="AF2475" s="165"/>
      <c r="AG2475" s="165"/>
      <c r="AH2475" s="165"/>
      <c r="AI2475" s="140"/>
      <c r="AJ2475" s="140"/>
      <c r="AK2475" s="78"/>
      <c r="AL2475" s="78"/>
    </row>
    <row r="2476" spans="1:38" s="33" customFormat="1" ht="20.100000000000001" customHeight="1" x14ac:dyDescent="0.25">
      <c r="A2476" s="47" t="s">
        <v>137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65"/>
      <c r="AE2476" s="165"/>
      <c r="AF2476" s="165"/>
      <c r="AG2476" s="165"/>
      <c r="AH2476" s="165"/>
      <c r="AI2476" s="140"/>
      <c r="AJ2476" s="140"/>
      <c r="AK2476" s="78"/>
      <c r="AL2476" s="78"/>
    </row>
    <row r="2477" spans="1:38" s="33" customFormat="1" ht="21" customHeight="1" x14ac:dyDescent="0.2">
      <c r="A2477" s="36" t="s">
        <v>34</v>
      </c>
      <c r="B2477" s="31">
        <f t="shared" ref="B2477:Y2480" si="1275">B2487+B2497+B2507+B2517+B2527+B2537+B2547+B2557+B2567+B2577+B2587+B2597+B2607+B2617+B2627</f>
        <v>0</v>
      </c>
      <c r="C2477" s="31">
        <f t="shared" si="1275"/>
        <v>0</v>
      </c>
      <c r="D2477" s="31">
        <f t="shared" si="1275"/>
        <v>0</v>
      </c>
      <c r="E2477" s="31">
        <f t="shared" si="1275"/>
        <v>0</v>
      </c>
      <c r="F2477" s="31">
        <f t="shared" si="1275"/>
        <v>0</v>
      </c>
      <c r="G2477" s="31">
        <f t="shared" si="1275"/>
        <v>0</v>
      </c>
      <c r="H2477" s="31">
        <f t="shared" si="1275"/>
        <v>0</v>
      </c>
      <c r="I2477" s="31">
        <f t="shared" si="1275"/>
        <v>0</v>
      </c>
      <c r="J2477" s="31">
        <f t="shared" si="1275"/>
        <v>0</v>
      </c>
      <c r="K2477" s="31">
        <f t="shared" si="1275"/>
        <v>0</v>
      </c>
      <c r="L2477" s="31">
        <f t="shared" si="1275"/>
        <v>0</v>
      </c>
      <c r="M2477" s="31">
        <f t="shared" si="1275"/>
        <v>0</v>
      </c>
      <c r="N2477" s="31">
        <f t="shared" si="1275"/>
        <v>0</v>
      </c>
      <c r="O2477" s="31">
        <f t="shared" si="1275"/>
        <v>0</v>
      </c>
      <c r="P2477" s="31">
        <f t="shared" si="1275"/>
        <v>0</v>
      </c>
      <c r="Q2477" s="31">
        <f t="shared" si="1275"/>
        <v>0</v>
      </c>
      <c r="R2477" s="31">
        <f t="shared" si="1275"/>
        <v>0</v>
      </c>
      <c r="S2477" s="31">
        <f t="shared" si="1275"/>
        <v>0</v>
      </c>
      <c r="T2477" s="31">
        <f t="shared" si="1275"/>
        <v>0</v>
      </c>
      <c r="U2477" s="31">
        <f t="shared" si="1275"/>
        <v>0</v>
      </c>
      <c r="V2477" s="31">
        <f t="shared" si="1275"/>
        <v>0</v>
      </c>
      <c r="W2477" s="31">
        <f t="shared" si="1275"/>
        <v>0</v>
      </c>
      <c r="X2477" s="31">
        <f t="shared" si="1275"/>
        <v>0</v>
      </c>
      <c r="Y2477" s="31">
        <f t="shared" si="1275"/>
        <v>0</v>
      </c>
      <c r="Z2477" s="31">
        <f>SUM(M2477:Y2477)</f>
        <v>0</v>
      </c>
      <c r="AA2477" s="31">
        <f>D2477-Z2477</f>
        <v>0</v>
      </c>
      <c r="AB2477" s="37"/>
      <c r="AC2477" s="32"/>
      <c r="AD2477" s="165"/>
      <c r="AE2477" s="165"/>
      <c r="AF2477" s="165"/>
      <c r="AG2477" s="165"/>
      <c r="AH2477" s="165"/>
      <c r="AI2477" s="140"/>
      <c r="AJ2477" s="140"/>
      <c r="AK2477" s="78"/>
      <c r="AL2477" s="78"/>
    </row>
    <row r="2478" spans="1:38" s="33" customFormat="1" ht="22.35" customHeight="1" x14ac:dyDescent="0.2">
      <c r="A2478" s="36" t="s">
        <v>35</v>
      </c>
      <c r="B2478" s="31">
        <f t="shared" si="1275"/>
        <v>31110862732.099998</v>
      </c>
      <c r="C2478" s="31">
        <f t="shared" si="1275"/>
        <v>0</v>
      </c>
      <c r="D2478" s="31">
        <f t="shared" si="1275"/>
        <v>31110862732.099998</v>
      </c>
      <c r="E2478" s="31">
        <f t="shared" si="1275"/>
        <v>192485241.03999999</v>
      </c>
      <c r="F2478" s="31">
        <f t="shared" si="1275"/>
        <v>8665850070.0900002</v>
      </c>
      <c r="G2478" s="31">
        <f t="shared" si="1275"/>
        <v>22086876294.07</v>
      </c>
      <c r="H2478" s="31">
        <f t="shared" si="1275"/>
        <v>-223663491</v>
      </c>
      <c r="I2478" s="31">
        <f t="shared" si="1275"/>
        <v>190738060.25999999</v>
      </c>
      <c r="J2478" s="31">
        <f t="shared" si="1275"/>
        <v>1089719880.72</v>
      </c>
      <c r="K2478" s="31">
        <f t="shared" si="1275"/>
        <v>2709167816.0700002</v>
      </c>
      <c r="L2478" s="31">
        <f t="shared" si="1275"/>
        <v>0</v>
      </c>
      <c r="M2478" s="31">
        <f t="shared" si="1275"/>
        <v>3989625757.0500002</v>
      </c>
      <c r="N2478" s="31">
        <f t="shared" si="1275"/>
        <v>0</v>
      </c>
      <c r="O2478" s="31">
        <f t="shared" si="1275"/>
        <v>1441116</v>
      </c>
      <c r="P2478" s="31">
        <f t="shared" si="1275"/>
        <v>306064.78000000003</v>
      </c>
      <c r="Q2478" s="31">
        <f t="shared" si="1275"/>
        <v>1536</v>
      </c>
      <c r="R2478" s="31">
        <f t="shared" si="1275"/>
        <v>834719003.37</v>
      </c>
      <c r="S2478" s="31">
        <f t="shared" si="1275"/>
        <v>6741409650</v>
      </c>
      <c r="T2478" s="31">
        <f t="shared" si="1275"/>
        <v>19601775428</v>
      </c>
      <c r="U2478" s="31">
        <f t="shared" si="1275"/>
        <v>-23639750</v>
      </c>
      <c r="V2478" s="31">
        <f t="shared" si="1275"/>
        <v>-200427200</v>
      </c>
      <c r="W2478" s="31">
        <f t="shared" si="1275"/>
        <v>58655859</v>
      </c>
      <c r="X2478" s="31">
        <f t="shared" si="1275"/>
        <v>-282319350</v>
      </c>
      <c r="Y2478" s="31">
        <f t="shared" si="1275"/>
        <v>0</v>
      </c>
      <c r="Z2478" s="31">
        <f t="shared" ref="Z2478:Z2480" si="1276">SUM(M2478:Y2478)</f>
        <v>30721548114.200001</v>
      </c>
      <c r="AA2478" s="31">
        <f>D2478-Z2478</f>
        <v>389314617.89999771</v>
      </c>
      <c r="AB2478" s="37">
        <f>Z2478/D2478</f>
        <v>0.98748621594802943</v>
      </c>
      <c r="AC2478" s="32"/>
      <c r="AD2478" s="165"/>
      <c r="AE2478" s="140"/>
      <c r="AF2478" s="140"/>
      <c r="AG2478" s="140"/>
      <c r="AH2478" s="140"/>
      <c r="AI2478" s="140"/>
      <c r="AJ2478" s="140"/>
      <c r="AK2478" s="78"/>
      <c r="AL2478" s="78"/>
    </row>
    <row r="2479" spans="1:38" s="33" customFormat="1" ht="23.1" customHeight="1" x14ac:dyDescent="0.2">
      <c r="A2479" s="36" t="s">
        <v>36</v>
      </c>
      <c r="B2479" s="31">
        <f t="shared" si="1275"/>
        <v>0</v>
      </c>
      <c r="C2479" s="31">
        <f t="shared" si="1275"/>
        <v>0</v>
      </c>
      <c r="D2479" s="31">
        <f t="shared" si="1275"/>
        <v>0</v>
      </c>
      <c r="E2479" s="31">
        <f t="shared" si="1275"/>
        <v>0</v>
      </c>
      <c r="F2479" s="31">
        <f t="shared" si="1275"/>
        <v>0</v>
      </c>
      <c r="G2479" s="31">
        <f t="shared" si="1275"/>
        <v>0</v>
      </c>
      <c r="H2479" s="31">
        <f t="shared" si="1275"/>
        <v>0</v>
      </c>
      <c r="I2479" s="31">
        <f t="shared" si="1275"/>
        <v>0</v>
      </c>
      <c r="J2479" s="31">
        <f t="shared" si="1275"/>
        <v>0</v>
      </c>
      <c r="K2479" s="31">
        <f t="shared" si="1275"/>
        <v>0</v>
      </c>
      <c r="L2479" s="31">
        <f t="shared" si="1275"/>
        <v>0</v>
      </c>
      <c r="M2479" s="31">
        <f t="shared" si="1275"/>
        <v>0</v>
      </c>
      <c r="N2479" s="31">
        <f t="shared" si="1275"/>
        <v>0</v>
      </c>
      <c r="O2479" s="31">
        <f t="shared" si="1275"/>
        <v>0</v>
      </c>
      <c r="P2479" s="31">
        <f t="shared" si="1275"/>
        <v>0</v>
      </c>
      <c r="Q2479" s="31">
        <f t="shared" si="1275"/>
        <v>0</v>
      </c>
      <c r="R2479" s="31">
        <f t="shared" si="1275"/>
        <v>0</v>
      </c>
      <c r="S2479" s="31">
        <f t="shared" si="1275"/>
        <v>0</v>
      </c>
      <c r="T2479" s="31">
        <f t="shared" si="1275"/>
        <v>0</v>
      </c>
      <c r="U2479" s="31">
        <f t="shared" si="1275"/>
        <v>0</v>
      </c>
      <c r="V2479" s="31">
        <f t="shared" si="1275"/>
        <v>0</v>
      </c>
      <c r="W2479" s="31">
        <f t="shared" si="1275"/>
        <v>0</v>
      </c>
      <c r="X2479" s="31">
        <f t="shared" si="1275"/>
        <v>0</v>
      </c>
      <c r="Y2479" s="31">
        <f t="shared" si="1275"/>
        <v>0</v>
      </c>
      <c r="Z2479" s="31">
        <f t="shared" si="1276"/>
        <v>0</v>
      </c>
      <c r="AA2479" s="31">
        <f>D2479-Z2479</f>
        <v>0</v>
      </c>
      <c r="AB2479" s="37"/>
      <c r="AC2479" s="32"/>
      <c r="AD2479" s="165"/>
      <c r="AE2479" s="140"/>
      <c r="AF2479" s="140"/>
      <c r="AG2479" s="140"/>
      <c r="AH2479" s="140"/>
      <c r="AI2479" s="140"/>
      <c r="AJ2479" s="140"/>
      <c r="AK2479" s="78"/>
      <c r="AL2479" s="78"/>
    </row>
    <row r="2480" spans="1:38" s="33" customFormat="1" ht="24.6" customHeight="1" x14ac:dyDescent="0.25">
      <c r="A2480" s="36" t="s">
        <v>37</v>
      </c>
      <c r="B2480" s="31">
        <f t="shared" si="1275"/>
        <v>0</v>
      </c>
      <c r="C2480" s="31">
        <f t="shared" si="1275"/>
        <v>0</v>
      </c>
      <c r="D2480" s="31">
        <f t="shared" si="1275"/>
        <v>0</v>
      </c>
      <c r="E2480" s="31">
        <f t="shared" si="1275"/>
        <v>0</v>
      </c>
      <c r="F2480" s="31">
        <f t="shared" si="1275"/>
        <v>0</v>
      </c>
      <c r="G2480" s="31">
        <f t="shared" si="1275"/>
        <v>0</v>
      </c>
      <c r="H2480" s="31">
        <f t="shared" si="1275"/>
        <v>0</v>
      </c>
      <c r="I2480" s="31">
        <f t="shared" si="1275"/>
        <v>0</v>
      </c>
      <c r="J2480" s="31">
        <f t="shared" si="1275"/>
        <v>0</v>
      </c>
      <c r="K2480" s="31">
        <f t="shared" si="1275"/>
        <v>0</v>
      </c>
      <c r="L2480" s="31">
        <f t="shared" si="1275"/>
        <v>0</v>
      </c>
      <c r="M2480" s="31">
        <f t="shared" si="1275"/>
        <v>0</v>
      </c>
      <c r="N2480" s="31">
        <f t="shared" si="1275"/>
        <v>0</v>
      </c>
      <c r="O2480" s="31">
        <f t="shared" si="1275"/>
        <v>0</v>
      </c>
      <c r="P2480" s="31">
        <f t="shared" si="1275"/>
        <v>0</v>
      </c>
      <c r="Q2480" s="31">
        <f t="shared" si="1275"/>
        <v>0</v>
      </c>
      <c r="R2480" s="31">
        <f t="shared" si="1275"/>
        <v>0</v>
      </c>
      <c r="S2480" s="31">
        <f t="shared" si="1275"/>
        <v>0</v>
      </c>
      <c r="T2480" s="31">
        <f t="shared" si="1275"/>
        <v>0</v>
      </c>
      <c r="U2480" s="31">
        <f t="shared" si="1275"/>
        <v>0</v>
      </c>
      <c r="V2480" s="31">
        <f t="shared" si="1275"/>
        <v>0</v>
      </c>
      <c r="W2480" s="31">
        <f t="shared" si="1275"/>
        <v>0</v>
      </c>
      <c r="X2480" s="31">
        <f t="shared" si="1275"/>
        <v>0</v>
      </c>
      <c r="Y2480" s="31">
        <f t="shared" si="1275"/>
        <v>0</v>
      </c>
      <c r="Z2480" s="31">
        <f t="shared" si="1276"/>
        <v>0</v>
      </c>
      <c r="AA2480" s="31">
        <f>D2480-Z2480</f>
        <v>0</v>
      </c>
      <c r="AB2480" s="37"/>
      <c r="AC2480" s="32"/>
      <c r="AD2480" s="165"/>
      <c r="AE2480" s="140"/>
      <c r="AF2480" s="140"/>
      <c r="AG2480" s="169"/>
      <c r="AH2480" s="169"/>
      <c r="AI2480" s="169"/>
      <c r="AJ2480" s="140"/>
      <c r="AK2480" s="78"/>
      <c r="AL2480" s="78"/>
    </row>
    <row r="2481" spans="1:38" s="33" customFormat="1" ht="18" hidden="1" customHeight="1" x14ac:dyDescent="0.25">
      <c r="A2481" s="39" t="s">
        <v>38</v>
      </c>
      <c r="B2481" s="40">
        <f t="shared" ref="B2481:C2481" si="1277">SUM(B2477:B2480)</f>
        <v>31110862732.099998</v>
      </c>
      <c r="C2481" s="40">
        <f t="shared" si="1277"/>
        <v>0</v>
      </c>
      <c r="D2481" s="40">
        <f>SUM(D2477:D2480)</f>
        <v>31110862732.099998</v>
      </c>
      <c r="E2481" s="40">
        <f t="shared" ref="E2481:AA2481" si="1278">SUM(E2477:E2480)</f>
        <v>192485241.03999999</v>
      </c>
      <c r="F2481" s="40">
        <f t="shared" si="1278"/>
        <v>8665850070.0900002</v>
      </c>
      <c r="G2481" s="40">
        <f t="shared" si="1278"/>
        <v>22086876294.07</v>
      </c>
      <c r="H2481" s="40">
        <f t="shared" si="1278"/>
        <v>-223663491</v>
      </c>
      <c r="I2481" s="40">
        <f t="shared" si="1278"/>
        <v>190738060.25999999</v>
      </c>
      <c r="J2481" s="40">
        <f t="shared" si="1278"/>
        <v>1089719880.72</v>
      </c>
      <c r="K2481" s="40">
        <f t="shared" si="1278"/>
        <v>2709167816.0700002</v>
      </c>
      <c r="L2481" s="40">
        <f t="shared" si="1278"/>
        <v>0</v>
      </c>
      <c r="M2481" s="40">
        <f t="shared" si="1278"/>
        <v>3989625757.0500002</v>
      </c>
      <c r="N2481" s="40">
        <f t="shared" si="1278"/>
        <v>0</v>
      </c>
      <c r="O2481" s="40">
        <f t="shared" si="1278"/>
        <v>1441116</v>
      </c>
      <c r="P2481" s="40">
        <f t="shared" si="1278"/>
        <v>306064.78000000003</v>
      </c>
      <c r="Q2481" s="40">
        <f t="shared" si="1278"/>
        <v>1536</v>
      </c>
      <c r="R2481" s="40">
        <f t="shared" si="1278"/>
        <v>834719003.37</v>
      </c>
      <c r="S2481" s="40">
        <f t="shared" si="1278"/>
        <v>6741409650</v>
      </c>
      <c r="T2481" s="40">
        <f t="shared" si="1278"/>
        <v>19601775428</v>
      </c>
      <c r="U2481" s="40">
        <f t="shared" si="1278"/>
        <v>-23639750</v>
      </c>
      <c r="V2481" s="40">
        <f t="shared" si="1278"/>
        <v>-200427200</v>
      </c>
      <c r="W2481" s="40">
        <f t="shared" si="1278"/>
        <v>58655859</v>
      </c>
      <c r="X2481" s="40">
        <f t="shared" si="1278"/>
        <v>-282319350</v>
      </c>
      <c r="Y2481" s="40">
        <f t="shared" si="1278"/>
        <v>0</v>
      </c>
      <c r="Z2481" s="40">
        <f t="shared" si="1278"/>
        <v>30721548114.200001</v>
      </c>
      <c r="AA2481" s="40">
        <f t="shared" si="1278"/>
        <v>389314617.89999771</v>
      </c>
      <c r="AB2481" s="41">
        <f>Z2481/D2481</f>
        <v>0.98748621594802943</v>
      </c>
      <c r="AC2481" s="32"/>
      <c r="AD2481" s="165"/>
      <c r="AE2481" s="140"/>
      <c r="AF2481" s="140"/>
      <c r="AG2481" s="140"/>
      <c r="AH2481" s="140"/>
      <c r="AI2481" s="140"/>
      <c r="AJ2481" s="140"/>
      <c r="AK2481" s="78"/>
      <c r="AL2481" s="78"/>
    </row>
    <row r="2482" spans="1:38" s="33" customFormat="1" ht="18" hidden="1" customHeight="1" x14ac:dyDescent="0.25">
      <c r="A2482" s="42" t="s">
        <v>39</v>
      </c>
      <c r="B2482" s="31">
        <f t="shared" ref="B2482:Y2482" si="1279">B2492+B2502+B2512+B2522+B2532+B2542+B2552+B2562+B2572+B2582+B2592+B2602+B2612+B2622+B2632</f>
        <v>0</v>
      </c>
      <c r="C2482" s="31">
        <f t="shared" si="1279"/>
        <v>0</v>
      </c>
      <c r="D2482" s="31">
        <f t="shared" si="1279"/>
        <v>0</v>
      </c>
      <c r="E2482" s="31">
        <f t="shared" si="1279"/>
        <v>0</v>
      </c>
      <c r="F2482" s="31">
        <f t="shared" si="1279"/>
        <v>0</v>
      </c>
      <c r="G2482" s="31">
        <f t="shared" si="1279"/>
        <v>0</v>
      </c>
      <c r="H2482" s="31">
        <f t="shared" si="1279"/>
        <v>0</v>
      </c>
      <c r="I2482" s="31">
        <f t="shared" si="1279"/>
        <v>0</v>
      </c>
      <c r="J2482" s="31">
        <f t="shared" si="1279"/>
        <v>0</v>
      </c>
      <c r="K2482" s="31">
        <f t="shared" si="1279"/>
        <v>0</v>
      </c>
      <c r="L2482" s="31">
        <f t="shared" si="1279"/>
        <v>0</v>
      </c>
      <c r="M2482" s="31">
        <f t="shared" si="1279"/>
        <v>0</v>
      </c>
      <c r="N2482" s="31">
        <f t="shared" si="1279"/>
        <v>0</v>
      </c>
      <c r="O2482" s="31">
        <f t="shared" si="1279"/>
        <v>0</v>
      </c>
      <c r="P2482" s="31">
        <f t="shared" si="1279"/>
        <v>0</v>
      </c>
      <c r="Q2482" s="31">
        <f t="shared" si="1279"/>
        <v>0</v>
      </c>
      <c r="R2482" s="31">
        <f t="shared" si="1279"/>
        <v>0</v>
      </c>
      <c r="S2482" s="31">
        <f t="shared" si="1279"/>
        <v>0</v>
      </c>
      <c r="T2482" s="31">
        <f t="shared" si="1279"/>
        <v>0</v>
      </c>
      <c r="U2482" s="31">
        <f t="shared" si="1279"/>
        <v>0</v>
      </c>
      <c r="V2482" s="31">
        <f t="shared" si="1279"/>
        <v>0</v>
      </c>
      <c r="W2482" s="31">
        <f t="shared" si="1279"/>
        <v>0</v>
      </c>
      <c r="X2482" s="31">
        <f t="shared" si="1279"/>
        <v>0</v>
      </c>
      <c r="Y2482" s="31">
        <f t="shared" si="1279"/>
        <v>0</v>
      </c>
      <c r="Z2482" s="31">
        <f t="shared" ref="Z2482" si="1280">SUM(M2482:Y2482)</f>
        <v>0</v>
      </c>
      <c r="AA2482" s="31">
        <f>D2482-Z2482</f>
        <v>0</v>
      </c>
      <c r="AB2482" s="37"/>
      <c r="AC2482" s="32"/>
      <c r="AD2482" s="165"/>
      <c r="AE2482" s="140"/>
      <c r="AF2482" s="140"/>
      <c r="AG2482" s="140"/>
      <c r="AH2482" s="140"/>
      <c r="AI2482" s="140"/>
      <c r="AJ2482" s="140"/>
      <c r="AK2482" s="78"/>
      <c r="AL2482" s="78"/>
    </row>
    <row r="2483" spans="1:38" s="33" customFormat="1" ht="23.45" customHeight="1" x14ac:dyDescent="0.25">
      <c r="A2483" s="39" t="s">
        <v>40</v>
      </c>
      <c r="B2483" s="40">
        <f t="shared" ref="B2483:C2483" si="1281">B2482+B2481</f>
        <v>31110862732.099998</v>
      </c>
      <c r="C2483" s="40">
        <f t="shared" si="1281"/>
        <v>0</v>
      </c>
      <c r="D2483" s="40">
        <f>D2482+D2481</f>
        <v>31110862732.099998</v>
      </c>
      <c r="E2483" s="40">
        <f t="shared" ref="E2483:AA2483" si="1282">E2482+E2481</f>
        <v>192485241.03999999</v>
      </c>
      <c r="F2483" s="40">
        <f t="shared" si="1282"/>
        <v>8665850070.0900002</v>
      </c>
      <c r="G2483" s="40">
        <f t="shared" si="1282"/>
        <v>22086876294.07</v>
      </c>
      <c r="H2483" s="40">
        <f t="shared" si="1282"/>
        <v>-223663491</v>
      </c>
      <c r="I2483" s="40">
        <f t="shared" si="1282"/>
        <v>190738060.25999999</v>
      </c>
      <c r="J2483" s="40">
        <f t="shared" si="1282"/>
        <v>1089719880.72</v>
      </c>
      <c r="K2483" s="40">
        <f t="shared" si="1282"/>
        <v>2709167816.0700002</v>
      </c>
      <c r="L2483" s="40">
        <f t="shared" si="1282"/>
        <v>0</v>
      </c>
      <c r="M2483" s="40">
        <f t="shared" si="1282"/>
        <v>3989625757.0500002</v>
      </c>
      <c r="N2483" s="40">
        <f t="shared" si="1282"/>
        <v>0</v>
      </c>
      <c r="O2483" s="40">
        <f t="shared" si="1282"/>
        <v>1441116</v>
      </c>
      <c r="P2483" s="40">
        <f t="shared" si="1282"/>
        <v>306064.78000000003</v>
      </c>
      <c r="Q2483" s="40">
        <f t="shared" si="1282"/>
        <v>1536</v>
      </c>
      <c r="R2483" s="40">
        <f t="shared" si="1282"/>
        <v>834719003.37</v>
      </c>
      <c r="S2483" s="40">
        <f t="shared" si="1282"/>
        <v>6741409650</v>
      </c>
      <c r="T2483" s="40">
        <f t="shared" si="1282"/>
        <v>19601775428</v>
      </c>
      <c r="U2483" s="40">
        <f t="shared" si="1282"/>
        <v>-23639750</v>
      </c>
      <c r="V2483" s="40">
        <f t="shared" si="1282"/>
        <v>-200427200</v>
      </c>
      <c r="W2483" s="40">
        <f t="shared" si="1282"/>
        <v>58655859</v>
      </c>
      <c r="X2483" s="40">
        <f t="shared" si="1282"/>
        <v>-282319350</v>
      </c>
      <c r="Y2483" s="40">
        <f t="shared" si="1282"/>
        <v>0</v>
      </c>
      <c r="Z2483" s="40">
        <f t="shared" si="1282"/>
        <v>30721548114.200001</v>
      </c>
      <c r="AA2483" s="40">
        <f t="shared" si="1282"/>
        <v>389314617.89999771</v>
      </c>
      <c r="AB2483" s="41">
        <f>Z2483/D2483</f>
        <v>0.98748621594802943</v>
      </c>
      <c r="AC2483" s="43"/>
      <c r="AD2483" s="165"/>
      <c r="AE2483" s="140"/>
      <c r="AF2483" s="140"/>
      <c r="AG2483" s="137"/>
      <c r="AH2483" s="133"/>
      <c r="AI2483" s="140"/>
      <c r="AJ2483" s="140"/>
      <c r="AK2483" s="78"/>
      <c r="AL2483" s="78"/>
    </row>
    <row r="2484" spans="1:38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65"/>
      <c r="AE2484" s="140"/>
      <c r="AF2484" s="140"/>
      <c r="AG2484" s="133"/>
      <c r="AH2484" s="136"/>
      <c r="AI2484" s="136"/>
      <c r="AJ2484" s="140"/>
      <c r="AK2484" s="78"/>
      <c r="AL2484" s="78"/>
    </row>
    <row r="2485" spans="1:38" s="33" customFormat="1" ht="15" customHeight="1" x14ac:dyDescent="0.25">
      <c r="A2485" s="47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65"/>
      <c r="AE2485" s="140"/>
      <c r="AF2485" s="140"/>
      <c r="AG2485" s="133"/>
      <c r="AH2485" s="136"/>
      <c r="AI2485" s="136"/>
      <c r="AJ2485" s="140"/>
      <c r="AK2485" s="78"/>
      <c r="AL2485" s="78"/>
    </row>
    <row r="2486" spans="1:38" s="33" customFormat="1" ht="15" customHeight="1" x14ac:dyDescent="0.25">
      <c r="A2486" s="47" t="s">
        <v>139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65"/>
      <c r="AE2486" s="140"/>
      <c r="AF2486" s="140"/>
      <c r="AG2486" s="133"/>
      <c r="AH2486" s="136"/>
      <c r="AI2486" s="136"/>
      <c r="AJ2486" s="140"/>
      <c r="AK2486" s="78"/>
      <c r="AL2486" s="78"/>
    </row>
    <row r="2487" spans="1:38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  <c r="AD2487" s="165"/>
      <c r="AE2487" s="140"/>
      <c r="AF2487" s="140"/>
      <c r="AG2487" s="133"/>
      <c r="AH2487" s="136"/>
      <c r="AI2487" s="136"/>
      <c r="AJ2487" s="140"/>
      <c r="AK2487" s="78"/>
      <c r="AL2487" s="78"/>
    </row>
    <row r="2488" spans="1:38" s="33" customFormat="1" ht="18" customHeight="1" x14ac:dyDescent="0.2">
      <c r="A2488" s="36" t="s">
        <v>35</v>
      </c>
      <c r="B2488" s="31">
        <f>[1]consoCURRENT!E50015</f>
        <v>364791732.10000008</v>
      </c>
      <c r="C2488" s="31">
        <f>[1]consoCURRENT!F50015</f>
        <v>0</v>
      </c>
      <c r="D2488" s="31">
        <f>[1]consoCURRENT!G50015</f>
        <v>364791732.10000008</v>
      </c>
      <c r="E2488" s="31">
        <f>[1]consoCURRENT!H50015</f>
        <v>192485241.03999999</v>
      </c>
      <c r="F2488" s="31">
        <f>[1]consoCURRENT!I50015</f>
        <v>112003816.72</v>
      </c>
      <c r="G2488" s="31">
        <f>[1]consoCURRENT!J50015</f>
        <v>55465074.01000002</v>
      </c>
      <c r="H2488" s="31">
        <f>[1]consoCURRENT!K50015</f>
        <v>0</v>
      </c>
      <c r="I2488" s="31">
        <f>[1]consoCURRENT!L50015</f>
        <v>190738060.25999999</v>
      </c>
      <c r="J2488" s="31">
        <f>[1]consoCURRENT!M50015</f>
        <v>112002280.72</v>
      </c>
      <c r="K2488" s="31">
        <f>[1]consoCURRENT!N50015</f>
        <v>52195746.01000002</v>
      </c>
      <c r="L2488" s="31">
        <f>[1]consoCURRENT!O50015</f>
        <v>0</v>
      </c>
      <c r="M2488" s="31">
        <f>[1]consoCURRENT!P50015</f>
        <v>354936086.99000001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306064.78000000003</v>
      </c>
      <c r="Q2488" s="31">
        <f>[1]consoCURRENT!T50015</f>
        <v>1536</v>
      </c>
      <c r="R2488" s="31">
        <f>[1]consoCURRENT!U50015</f>
        <v>0</v>
      </c>
      <c r="S2488" s="31">
        <f>[1]consoCURRENT!V50015</f>
        <v>0</v>
      </c>
      <c r="T2488" s="31">
        <f>[1]consoCURRENT!W50015</f>
        <v>3269328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83">SUM(M2488:Y2488)</f>
        <v>359954131.76999998</v>
      </c>
      <c r="AA2488" s="31">
        <f>D2488-Z2488</f>
        <v>4837600.3300001025</v>
      </c>
      <c r="AB2488" s="37">
        <f>Z2488/D2488</f>
        <v>0.98673873362712627</v>
      </c>
      <c r="AC2488" s="32"/>
      <c r="AD2488" s="165"/>
      <c r="AE2488" s="140"/>
      <c r="AF2488" s="140"/>
      <c r="AG2488" s="133"/>
      <c r="AH2488" s="136"/>
      <c r="AI2488" s="136"/>
      <c r="AJ2488" s="140"/>
      <c r="AK2488" s="78"/>
      <c r="AL2488" s="78"/>
    </row>
    <row r="2489" spans="1:38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3"/>
        <v>0</v>
      </c>
      <c r="AA2489" s="31">
        <f>D2489-Z2489</f>
        <v>0</v>
      </c>
      <c r="AB2489" s="37"/>
      <c r="AC2489" s="32"/>
      <c r="AD2489" s="165"/>
      <c r="AE2489" s="140"/>
      <c r="AF2489" s="140"/>
      <c r="AG2489" s="133"/>
      <c r="AH2489" s="136"/>
      <c r="AI2489" s="136"/>
      <c r="AJ2489" s="140"/>
      <c r="AK2489" s="78"/>
      <c r="AL2489" s="78"/>
    </row>
    <row r="2490" spans="1:38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83"/>
        <v>0</v>
      </c>
      <c r="AA2490" s="31">
        <f>D2490-Z2490</f>
        <v>0</v>
      </c>
      <c r="AB2490" s="37"/>
      <c r="AC2490" s="32"/>
      <c r="AD2490" s="165"/>
      <c r="AE2490" s="140"/>
      <c r="AF2490" s="140"/>
      <c r="AG2490" s="133"/>
      <c r="AH2490" s="136"/>
      <c r="AI2490" s="136"/>
      <c r="AJ2490" s="140"/>
      <c r="AK2490" s="78"/>
      <c r="AL2490" s="78"/>
    </row>
    <row r="2491" spans="1:38" s="33" customFormat="1" ht="18" hidden="1" customHeight="1" x14ac:dyDescent="0.25">
      <c r="A2491" s="39" t="s">
        <v>38</v>
      </c>
      <c r="B2491" s="40">
        <f t="shared" ref="B2491:C2491" si="1284">SUM(B2487:B2490)</f>
        <v>364791732.10000008</v>
      </c>
      <c r="C2491" s="40">
        <f t="shared" si="1284"/>
        <v>0</v>
      </c>
      <c r="D2491" s="40">
        <f>SUM(D2487:D2490)</f>
        <v>364791732.10000008</v>
      </c>
      <c r="E2491" s="40">
        <f t="shared" ref="E2491:AA2491" si="1285">SUM(E2487:E2490)</f>
        <v>192485241.03999999</v>
      </c>
      <c r="F2491" s="40">
        <f t="shared" si="1285"/>
        <v>112003816.72</v>
      </c>
      <c r="G2491" s="40">
        <f t="shared" si="1285"/>
        <v>55465074.01000002</v>
      </c>
      <c r="H2491" s="40">
        <f t="shared" si="1285"/>
        <v>0</v>
      </c>
      <c r="I2491" s="40">
        <f t="shared" si="1285"/>
        <v>190738060.25999999</v>
      </c>
      <c r="J2491" s="40">
        <f t="shared" si="1285"/>
        <v>112002280.72</v>
      </c>
      <c r="K2491" s="40">
        <f t="shared" si="1285"/>
        <v>52195746.01000002</v>
      </c>
      <c r="L2491" s="40">
        <f t="shared" si="1285"/>
        <v>0</v>
      </c>
      <c r="M2491" s="40">
        <f t="shared" si="1285"/>
        <v>354936086.99000001</v>
      </c>
      <c r="N2491" s="40">
        <f t="shared" si="1285"/>
        <v>0</v>
      </c>
      <c r="O2491" s="40">
        <f t="shared" si="1285"/>
        <v>1441116</v>
      </c>
      <c r="P2491" s="40">
        <f t="shared" si="1285"/>
        <v>306064.78000000003</v>
      </c>
      <c r="Q2491" s="40">
        <f t="shared" si="1285"/>
        <v>1536</v>
      </c>
      <c r="R2491" s="40">
        <f t="shared" si="1285"/>
        <v>0</v>
      </c>
      <c r="S2491" s="40">
        <f t="shared" si="1285"/>
        <v>0</v>
      </c>
      <c r="T2491" s="40">
        <f t="shared" si="1285"/>
        <v>3269328</v>
      </c>
      <c r="U2491" s="40">
        <f t="shared" si="1285"/>
        <v>0</v>
      </c>
      <c r="V2491" s="40">
        <f t="shared" si="1285"/>
        <v>0</v>
      </c>
      <c r="W2491" s="40">
        <f t="shared" si="1285"/>
        <v>0</v>
      </c>
      <c r="X2491" s="40">
        <f t="shared" si="1285"/>
        <v>0</v>
      </c>
      <c r="Y2491" s="40">
        <f t="shared" si="1285"/>
        <v>0</v>
      </c>
      <c r="Z2491" s="40">
        <f t="shared" si="1285"/>
        <v>359954131.76999998</v>
      </c>
      <c r="AA2491" s="40">
        <f t="shared" si="1285"/>
        <v>4837600.3300001025</v>
      </c>
      <c r="AB2491" s="41">
        <f>Z2491/D2491</f>
        <v>0.98673873362712627</v>
      </c>
      <c r="AC2491" s="32"/>
      <c r="AD2491" s="165"/>
      <c r="AE2491" s="140"/>
      <c r="AF2491" s="140"/>
      <c r="AG2491" s="140"/>
      <c r="AH2491" s="140"/>
      <c r="AI2491" s="140"/>
      <c r="AJ2491" s="140"/>
      <c r="AK2491" s="78"/>
      <c r="AL2491" s="78"/>
    </row>
    <row r="2492" spans="1:38" s="33" customFormat="1" ht="18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86">SUM(M2492:Y2492)</f>
        <v>0</v>
      </c>
      <c r="AA2492" s="31">
        <f>D2492-Z2492</f>
        <v>0</v>
      </c>
      <c r="AB2492" s="37"/>
      <c r="AC2492" s="32"/>
      <c r="AD2492" s="165"/>
      <c r="AE2492" s="140"/>
      <c r="AF2492" s="140"/>
      <c r="AG2492" s="140"/>
      <c r="AH2492" s="140"/>
      <c r="AI2492" s="140"/>
      <c r="AJ2492" s="140"/>
      <c r="AK2492" s="78"/>
      <c r="AL2492" s="78"/>
    </row>
    <row r="2493" spans="1:38" s="33" customFormat="1" ht="24.6" customHeight="1" x14ac:dyDescent="0.25">
      <c r="A2493" s="39" t="s">
        <v>40</v>
      </c>
      <c r="B2493" s="40">
        <f t="shared" ref="B2493:C2493" si="1287">B2492+B2491</f>
        <v>364791732.10000008</v>
      </c>
      <c r="C2493" s="40">
        <f t="shared" si="1287"/>
        <v>0</v>
      </c>
      <c r="D2493" s="40">
        <f>D2492+D2491</f>
        <v>364791732.10000008</v>
      </c>
      <c r="E2493" s="40">
        <f t="shared" ref="E2493:AA2493" si="1288">E2492+E2491</f>
        <v>192485241.03999999</v>
      </c>
      <c r="F2493" s="40">
        <f t="shared" si="1288"/>
        <v>112003816.72</v>
      </c>
      <c r="G2493" s="40">
        <f t="shared" si="1288"/>
        <v>55465074.01000002</v>
      </c>
      <c r="H2493" s="40">
        <f t="shared" si="1288"/>
        <v>0</v>
      </c>
      <c r="I2493" s="40">
        <f t="shared" si="1288"/>
        <v>190738060.25999999</v>
      </c>
      <c r="J2493" s="40">
        <f t="shared" si="1288"/>
        <v>112002280.72</v>
      </c>
      <c r="K2493" s="40">
        <f t="shared" si="1288"/>
        <v>52195746.01000002</v>
      </c>
      <c r="L2493" s="40">
        <f t="shared" si="1288"/>
        <v>0</v>
      </c>
      <c r="M2493" s="40">
        <f t="shared" si="1288"/>
        <v>354936086.99000001</v>
      </c>
      <c r="N2493" s="40">
        <f t="shared" si="1288"/>
        <v>0</v>
      </c>
      <c r="O2493" s="40">
        <f t="shared" si="1288"/>
        <v>1441116</v>
      </c>
      <c r="P2493" s="40">
        <f t="shared" si="1288"/>
        <v>306064.78000000003</v>
      </c>
      <c r="Q2493" s="40">
        <f t="shared" si="1288"/>
        <v>1536</v>
      </c>
      <c r="R2493" s="40">
        <f t="shared" si="1288"/>
        <v>0</v>
      </c>
      <c r="S2493" s="40">
        <f t="shared" si="1288"/>
        <v>0</v>
      </c>
      <c r="T2493" s="40">
        <f t="shared" si="1288"/>
        <v>3269328</v>
      </c>
      <c r="U2493" s="40">
        <f t="shared" si="1288"/>
        <v>0</v>
      </c>
      <c r="V2493" s="40">
        <f t="shared" si="1288"/>
        <v>0</v>
      </c>
      <c r="W2493" s="40">
        <f t="shared" si="1288"/>
        <v>0</v>
      </c>
      <c r="X2493" s="40">
        <f t="shared" si="1288"/>
        <v>0</v>
      </c>
      <c r="Y2493" s="40">
        <f t="shared" si="1288"/>
        <v>0</v>
      </c>
      <c r="Z2493" s="40">
        <f t="shared" si="1288"/>
        <v>359954131.76999998</v>
      </c>
      <c r="AA2493" s="40">
        <f t="shared" si="1288"/>
        <v>4837600.3300001025</v>
      </c>
      <c r="AB2493" s="41">
        <f>Z2493/D2493</f>
        <v>0.98673873362712627</v>
      </c>
      <c r="AC2493" s="43"/>
      <c r="AD2493" s="165"/>
      <c r="AE2493" s="140"/>
      <c r="AF2493" s="140"/>
      <c r="AG2493" s="133"/>
      <c r="AH2493" s="136"/>
      <c r="AI2493" s="136"/>
      <c r="AJ2493" s="140"/>
      <c r="AK2493" s="78"/>
      <c r="AL2493" s="78"/>
    </row>
    <row r="2494" spans="1:38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65"/>
      <c r="AE2494" s="140"/>
      <c r="AF2494" s="140"/>
      <c r="AG2494" s="144"/>
      <c r="AH2494" s="144"/>
      <c r="AI2494" s="145"/>
      <c r="AJ2494" s="140"/>
      <c r="AK2494" s="78"/>
      <c r="AL2494" s="78"/>
    </row>
    <row r="2495" spans="1:38" s="33" customFormat="1" ht="15" customHeight="1" x14ac:dyDescent="0.25">
      <c r="A2495" s="47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65"/>
      <c r="AE2495" s="140"/>
      <c r="AF2495" s="140"/>
      <c r="AG2495" s="140"/>
      <c r="AH2495" s="140"/>
      <c r="AI2495" s="140"/>
      <c r="AJ2495" s="140"/>
      <c r="AK2495" s="78"/>
      <c r="AL2495" s="78"/>
    </row>
    <row r="2496" spans="1:38" s="33" customFormat="1" ht="15" hidden="1" customHeight="1" x14ac:dyDescent="0.2">
      <c r="A2496" s="44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65"/>
      <c r="AE2496" s="140"/>
      <c r="AF2496" s="140"/>
      <c r="AG2496" s="140"/>
      <c r="AH2496" s="140"/>
      <c r="AI2496" s="140"/>
      <c r="AJ2496" s="140"/>
      <c r="AK2496" s="78"/>
      <c r="AL2496" s="78"/>
    </row>
    <row r="2497" spans="1:38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D2497" s="165"/>
      <c r="AE2497" s="140"/>
      <c r="AF2497" s="140"/>
      <c r="AG2497" s="140"/>
      <c r="AH2497" s="140"/>
      <c r="AI2497" s="140"/>
      <c r="AJ2497" s="140"/>
      <c r="AK2497" s="78"/>
      <c r="AL2497" s="78"/>
    </row>
    <row r="2498" spans="1:38" s="33" customFormat="1" ht="18" customHeight="1" x14ac:dyDescent="0.2">
      <c r="A2498" s="36" t="s">
        <v>35</v>
      </c>
      <c r="B2498" s="31">
        <f>[1]consoCURRENT!E50228</f>
        <v>30746071000</v>
      </c>
      <c r="C2498" s="31">
        <f>[1]consoCURRENT!F50228</f>
        <v>0</v>
      </c>
      <c r="D2498" s="31">
        <f>[1]consoCURRENT!G50228</f>
        <v>30746071000</v>
      </c>
      <c r="E2498" s="31">
        <f>[1]consoCURRENT!H50228</f>
        <v>0</v>
      </c>
      <c r="F2498" s="31">
        <f>[1]consoCURRENT!I50228</f>
        <v>8553846253.3699999</v>
      </c>
      <c r="G2498" s="31">
        <f>[1]consoCURRENT!J50228</f>
        <v>22031411220.060001</v>
      </c>
      <c r="H2498" s="31">
        <f>[1]consoCURRENT!K50228</f>
        <v>-223663491</v>
      </c>
      <c r="I2498" s="31">
        <f>[1]consoCURRENT!L50228</f>
        <v>0</v>
      </c>
      <c r="J2498" s="31">
        <f>[1]consoCURRENT!M50228</f>
        <v>977717600</v>
      </c>
      <c r="K2498" s="31">
        <f>[1]consoCURRENT!N50228</f>
        <v>2656972070.0599999</v>
      </c>
      <c r="L2498" s="31">
        <f>[1]consoCURRENT!O50228</f>
        <v>0</v>
      </c>
      <c r="M2498" s="31">
        <f>[1]consoCURRENT!P50228</f>
        <v>3634689670.0599999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834719003.37</v>
      </c>
      <c r="S2498" s="31">
        <f>[1]consoCURRENT!V50228</f>
        <v>6741409650</v>
      </c>
      <c r="T2498" s="31">
        <f>[1]consoCURRENT!W50228</f>
        <v>19598506100</v>
      </c>
      <c r="U2498" s="31">
        <f>[1]consoCURRENT!X50228</f>
        <v>-23639750</v>
      </c>
      <c r="V2498" s="31">
        <f>[1]consoCURRENT!Y50228</f>
        <v>-200427200</v>
      </c>
      <c r="W2498" s="31">
        <f>[1]consoCURRENT!Z50228</f>
        <v>58655859</v>
      </c>
      <c r="X2498" s="31">
        <f>[1]consoCURRENT!AA50228</f>
        <v>-282319350</v>
      </c>
      <c r="Y2498" s="31">
        <f>[1]consoCURRENT!AB50228</f>
        <v>0</v>
      </c>
      <c r="Z2498" s="31">
        <f>SUM(M2498:Y2498)</f>
        <v>30361593982.43</v>
      </c>
      <c r="AA2498" s="31">
        <f>D2498-Z2498</f>
        <v>384477017.56999969</v>
      </c>
      <c r="AB2498" s="37">
        <f>Z2498/D2498</f>
        <v>0.9874950845729199</v>
      </c>
      <c r="AC2498" s="32"/>
      <c r="AD2498" s="165"/>
      <c r="AE2498" s="140"/>
      <c r="AF2498" s="140"/>
      <c r="AG2498" s="140"/>
      <c r="AH2498" s="140"/>
      <c r="AI2498" s="140"/>
      <c r="AJ2498" s="140"/>
      <c r="AK2498" s="78"/>
      <c r="AL2498" s="78"/>
    </row>
    <row r="2499" spans="1:38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89">SUM(M2499:Y2499)</f>
        <v>0</v>
      </c>
      <c r="AA2499" s="31">
        <f>D2499-Z2499</f>
        <v>0</v>
      </c>
      <c r="AB2499" s="37"/>
      <c r="AC2499" s="32"/>
      <c r="AD2499" s="165"/>
      <c r="AE2499" s="140"/>
      <c r="AF2499" s="140"/>
      <c r="AG2499" s="140"/>
      <c r="AH2499" s="140"/>
      <c r="AI2499" s="140"/>
      <c r="AJ2499" s="140"/>
      <c r="AK2499" s="78"/>
      <c r="AL2499" s="78"/>
    </row>
    <row r="2500" spans="1:38" s="33" customFormat="1" ht="18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89"/>
        <v>0</v>
      </c>
      <c r="AA2500" s="31">
        <f>D2500-Z2500</f>
        <v>0</v>
      </c>
      <c r="AB2500" s="37"/>
      <c r="AC2500" s="32"/>
      <c r="AD2500" s="165"/>
      <c r="AE2500" s="140"/>
      <c r="AF2500" s="140"/>
      <c r="AG2500" s="140"/>
      <c r="AH2500" s="140"/>
      <c r="AI2500" s="140"/>
      <c r="AJ2500" s="140"/>
      <c r="AK2500" s="78"/>
      <c r="AL2500" s="78"/>
    </row>
    <row r="2501" spans="1:38" s="33" customFormat="1" ht="18" hidden="1" customHeight="1" x14ac:dyDescent="0.25">
      <c r="A2501" s="39" t="s">
        <v>38</v>
      </c>
      <c r="B2501" s="40">
        <f t="shared" ref="B2501:C2501" si="1290">SUM(B2497:B2500)</f>
        <v>30746071000</v>
      </c>
      <c r="C2501" s="40">
        <f t="shared" si="1290"/>
        <v>0</v>
      </c>
      <c r="D2501" s="40">
        <f>SUM(D2497:D2500)</f>
        <v>30746071000</v>
      </c>
      <c r="E2501" s="40">
        <f t="shared" ref="E2501:AA2501" si="1291">SUM(E2497:E2500)</f>
        <v>0</v>
      </c>
      <c r="F2501" s="40">
        <f t="shared" si="1291"/>
        <v>8553846253.3699999</v>
      </c>
      <c r="G2501" s="40">
        <f t="shared" si="1291"/>
        <v>22031411220.060001</v>
      </c>
      <c r="H2501" s="40">
        <f t="shared" si="1291"/>
        <v>-223663491</v>
      </c>
      <c r="I2501" s="40">
        <f t="shared" si="1291"/>
        <v>0</v>
      </c>
      <c r="J2501" s="40">
        <f t="shared" si="1291"/>
        <v>977717600</v>
      </c>
      <c r="K2501" s="40">
        <f t="shared" si="1291"/>
        <v>2656972070.0599999</v>
      </c>
      <c r="L2501" s="40">
        <f t="shared" si="1291"/>
        <v>0</v>
      </c>
      <c r="M2501" s="40">
        <f t="shared" si="1291"/>
        <v>3634689670.0599999</v>
      </c>
      <c r="N2501" s="40">
        <f t="shared" si="1291"/>
        <v>0</v>
      </c>
      <c r="O2501" s="40">
        <f t="shared" si="1291"/>
        <v>0</v>
      </c>
      <c r="P2501" s="40">
        <f t="shared" si="1291"/>
        <v>0</v>
      </c>
      <c r="Q2501" s="40">
        <f t="shared" si="1291"/>
        <v>0</v>
      </c>
      <c r="R2501" s="40">
        <f t="shared" si="1291"/>
        <v>834719003.37</v>
      </c>
      <c r="S2501" s="40">
        <f t="shared" si="1291"/>
        <v>6741409650</v>
      </c>
      <c r="T2501" s="40">
        <f t="shared" si="1291"/>
        <v>19598506100</v>
      </c>
      <c r="U2501" s="40">
        <f t="shared" si="1291"/>
        <v>-23639750</v>
      </c>
      <c r="V2501" s="40">
        <f t="shared" si="1291"/>
        <v>-200427200</v>
      </c>
      <c r="W2501" s="40">
        <f t="shared" si="1291"/>
        <v>58655859</v>
      </c>
      <c r="X2501" s="40">
        <f t="shared" si="1291"/>
        <v>-282319350</v>
      </c>
      <c r="Y2501" s="40">
        <f t="shared" si="1291"/>
        <v>0</v>
      </c>
      <c r="Z2501" s="40">
        <f t="shared" si="1291"/>
        <v>30361593982.43</v>
      </c>
      <c r="AA2501" s="40">
        <f t="shared" si="1291"/>
        <v>384477017.56999969</v>
      </c>
      <c r="AB2501" s="41">
        <f>Z2501/D2501</f>
        <v>0.9874950845729199</v>
      </c>
      <c r="AC2501" s="32"/>
      <c r="AD2501" s="165"/>
      <c r="AE2501" s="140"/>
      <c r="AF2501" s="140"/>
      <c r="AG2501" s="140"/>
      <c r="AH2501" s="140"/>
      <c r="AI2501" s="140"/>
      <c r="AJ2501" s="140"/>
      <c r="AK2501" s="78"/>
      <c r="AL2501" s="78"/>
    </row>
    <row r="2502" spans="1:38" s="33" customFormat="1" ht="18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2">SUM(M2502:Y2502)</f>
        <v>0</v>
      </c>
      <c r="AA2502" s="31">
        <f>D2502-Z2502</f>
        <v>0</v>
      </c>
      <c r="AB2502" s="37"/>
      <c r="AC2502" s="32"/>
      <c r="AD2502" s="165"/>
      <c r="AE2502" s="140"/>
      <c r="AF2502" s="140"/>
      <c r="AG2502" s="140"/>
      <c r="AH2502" s="140"/>
      <c r="AI2502" s="140"/>
      <c r="AJ2502" s="140"/>
      <c r="AK2502" s="78"/>
      <c r="AL2502" s="78"/>
    </row>
    <row r="2503" spans="1:38" s="33" customFormat="1" ht="26.1" customHeight="1" x14ac:dyDescent="0.25">
      <c r="A2503" s="39" t="s">
        <v>40</v>
      </c>
      <c r="B2503" s="40">
        <f t="shared" ref="B2503:C2503" si="1293">B2502+B2501</f>
        <v>30746071000</v>
      </c>
      <c r="C2503" s="40">
        <f t="shared" si="1293"/>
        <v>0</v>
      </c>
      <c r="D2503" s="40">
        <f>D2502+D2501</f>
        <v>30746071000</v>
      </c>
      <c r="E2503" s="40">
        <f t="shared" ref="E2503:AA2503" si="1294">E2502+E2501</f>
        <v>0</v>
      </c>
      <c r="F2503" s="40">
        <f t="shared" si="1294"/>
        <v>8553846253.3699999</v>
      </c>
      <c r="G2503" s="40">
        <f t="shared" si="1294"/>
        <v>22031411220.060001</v>
      </c>
      <c r="H2503" s="40">
        <f t="shared" si="1294"/>
        <v>-223663491</v>
      </c>
      <c r="I2503" s="40">
        <f t="shared" si="1294"/>
        <v>0</v>
      </c>
      <c r="J2503" s="40">
        <f t="shared" si="1294"/>
        <v>977717600</v>
      </c>
      <c r="K2503" s="40">
        <f t="shared" si="1294"/>
        <v>2656972070.0599999</v>
      </c>
      <c r="L2503" s="40">
        <f t="shared" si="1294"/>
        <v>0</v>
      </c>
      <c r="M2503" s="40">
        <f t="shared" si="1294"/>
        <v>3634689670.0599999</v>
      </c>
      <c r="N2503" s="40">
        <f t="shared" si="1294"/>
        <v>0</v>
      </c>
      <c r="O2503" s="40">
        <f t="shared" si="1294"/>
        <v>0</v>
      </c>
      <c r="P2503" s="40">
        <f t="shared" si="1294"/>
        <v>0</v>
      </c>
      <c r="Q2503" s="40">
        <f t="shared" si="1294"/>
        <v>0</v>
      </c>
      <c r="R2503" s="40">
        <f t="shared" si="1294"/>
        <v>834719003.37</v>
      </c>
      <c r="S2503" s="40">
        <f t="shared" si="1294"/>
        <v>6741409650</v>
      </c>
      <c r="T2503" s="40">
        <f t="shared" si="1294"/>
        <v>19598506100</v>
      </c>
      <c r="U2503" s="40">
        <f t="shared" si="1294"/>
        <v>-23639750</v>
      </c>
      <c r="V2503" s="40">
        <f t="shared" si="1294"/>
        <v>-200427200</v>
      </c>
      <c r="W2503" s="40">
        <f t="shared" si="1294"/>
        <v>58655859</v>
      </c>
      <c r="X2503" s="40">
        <f t="shared" si="1294"/>
        <v>-282319350</v>
      </c>
      <c r="Y2503" s="40">
        <f t="shared" si="1294"/>
        <v>0</v>
      </c>
      <c r="Z2503" s="40">
        <f t="shared" si="1294"/>
        <v>30361593982.43</v>
      </c>
      <c r="AA2503" s="40">
        <f t="shared" si="1294"/>
        <v>384477017.56999969</v>
      </c>
      <c r="AB2503" s="41">
        <f>Z2503/D2503</f>
        <v>0.9874950845729199</v>
      </c>
      <c r="AC2503" s="43"/>
      <c r="AD2503" s="165"/>
      <c r="AE2503" s="140"/>
      <c r="AF2503" s="140"/>
      <c r="AG2503" s="140"/>
      <c r="AH2503" s="140"/>
      <c r="AI2503" s="140"/>
      <c r="AJ2503" s="140"/>
      <c r="AK2503" s="78"/>
      <c r="AL2503" s="78"/>
    </row>
    <row r="2504" spans="1:38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65"/>
      <c r="AE2504" s="140"/>
      <c r="AF2504" s="140"/>
      <c r="AG2504" s="140"/>
      <c r="AH2504" s="140"/>
      <c r="AI2504" s="140"/>
      <c r="AJ2504" s="140"/>
      <c r="AK2504" s="78"/>
      <c r="AL2504" s="78"/>
    </row>
    <row r="2505" spans="1:38" s="33" customFormat="1" ht="28.35" hidden="1" customHeight="1" x14ac:dyDescent="0.25">
      <c r="A2505" s="30" t="s">
        <v>141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65"/>
      <c r="AE2505" s="140"/>
      <c r="AF2505" s="140"/>
      <c r="AG2505" s="140"/>
      <c r="AH2505" s="140"/>
      <c r="AI2505" s="140"/>
      <c r="AJ2505" s="140"/>
      <c r="AK2505" s="78"/>
      <c r="AL2505" s="78"/>
    </row>
    <row r="2506" spans="1:38" s="33" customFormat="1" ht="26.45" hidden="1" customHeight="1" x14ac:dyDescent="0.2">
      <c r="A2506" s="44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65"/>
      <c r="AE2506" s="140"/>
      <c r="AF2506" s="140"/>
      <c r="AG2506" s="140"/>
      <c r="AH2506" s="140"/>
      <c r="AI2506" s="140"/>
      <c r="AJ2506" s="140"/>
      <c r="AK2506" s="78"/>
      <c r="AL2506" s="78"/>
    </row>
    <row r="2507" spans="1:38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D2507" s="165"/>
      <c r="AE2507" s="140"/>
      <c r="AF2507" s="140"/>
      <c r="AG2507" s="140"/>
      <c r="AH2507" s="140"/>
      <c r="AI2507" s="140"/>
      <c r="AJ2507" s="140"/>
      <c r="AK2507" s="78"/>
      <c r="AL2507" s="78"/>
    </row>
    <row r="2508" spans="1:38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295">SUM(M2508:Y2508)</f>
        <v>0</v>
      </c>
      <c r="AA2508" s="31">
        <f>D2508-Z2508</f>
        <v>0</v>
      </c>
      <c r="AB2508" s="37" t="e">
        <f>Z2508/D2508</f>
        <v>#DIV/0!</v>
      </c>
      <c r="AC2508" s="32"/>
      <c r="AD2508" s="165"/>
      <c r="AE2508" s="140"/>
      <c r="AF2508" s="140"/>
      <c r="AG2508" s="140"/>
      <c r="AH2508" s="140"/>
      <c r="AI2508" s="140"/>
      <c r="AJ2508" s="140"/>
      <c r="AK2508" s="78"/>
      <c r="AL2508" s="78"/>
    </row>
    <row r="2509" spans="1:38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5"/>
        <v>0</v>
      </c>
      <c r="AA2509" s="31">
        <f>D2509-Z2509</f>
        <v>0</v>
      </c>
      <c r="AB2509" s="37"/>
      <c r="AC2509" s="32"/>
      <c r="AD2509" s="165"/>
      <c r="AE2509" s="140"/>
      <c r="AF2509" s="140"/>
      <c r="AG2509" s="140"/>
      <c r="AH2509" s="140"/>
      <c r="AI2509" s="140"/>
      <c r="AJ2509" s="140"/>
      <c r="AK2509" s="78"/>
      <c r="AL2509" s="78"/>
    </row>
    <row r="2510" spans="1:38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5"/>
        <v>0</v>
      </c>
      <c r="AA2510" s="31">
        <f>D2510-Z2510</f>
        <v>0</v>
      </c>
      <c r="AB2510" s="37"/>
      <c r="AC2510" s="32"/>
      <c r="AD2510" s="165"/>
      <c r="AE2510" s="140"/>
      <c r="AF2510" s="140"/>
      <c r="AG2510" s="140"/>
      <c r="AH2510" s="140"/>
      <c r="AI2510" s="140"/>
      <c r="AJ2510" s="140"/>
      <c r="AK2510" s="78"/>
      <c r="AL2510" s="78"/>
    </row>
    <row r="2511" spans="1:38" s="33" customFormat="1" ht="18" hidden="1" customHeight="1" x14ac:dyDescent="0.25">
      <c r="A2511" s="39" t="s">
        <v>38</v>
      </c>
      <c r="B2511" s="40">
        <f t="shared" ref="B2511:C2511" si="1296">SUM(B2507:B2510)</f>
        <v>0</v>
      </c>
      <c r="C2511" s="40">
        <f t="shared" si="1296"/>
        <v>0</v>
      </c>
      <c r="D2511" s="40">
        <f>SUM(D2507:D2510)</f>
        <v>0</v>
      </c>
      <c r="E2511" s="40">
        <f t="shared" ref="E2511:AA2511" si="1297">SUM(E2507:E2510)</f>
        <v>0</v>
      </c>
      <c r="F2511" s="40">
        <f t="shared" si="1297"/>
        <v>0</v>
      </c>
      <c r="G2511" s="40">
        <f t="shared" si="1297"/>
        <v>0</v>
      </c>
      <c r="H2511" s="40">
        <f t="shared" si="1297"/>
        <v>0</v>
      </c>
      <c r="I2511" s="40">
        <f t="shared" si="1297"/>
        <v>0</v>
      </c>
      <c r="J2511" s="40">
        <f t="shared" si="1297"/>
        <v>0</v>
      </c>
      <c r="K2511" s="40">
        <f t="shared" si="1297"/>
        <v>0</v>
      </c>
      <c r="L2511" s="40">
        <f t="shared" si="1297"/>
        <v>0</v>
      </c>
      <c r="M2511" s="40">
        <f t="shared" si="1297"/>
        <v>0</v>
      </c>
      <c r="N2511" s="40">
        <f t="shared" si="1297"/>
        <v>0</v>
      </c>
      <c r="O2511" s="40">
        <f t="shared" si="1297"/>
        <v>0</v>
      </c>
      <c r="P2511" s="40">
        <f t="shared" si="1297"/>
        <v>0</v>
      </c>
      <c r="Q2511" s="40">
        <f t="shared" si="1297"/>
        <v>0</v>
      </c>
      <c r="R2511" s="40">
        <f t="shared" si="1297"/>
        <v>0</v>
      </c>
      <c r="S2511" s="40">
        <f t="shared" si="1297"/>
        <v>0</v>
      </c>
      <c r="T2511" s="40">
        <f t="shared" si="1297"/>
        <v>0</v>
      </c>
      <c r="U2511" s="40">
        <f t="shared" si="1297"/>
        <v>0</v>
      </c>
      <c r="V2511" s="40">
        <f t="shared" si="1297"/>
        <v>0</v>
      </c>
      <c r="W2511" s="40">
        <f t="shared" si="1297"/>
        <v>0</v>
      </c>
      <c r="X2511" s="40">
        <f t="shared" si="1297"/>
        <v>0</v>
      </c>
      <c r="Y2511" s="40">
        <f t="shared" si="1297"/>
        <v>0</v>
      </c>
      <c r="Z2511" s="40">
        <f t="shared" si="1297"/>
        <v>0</v>
      </c>
      <c r="AA2511" s="40">
        <f t="shared" si="1297"/>
        <v>0</v>
      </c>
      <c r="AB2511" s="41" t="e">
        <f>Z2511/D2511</f>
        <v>#DIV/0!</v>
      </c>
      <c r="AC2511" s="32"/>
      <c r="AD2511" s="165"/>
      <c r="AE2511" s="140"/>
      <c r="AF2511" s="140"/>
      <c r="AG2511" s="140"/>
      <c r="AH2511" s="140"/>
      <c r="AI2511" s="140"/>
      <c r="AJ2511" s="140"/>
      <c r="AK2511" s="78"/>
      <c r="AL2511" s="78"/>
    </row>
    <row r="2512" spans="1:38" s="33" customFormat="1" ht="18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8">SUM(M2512:Y2512)</f>
        <v>0</v>
      </c>
      <c r="AA2512" s="31">
        <f>D2512-Z2512</f>
        <v>0</v>
      </c>
      <c r="AB2512" s="37"/>
      <c r="AC2512" s="32"/>
      <c r="AD2512" s="165"/>
      <c r="AE2512" s="140"/>
      <c r="AF2512" s="140"/>
      <c r="AG2512" s="140"/>
      <c r="AH2512" s="140"/>
      <c r="AI2512" s="140"/>
      <c r="AJ2512" s="140"/>
      <c r="AK2512" s="78"/>
      <c r="AL2512" s="78"/>
    </row>
    <row r="2513" spans="1:38" s="33" customFormat="1" ht="27.6" hidden="1" customHeight="1" x14ac:dyDescent="0.25">
      <c r="A2513" s="39" t="s">
        <v>40</v>
      </c>
      <c r="B2513" s="40">
        <f t="shared" ref="B2513:C2513" si="1299">B2512+B2511</f>
        <v>0</v>
      </c>
      <c r="C2513" s="40">
        <f t="shared" si="1299"/>
        <v>0</v>
      </c>
      <c r="D2513" s="40">
        <f>D2512+D2511</f>
        <v>0</v>
      </c>
      <c r="E2513" s="40">
        <f t="shared" ref="E2513:AA2513" si="1300">E2512+E2511</f>
        <v>0</v>
      </c>
      <c r="F2513" s="40">
        <f t="shared" si="1300"/>
        <v>0</v>
      </c>
      <c r="G2513" s="40">
        <f t="shared" si="1300"/>
        <v>0</v>
      </c>
      <c r="H2513" s="40">
        <f t="shared" si="1300"/>
        <v>0</v>
      </c>
      <c r="I2513" s="40">
        <f t="shared" si="1300"/>
        <v>0</v>
      </c>
      <c r="J2513" s="40">
        <f t="shared" si="1300"/>
        <v>0</v>
      </c>
      <c r="K2513" s="40">
        <f t="shared" si="1300"/>
        <v>0</v>
      </c>
      <c r="L2513" s="40">
        <f t="shared" si="1300"/>
        <v>0</v>
      </c>
      <c r="M2513" s="40">
        <f t="shared" si="1300"/>
        <v>0</v>
      </c>
      <c r="N2513" s="40">
        <f t="shared" si="1300"/>
        <v>0</v>
      </c>
      <c r="O2513" s="40">
        <f t="shared" si="1300"/>
        <v>0</v>
      </c>
      <c r="P2513" s="40">
        <f t="shared" si="1300"/>
        <v>0</v>
      </c>
      <c r="Q2513" s="40">
        <f t="shared" si="1300"/>
        <v>0</v>
      </c>
      <c r="R2513" s="40">
        <f t="shared" si="1300"/>
        <v>0</v>
      </c>
      <c r="S2513" s="40">
        <f t="shared" si="1300"/>
        <v>0</v>
      </c>
      <c r="T2513" s="40">
        <f t="shared" si="1300"/>
        <v>0</v>
      </c>
      <c r="U2513" s="40">
        <f t="shared" si="1300"/>
        <v>0</v>
      </c>
      <c r="V2513" s="40">
        <f t="shared" si="1300"/>
        <v>0</v>
      </c>
      <c r="W2513" s="40">
        <f t="shared" si="1300"/>
        <v>0</v>
      </c>
      <c r="X2513" s="40">
        <f t="shared" si="1300"/>
        <v>0</v>
      </c>
      <c r="Y2513" s="40">
        <f t="shared" si="1300"/>
        <v>0</v>
      </c>
      <c r="Z2513" s="40">
        <f t="shared" si="1300"/>
        <v>0</v>
      </c>
      <c r="AA2513" s="40">
        <f t="shared" si="1300"/>
        <v>0</v>
      </c>
      <c r="AB2513" s="41" t="e">
        <f>Z2513/D2513</f>
        <v>#DIV/0!</v>
      </c>
      <c r="AC2513" s="43"/>
      <c r="AD2513" s="165"/>
      <c r="AE2513" s="140"/>
      <c r="AF2513" s="140"/>
      <c r="AG2513" s="140"/>
      <c r="AH2513" s="140"/>
      <c r="AI2513" s="140"/>
      <c r="AJ2513" s="140"/>
      <c r="AK2513" s="78"/>
      <c r="AL2513" s="78"/>
    </row>
    <row r="2514" spans="1:38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65"/>
      <c r="AE2514" s="140"/>
      <c r="AF2514" s="140"/>
      <c r="AG2514" s="140"/>
      <c r="AH2514" s="140"/>
      <c r="AI2514" s="140"/>
      <c r="AJ2514" s="140"/>
      <c r="AK2514" s="78"/>
      <c r="AL2514" s="78"/>
    </row>
    <row r="2515" spans="1:38" s="46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40"/>
      <c r="AE2515" s="140"/>
      <c r="AF2515" s="140"/>
      <c r="AG2515" s="140"/>
      <c r="AH2515" s="140"/>
      <c r="AI2515" s="140"/>
      <c r="AJ2515" s="140"/>
      <c r="AK2515" s="78"/>
      <c r="AL2515" s="78"/>
    </row>
    <row r="2516" spans="1:38" s="33" customFormat="1" ht="15" hidden="1" customHeight="1" x14ac:dyDescent="0.25">
      <c r="A2516" s="47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65"/>
      <c r="AE2516" s="140"/>
      <c r="AF2516" s="140"/>
      <c r="AG2516" s="140"/>
      <c r="AH2516" s="140"/>
      <c r="AI2516" s="140"/>
      <c r="AJ2516" s="140"/>
      <c r="AK2516" s="78"/>
      <c r="AL2516" s="78"/>
    </row>
    <row r="2517" spans="1:38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301">Z2517/D2517</f>
        <v>#DIV/0!</v>
      </c>
      <c r="AC2517" s="32"/>
      <c r="AD2517" s="165"/>
      <c r="AE2517" s="140"/>
      <c r="AF2517" s="140"/>
      <c r="AG2517" s="140"/>
      <c r="AH2517" s="140"/>
      <c r="AI2517" s="140"/>
      <c r="AJ2517" s="140"/>
      <c r="AK2517" s="78"/>
      <c r="AL2517" s="78"/>
    </row>
    <row r="2518" spans="1:38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2">SUM(M2518:Y2518)</f>
        <v>0</v>
      </c>
      <c r="AA2518" s="31">
        <f>D2518-Z2518</f>
        <v>0</v>
      </c>
      <c r="AB2518" s="37" t="e">
        <f t="shared" si="1301"/>
        <v>#DIV/0!</v>
      </c>
      <c r="AC2518" s="32"/>
      <c r="AD2518" s="165"/>
      <c r="AE2518" s="140"/>
      <c r="AF2518" s="140"/>
      <c r="AG2518" s="140"/>
      <c r="AH2518" s="140"/>
      <c r="AI2518" s="140"/>
      <c r="AJ2518" s="140"/>
      <c r="AK2518" s="78"/>
      <c r="AL2518" s="78"/>
    </row>
    <row r="2519" spans="1:38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2"/>
        <v>0</v>
      </c>
      <c r="AA2519" s="31">
        <f>D2519-Z2519</f>
        <v>0</v>
      </c>
      <c r="AB2519" s="37" t="e">
        <f t="shared" si="1301"/>
        <v>#DIV/0!</v>
      </c>
      <c r="AC2519" s="32"/>
      <c r="AD2519" s="165"/>
      <c r="AE2519" s="140"/>
      <c r="AF2519" s="140"/>
      <c r="AG2519" s="140"/>
      <c r="AH2519" s="140"/>
      <c r="AI2519" s="140"/>
      <c r="AJ2519" s="140"/>
      <c r="AK2519" s="78"/>
      <c r="AL2519" s="78"/>
    </row>
    <row r="2520" spans="1:38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2"/>
        <v>0</v>
      </c>
      <c r="AA2520" s="31">
        <f>D2520-Z2520</f>
        <v>0</v>
      </c>
      <c r="AB2520" s="37" t="e">
        <f t="shared" si="1301"/>
        <v>#DIV/0!</v>
      </c>
      <c r="AC2520" s="32"/>
      <c r="AD2520" s="165"/>
      <c r="AE2520" s="140"/>
      <c r="AF2520" s="140"/>
      <c r="AG2520" s="140"/>
      <c r="AH2520" s="140"/>
      <c r="AI2520" s="140"/>
      <c r="AJ2520" s="140"/>
      <c r="AK2520" s="78"/>
      <c r="AL2520" s="78"/>
    </row>
    <row r="2521" spans="1:38" s="33" customFormat="1" ht="18" hidden="1" customHeight="1" x14ac:dyDescent="0.25">
      <c r="A2521" s="39" t="s">
        <v>38</v>
      </c>
      <c r="B2521" s="40">
        <f t="shared" ref="B2521:C2521" si="1303">SUM(B2517:B2520)</f>
        <v>0</v>
      </c>
      <c r="C2521" s="40">
        <f t="shared" si="1303"/>
        <v>0</v>
      </c>
      <c r="D2521" s="40">
        <f>SUM(D2517:D2520)</f>
        <v>0</v>
      </c>
      <c r="E2521" s="40">
        <f t="shared" ref="E2521:AA2521" si="1304">SUM(E2517:E2520)</f>
        <v>0</v>
      </c>
      <c r="F2521" s="40">
        <f t="shared" si="1304"/>
        <v>0</v>
      </c>
      <c r="G2521" s="40">
        <f t="shared" si="1304"/>
        <v>0</v>
      </c>
      <c r="H2521" s="40">
        <f t="shared" si="1304"/>
        <v>0</v>
      </c>
      <c r="I2521" s="40">
        <f t="shared" si="1304"/>
        <v>0</v>
      </c>
      <c r="J2521" s="40">
        <f t="shared" si="1304"/>
        <v>0</v>
      </c>
      <c r="K2521" s="40">
        <f t="shared" si="1304"/>
        <v>0</v>
      </c>
      <c r="L2521" s="40">
        <f t="shared" si="1304"/>
        <v>0</v>
      </c>
      <c r="M2521" s="40">
        <f t="shared" si="1304"/>
        <v>0</v>
      </c>
      <c r="N2521" s="40">
        <f t="shared" si="1304"/>
        <v>0</v>
      </c>
      <c r="O2521" s="40">
        <f t="shared" si="1304"/>
        <v>0</v>
      </c>
      <c r="P2521" s="40">
        <f t="shared" si="1304"/>
        <v>0</v>
      </c>
      <c r="Q2521" s="40">
        <f t="shared" si="1304"/>
        <v>0</v>
      </c>
      <c r="R2521" s="40">
        <f t="shared" si="1304"/>
        <v>0</v>
      </c>
      <c r="S2521" s="40">
        <f t="shared" si="1304"/>
        <v>0</v>
      </c>
      <c r="T2521" s="40">
        <f t="shared" si="1304"/>
        <v>0</v>
      </c>
      <c r="U2521" s="40">
        <f t="shared" si="1304"/>
        <v>0</v>
      </c>
      <c r="V2521" s="40">
        <f t="shared" si="1304"/>
        <v>0</v>
      </c>
      <c r="W2521" s="40">
        <f t="shared" si="1304"/>
        <v>0</v>
      </c>
      <c r="X2521" s="40">
        <f t="shared" si="1304"/>
        <v>0</v>
      </c>
      <c r="Y2521" s="40">
        <f t="shared" si="1304"/>
        <v>0</v>
      </c>
      <c r="Z2521" s="40">
        <f t="shared" si="1304"/>
        <v>0</v>
      </c>
      <c r="AA2521" s="40">
        <f t="shared" si="1304"/>
        <v>0</v>
      </c>
      <c r="AB2521" s="41" t="e">
        <f t="shared" si="1301"/>
        <v>#DIV/0!</v>
      </c>
      <c r="AC2521" s="32"/>
      <c r="AD2521" s="165"/>
      <c r="AE2521" s="140"/>
      <c r="AF2521" s="140"/>
      <c r="AG2521" s="140"/>
      <c r="AH2521" s="140"/>
      <c r="AI2521" s="140"/>
      <c r="AJ2521" s="140"/>
      <c r="AK2521" s="78"/>
      <c r="AL2521" s="78"/>
    </row>
    <row r="2522" spans="1:38" s="33" customFormat="1" ht="18" hidden="1" customHeight="1" x14ac:dyDescent="0.25">
      <c r="A2522" s="42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5">SUM(M2522:Y2522)</f>
        <v>0</v>
      </c>
      <c r="AA2522" s="31">
        <f>D2522-Z2522</f>
        <v>0</v>
      </c>
      <c r="AB2522" s="37" t="e">
        <f t="shared" si="1301"/>
        <v>#DIV/0!</v>
      </c>
      <c r="AC2522" s="32"/>
      <c r="AD2522" s="165"/>
      <c r="AE2522" s="140"/>
      <c r="AF2522" s="140"/>
      <c r="AG2522" s="140"/>
      <c r="AH2522" s="140"/>
      <c r="AI2522" s="140"/>
      <c r="AJ2522" s="140"/>
      <c r="AK2522" s="78"/>
      <c r="AL2522" s="78"/>
    </row>
    <row r="2523" spans="1:38" s="33" customFormat="1" ht="18" hidden="1" customHeight="1" x14ac:dyDescent="0.25">
      <c r="A2523" s="39" t="s">
        <v>40</v>
      </c>
      <c r="B2523" s="40">
        <f t="shared" ref="B2523:C2523" si="1306">B2522+B2521</f>
        <v>0</v>
      </c>
      <c r="C2523" s="40">
        <f t="shared" si="1306"/>
        <v>0</v>
      </c>
      <c r="D2523" s="40">
        <f>D2522+D2521</f>
        <v>0</v>
      </c>
      <c r="E2523" s="40">
        <f t="shared" ref="E2523:AA2523" si="1307">E2522+E2521</f>
        <v>0</v>
      </c>
      <c r="F2523" s="40">
        <f t="shared" si="1307"/>
        <v>0</v>
      </c>
      <c r="G2523" s="40">
        <f t="shared" si="1307"/>
        <v>0</v>
      </c>
      <c r="H2523" s="40">
        <f t="shared" si="1307"/>
        <v>0</v>
      </c>
      <c r="I2523" s="40">
        <f t="shared" si="1307"/>
        <v>0</v>
      </c>
      <c r="J2523" s="40">
        <f t="shared" si="1307"/>
        <v>0</v>
      </c>
      <c r="K2523" s="40">
        <f t="shared" si="1307"/>
        <v>0</v>
      </c>
      <c r="L2523" s="40">
        <f t="shared" si="1307"/>
        <v>0</v>
      </c>
      <c r="M2523" s="40">
        <f t="shared" si="1307"/>
        <v>0</v>
      </c>
      <c r="N2523" s="40">
        <f t="shared" si="1307"/>
        <v>0</v>
      </c>
      <c r="O2523" s="40">
        <f t="shared" si="1307"/>
        <v>0</v>
      </c>
      <c r="P2523" s="40">
        <f t="shared" si="1307"/>
        <v>0</v>
      </c>
      <c r="Q2523" s="40">
        <f t="shared" si="1307"/>
        <v>0</v>
      </c>
      <c r="R2523" s="40">
        <f t="shared" si="1307"/>
        <v>0</v>
      </c>
      <c r="S2523" s="40">
        <f t="shared" si="1307"/>
        <v>0</v>
      </c>
      <c r="T2523" s="40">
        <f t="shared" si="1307"/>
        <v>0</v>
      </c>
      <c r="U2523" s="40">
        <f t="shared" si="1307"/>
        <v>0</v>
      </c>
      <c r="V2523" s="40">
        <f t="shared" si="1307"/>
        <v>0</v>
      </c>
      <c r="W2523" s="40">
        <f t="shared" si="1307"/>
        <v>0</v>
      </c>
      <c r="X2523" s="40">
        <f t="shared" si="1307"/>
        <v>0</v>
      </c>
      <c r="Y2523" s="40">
        <f t="shared" si="1307"/>
        <v>0</v>
      </c>
      <c r="Z2523" s="40">
        <f t="shared" si="1307"/>
        <v>0</v>
      </c>
      <c r="AA2523" s="40">
        <f t="shared" si="1307"/>
        <v>0</v>
      </c>
      <c r="AB2523" s="41" t="e">
        <f t="shared" si="1301"/>
        <v>#DIV/0!</v>
      </c>
      <c r="AC2523" s="43"/>
      <c r="AD2523" s="165"/>
      <c r="AE2523" s="140"/>
      <c r="AF2523" s="140"/>
      <c r="AG2523" s="140"/>
      <c r="AH2523" s="140"/>
      <c r="AI2523" s="140"/>
      <c r="AJ2523" s="140"/>
      <c r="AK2523" s="78"/>
      <c r="AL2523" s="78"/>
    </row>
    <row r="2524" spans="1:38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65"/>
      <c r="AE2524" s="140"/>
      <c r="AF2524" s="140"/>
      <c r="AG2524" s="140"/>
      <c r="AH2524" s="140"/>
      <c r="AI2524" s="140"/>
      <c r="AJ2524" s="140"/>
      <c r="AK2524" s="78"/>
      <c r="AL2524" s="78"/>
    </row>
    <row r="2525" spans="1:38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65"/>
      <c r="AE2525" s="140"/>
      <c r="AF2525" s="140"/>
      <c r="AG2525" s="140"/>
      <c r="AH2525" s="140"/>
      <c r="AI2525" s="140"/>
      <c r="AJ2525" s="140"/>
      <c r="AK2525" s="78"/>
      <c r="AL2525" s="78"/>
    </row>
    <row r="2526" spans="1:38" s="33" customFormat="1" ht="15" hidden="1" customHeight="1" x14ac:dyDescent="0.25">
      <c r="A2526" s="47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65"/>
      <c r="AE2526" s="140"/>
      <c r="AF2526" s="140"/>
      <c r="AG2526" s="140"/>
      <c r="AH2526" s="140"/>
      <c r="AI2526" s="140"/>
      <c r="AJ2526" s="140"/>
      <c r="AK2526" s="78"/>
      <c r="AL2526" s="78"/>
    </row>
    <row r="2527" spans="1:38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08">Z2527/D2527</f>
        <v>#DIV/0!</v>
      </c>
      <c r="AC2527" s="32"/>
      <c r="AD2527" s="165"/>
      <c r="AE2527" s="140"/>
      <c r="AF2527" s="140"/>
      <c r="AG2527" s="140"/>
      <c r="AH2527" s="140"/>
      <c r="AI2527" s="140"/>
      <c r="AJ2527" s="140"/>
      <c r="AK2527" s="78"/>
      <c r="AL2527" s="78"/>
    </row>
    <row r="2528" spans="1:38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09">SUM(M2528:Y2528)</f>
        <v>0</v>
      </c>
      <c r="AA2528" s="31">
        <f>D2528-Z2528</f>
        <v>0</v>
      </c>
      <c r="AB2528" s="37" t="e">
        <f t="shared" si="1308"/>
        <v>#DIV/0!</v>
      </c>
      <c r="AC2528" s="32"/>
      <c r="AD2528" s="165"/>
      <c r="AE2528" s="140"/>
      <c r="AF2528" s="140"/>
      <c r="AG2528" s="140"/>
      <c r="AH2528" s="140"/>
      <c r="AI2528" s="140"/>
      <c r="AJ2528" s="140"/>
      <c r="AK2528" s="78"/>
      <c r="AL2528" s="78"/>
    </row>
    <row r="2529" spans="1:38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09"/>
        <v>0</v>
      </c>
      <c r="AA2529" s="31">
        <f>D2529-Z2529</f>
        <v>0</v>
      </c>
      <c r="AB2529" s="37" t="e">
        <f t="shared" si="1308"/>
        <v>#DIV/0!</v>
      </c>
      <c r="AC2529" s="32"/>
      <c r="AD2529" s="165"/>
      <c r="AE2529" s="140"/>
      <c r="AF2529" s="140"/>
      <c r="AG2529" s="140"/>
      <c r="AH2529" s="140"/>
      <c r="AI2529" s="140"/>
      <c r="AJ2529" s="140"/>
      <c r="AK2529" s="78"/>
      <c r="AL2529" s="78"/>
    </row>
    <row r="2530" spans="1:38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09"/>
        <v>0</v>
      </c>
      <c r="AA2530" s="31">
        <f>D2530-Z2530</f>
        <v>0</v>
      </c>
      <c r="AB2530" s="37" t="e">
        <f t="shared" si="1308"/>
        <v>#DIV/0!</v>
      </c>
      <c r="AC2530" s="32"/>
      <c r="AD2530" s="165"/>
      <c r="AE2530" s="140"/>
      <c r="AF2530" s="140"/>
      <c r="AG2530" s="140"/>
      <c r="AH2530" s="140"/>
      <c r="AI2530" s="140"/>
      <c r="AJ2530" s="140"/>
      <c r="AK2530" s="78"/>
      <c r="AL2530" s="78"/>
    </row>
    <row r="2531" spans="1:38" s="33" customFormat="1" ht="18" hidden="1" customHeight="1" x14ac:dyDescent="0.25">
      <c r="A2531" s="39" t="s">
        <v>38</v>
      </c>
      <c r="B2531" s="40">
        <f t="shared" ref="B2531:C2531" si="1310">SUM(B2527:B2530)</f>
        <v>0</v>
      </c>
      <c r="C2531" s="40">
        <f t="shared" si="1310"/>
        <v>0</v>
      </c>
      <c r="D2531" s="40">
        <f>SUM(D2527:D2530)</f>
        <v>0</v>
      </c>
      <c r="E2531" s="40">
        <f t="shared" ref="E2531:AA2531" si="1311">SUM(E2527:E2530)</f>
        <v>0</v>
      </c>
      <c r="F2531" s="40">
        <f t="shared" si="1311"/>
        <v>0</v>
      </c>
      <c r="G2531" s="40">
        <f t="shared" si="1311"/>
        <v>0</v>
      </c>
      <c r="H2531" s="40">
        <f t="shared" si="1311"/>
        <v>0</v>
      </c>
      <c r="I2531" s="40">
        <f t="shared" si="1311"/>
        <v>0</v>
      </c>
      <c r="J2531" s="40">
        <f t="shared" si="1311"/>
        <v>0</v>
      </c>
      <c r="K2531" s="40">
        <f t="shared" si="1311"/>
        <v>0</v>
      </c>
      <c r="L2531" s="40">
        <f t="shared" si="1311"/>
        <v>0</v>
      </c>
      <c r="M2531" s="40">
        <f t="shared" si="1311"/>
        <v>0</v>
      </c>
      <c r="N2531" s="40">
        <f t="shared" si="1311"/>
        <v>0</v>
      </c>
      <c r="O2531" s="40">
        <f t="shared" si="1311"/>
        <v>0</v>
      </c>
      <c r="P2531" s="40">
        <f t="shared" si="1311"/>
        <v>0</v>
      </c>
      <c r="Q2531" s="40">
        <f t="shared" si="1311"/>
        <v>0</v>
      </c>
      <c r="R2531" s="40">
        <f t="shared" si="1311"/>
        <v>0</v>
      </c>
      <c r="S2531" s="40">
        <f t="shared" si="1311"/>
        <v>0</v>
      </c>
      <c r="T2531" s="40">
        <f t="shared" si="1311"/>
        <v>0</v>
      </c>
      <c r="U2531" s="40">
        <f t="shared" si="1311"/>
        <v>0</v>
      </c>
      <c r="V2531" s="40">
        <f t="shared" si="1311"/>
        <v>0</v>
      </c>
      <c r="W2531" s="40">
        <f t="shared" si="1311"/>
        <v>0</v>
      </c>
      <c r="X2531" s="40">
        <f t="shared" si="1311"/>
        <v>0</v>
      </c>
      <c r="Y2531" s="40">
        <f t="shared" si="1311"/>
        <v>0</v>
      </c>
      <c r="Z2531" s="40">
        <f t="shared" si="1311"/>
        <v>0</v>
      </c>
      <c r="AA2531" s="40">
        <f t="shared" si="1311"/>
        <v>0</v>
      </c>
      <c r="AB2531" s="41" t="e">
        <f t="shared" si="1308"/>
        <v>#DIV/0!</v>
      </c>
      <c r="AC2531" s="32"/>
      <c r="AD2531" s="165"/>
      <c r="AE2531" s="140"/>
      <c r="AF2531" s="140"/>
      <c r="AG2531" s="140"/>
      <c r="AH2531" s="140"/>
      <c r="AI2531" s="140"/>
      <c r="AJ2531" s="140"/>
      <c r="AK2531" s="78"/>
      <c r="AL2531" s="78"/>
    </row>
    <row r="2532" spans="1:38" s="33" customFormat="1" ht="18" hidden="1" customHeight="1" x14ac:dyDescent="0.25">
      <c r="A2532" s="42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2">SUM(M2532:Y2532)</f>
        <v>0</v>
      </c>
      <c r="AA2532" s="31">
        <f>D2532-Z2532</f>
        <v>0</v>
      </c>
      <c r="AB2532" s="37" t="e">
        <f t="shared" si="1308"/>
        <v>#DIV/0!</v>
      </c>
      <c r="AC2532" s="32"/>
      <c r="AD2532" s="165"/>
      <c r="AE2532" s="140"/>
      <c r="AF2532" s="140"/>
      <c r="AG2532" s="140"/>
      <c r="AH2532" s="140"/>
      <c r="AI2532" s="140"/>
      <c r="AJ2532" s="140"/>
      <c r="AK2532" s="78"/>
      <c r="AL2532" s="78"/>
    </row>
    <row r="2533" spans="1:38" s="33" customFormat="1" ht="18" hidden="1" customHeight="1" x14ac:dyDescent="0.25">
      <c r="A2533" s="39" t="s">
        <v>40</v>
      </c>
      <c r="B2533" s="40">
        <f t="shared" ref="B2533:C2533" si="1313">B2532+B2531</f>
        <v>0</v>
      </c>
      <c r="C2533" s="40">
        <f t="shared" si="1313"/>
        <v>0</v>
      </c>
      <c r="D2533" s="40">
        <f>D2532+D2531</f>
        <v>0</v>
      </c>
      <c r="E2533" s="40">
        <f t="shared" ref="E2533:AA2533" si="1314">E2532+E2531</f>
        <v>0</v>
      </c>
      <c r="F2533" s="40">
        <f t="shared" si="1314"/>
        <v>0</v>
      </c>
      <c r="G2533" s="40">
        <f t="shared" si="1314"/>
        <v>0</v>
      </c>
      <c r="H2533" s="40">
        <f t="shared" si="1314"/>
        <v>0</v>
      </c>
      <c r="I2533" s="40">
        <f t="shared" si="1314"/>
        <v>0</v>
      </c>
      <c r="J2533" s="40">
        <f t="shared" si="1314"/>
        <v>0</v>
      </c>
      <c r="K2533" s="40">
        <f t="shared" si="1314"/>
        <v>0</v>
      </c>
      <c r="L2533" s="40">
        <f t="shared" si="1314"/>
        <v>0</v>
      </c>
      <c r="M2533" s="40">
        <f t="shared" si="1314"/>
        <v>0</v>
      </c>
      <c r="N2533" s="40">
        <f t="shared" si="1314"/>
        <v>0</v>
      </c>
      <c r="O2533" s="40">
        <f t="shared" si="1314"/>
        <v>0</v>
      </c>
      <c r="P2533" s="40">
        <f t="shared" si="1314"/>
        <v>0</v>
      </c>
      <c r="Q2533" s="40">
        <f t="shared" si="1314"/>
        <v>0</v>
      </c>
      <c r="R2533" s="40">
        <f t="shared" si="1314"/>
        <v>0</v>
      </c>
      <c r="S2533" s="40">
        <f t="shared" si="1314"/>
        <v>0</v>
      </c>
      <c r="T2533" s="40">
        <f t="shared" si="1314"/>
        <v>0</v>
      </c>
      <c r="U2533" s="40">
        <f t="shared" si="1314"/>
        <v>0</v>
      </c>
      <c r="V2533" s="40">
        <f t="shared" si="1314"/>
        <v>0</v>
      </c>
      <c r="W2533" s="40">
        <f t="shared" si="1314"/>
        <v>0</v>
      </c>
      <c r="X2533" s="40">
        <f t="shared" si="1314"/>
        <v>0</v>
      </c>
      <c r="Y2533" s="40">
        <f t="shared" si="1314"/>
        <v>0</v>
      </c>
      <c r="Z2533" s="40">
        <f t="shared" si="1314"/>
        <v>0</v>
      </c>
      <c r="AA2533" s="40">
        <f t="shared" si="1314"/>
        <v>0</v>
      </c>
      <c r="AB2533" s="41" t="e">
        <f t="shared" si="1308"/>
        <v>#DIV/0!</v>
      </c>
      <c r="AC2533" s="43"/>
      <c r="AD2533" s="165"/>
      <c r="AE2533" s="140"/>
      <c r="AF2533" s="140"/>
      <c r="AG2533" s="140"/>
      <c r="AH2533" s="140"/>
      <c r="AI2533" s="140"/>
      <c r="AJ2533" s="140"/>
      <c r="AK2533" s="78"/>
      <c r="AL2533" s="78"/>
    </row>
    <row r="2534" spans="1:38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65"/>
      <c r="AE2534" s="140"/>
      <c r="AF2534" s="140"/>
      <c r="AG2534" s="140"/>
      <c r="AH2534" s="140"/>
      <c r="AI2534" s="140"/>
      <c r="AJ2534" s="140"/>
      <c r="AK2534" s="78"/>
      <c r="AL2534" s="78"/>
    </row>
    <row r="2535" spans="1:38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65"/>
      <c r="AE2535" s="140"/>
      <c r="AF2535" s="140"/>
      <c r="AG2535" s="140"/>
      <c r="AH2535" s="140"/>
      <c r="AI2535" s="140"/>
      <c r="AJ2535" s="140"/>
      <c r="AK2535" s="78"/>
      <c r="AL2535" s="78"/>
    </row>
    <row r="2536" spans="1:38" s="33" customFormat="1" ht="15" hidden="1" customHeight="1" x14ac:dyDescent="0.25">
      <c r="A2536" s="47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65"/>
      <c r="AE2536" s="140"/>
      <c r="AF2536" s="140"/>
      <c r="AG2536" s="140"/>
      <c r="AH2536" s="140"/>
      <c r="AI2536" s="140"/>
      <c r="AJ2536" s="140"/>
      <c r="AK2536" s="78"/>
      <c r="AL2536" s="78"/>
    </row>
    <row r="2537" spans="1:38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15">Z2537/D2537</f>
        <v>#DIV/0!</v>
      </c>
      <c r="AC2537" s="32"/>
      <c r="AD2537" s="165"/>
      <c r="AE2537" s="140"/>
      <c r="AF2537" s="140"/>
      <c r="AG2537" s="140"/>
      <c r="AH2537" s="140"/>
      <c r="AI2537" s="140"/>
      <c r="AJ2537" s="140"/>
      <c r="AK2537" s="78"/>
      <c r="AL2537" s="78"/>
    </row>
    <row r="2538" spans="1:38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6">SUM(M2538:Y2538)</f>
        <v>0</v>
      </c>
      <c r="AA2538" s="31">
        <f>D2538-Z2538</f>
        <v>0</v>
      </c>
      <c r="AB2538" s="37" t="e">
        <f t="shared" si="1315"/>
        <v>#DIV/0!</v>
      </c>
      <c r="AC2538" s="32"/>
      <c r="AD2538" s="165"/>
      <c r="AE2538" s="140"/>
      <c r="AF2538" s="140"/>
      <c r="AG2538" s="140"/>
      <c r="AH2538" s="140"/>
      <c r="AI2538" s="140"/>
      <c r="AJ2538" s="140"/>
      <c r="AK2538" s="78"/>
      <c r="AL2538" s="78"/>
    </row>
    <row r="2539" spans="1:38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6"/>
        <v>0</v>
      </c>
      <c r="AA2539" s="31">
        <f>D2539-Z2539</f>
        <v>0</v>
      </c>
      <c r="AB2539" s="37" t="e">
        <f t="shared" si="1315"/>
        <v>#DIV/0!</v>
      </c>
      <c r="AC2539" s="32"/>
      <c r="AD2539" s="165"/>
      <c r="AE2539" s="140"/>
      <c r="AF2539" s="140"/>
      <c r="AG2539" s="140"/>
      <c r="AH2539" s="140"/>
      <c r="AI2539" s="140"/>
      <c r="AJ2539" s="140"/>
      <c r="AK2539" s="78"/>
      <c r="AL2539" s="78"/>
    </row>
    <row r="2540" spans="1:38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6"/>
        <v>0</v>
      </c>
      <c r="AA2540" s="31">
        <f>D2540-Z2540</f>
        <v>0</v>
      </c>
      <c r="AB2540" s="37" t="e">
        <f t="shared" si="1315"/>
        <v>#DIV/0!</v>
      </c>
      <c r="AC2540" s="32"/>
      <c r="AD2540" s="165"/>
      <c r="AE2540" s="140"/>
      <c r="AF2540" s="140"/>
      <c r="AG2540" s="140"/>
      <c r="AH2540" s="140"/>
      <c r="AI2540" s="140"/>
      <c r="AJ2540" s="140"/>
      <c r="AK2540" s="78"/>
      <c r="AL2540" s="78"/>
    </row>
    <row r="2541" spans="1:38" s="33" customFormat="1" ht="18" hidden="1" customHeight="1" x14ac:dyDescent="0.25">
      <c r="A2541" s="39" t="s">
        <v>38</v>
      </c>
      <c r="B2541" s="40">
        <f t="shared" ref="B2541:C2541" si="1317">SUM(B2537:B2540)</f>
        <v>0</v>
      </c>
      <c r="C2541" s="40">
        <f t="shared" si="1317"/>
        <v>0</v>
      </c>
      <c r="D2541" s="40">
        <f>SUM(D2537:D2540)</f>
        <v>0</v>
      </c>
      <c r="E2541" s="40">
        <f t="shared" ref="E2541:AA2541" si="1318">SUM(E2537:E2540)</f>
        <v>0</v>
      </c>
      <c r="F2541" s="40">
        <f t="shared" si="1318"/>
        <v>0</v>
      </c>
      <c r="G2541" s="40">
        <f t="shared" si="1318"/>
        <v>0</v>
      </c>
      <c r="H2541" s="40">
        <f t="shared" si="1318"/>
        <v>0</v>
      </c>
      <c r="I2541" s="40">
        <f t="shared" si="1318"/>
        <v>0</v>
      </c>
      <c r="J2541" s="40">
        <f t="shared" si="1318"/>
        <v>0</v>
      </c>
      <c r="K2541" s="40">
        <f t="shared" si="1318"/>
        <v>0</v>
      </c>
      <c r="L2541" s="40">
        <f t="shared" si="1318"/>
        <v>0</v>
      </c>
      <c r="M2541" s="40">
        <f t="shared" si="1318"/>
        <v>0</v>
      </c>
      <c r="N2541" s="40">
        <f t="shared" si="1318"/>
        <v>0</v>
      </c>
      <c r="O2541" s="40">
        <f t="shared" si="1318"/>
        <v>0</v>
      </c>
      <c r="P2541" s="40">
        <f t="shared" si="1318"/>
        <v>0</v>
      </c>
      <c r="Q2541" s="40">
        <f t="shared" si="1318"/>
        <v>0</v>
      </c>
      <c r="R2541" s="40">
        <f t="shared" si="1318"/>
        <v>0</v>
      </c>
      <c r="S2541" s="40">
        <f t="shared" si="1318"/>
        <v>0</v>
      </c>
      <c r="T2541" s="40">
        <f t="shared" si="1318"/>
        <v>0</v>
      </c>
      <c r="U2541" s="40">
        <f t="shared" si="1318"/>
        <v>0</v>
      </c>
      <c r="V2541" s="40">
        <f t="shared" si="1318"/>
        <v>0</v>
      </c>
      <c r="W2541" s="40">
        <f t="shared" si="1318"/>
        <v>0</v>
      </c>
      <c r="X2541" s="40">
        <f t="shared" si="1318"/>
        <v>0</v>
      </c>
      <c r="Y2541" s="40">
        <f t="shared" si="1318"/>
        <v>0</v>
      </c>
      <c r="Z2541" s="40">
        <f t="shared" si="1318"/>
        <v>0</v>
      </c>
      <c r="AA2541" s="40">
        <f t="shared" si="1318"/>
        <v>0</v>
      </c>
      <c r="AB2541" s="41" t="e">
        <f t="shared" si="1315"/>
        <v>#DIV/0!</v>
      </c>
      <c r="AC2541" s="32"/>
      <c r="AD2541" s="165"/>
      <c r="AE2541" s="140"/>
      <c r="AF2541" s="140"/>
      <c r="AG2541" s="140"/>
      <c r="AH2541" s="140"/>
      <c r="AI2541" s="140"/>
      <c r="AJ2541" s="140"/>
      <c r="AK2541" s="78"/>
      <c r="AL2541" s="78"/>
    </row>
    <row r="2542" spans="1:38" s="33" customFormat="1" ht="18" hidden="1" customHeight="1" x14ac:dyDescent="0.25">
      <c r="A2542" s="42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19">SUM(M2542:Y2542)</f>
        <v>0</v>
      </c>
      <c r="AA2542" s="31">
        <f>D2542-Z2542</f>
        <v>0</v>
      </c>
      <c r="AB2542" s="37" t="e">
        <f t="shared" si="1315"/>
        <v>#DIV/0!</v>
      </c>
      <c r="AC2542" s="32"/>
      <c r="AD2542" s="165"/>
      <c r="AE2542" s="140"/>
      <c r="AF2542" s="140"/>
      <c r="AG2542" s="140"/>
      <c r="AH2542" s="140"/>
      <c r="AI2542" s="140"/>
      <c r="AJ2542" s="140"/>
      <c r="AK2542" s="78"/>
      <c r="AL2542" s="78"/>
    </row>
    <row r="2543" spans="1:38" s="33" customFormat="1" ht="18" hidden="1" customHeight="1" x14ac:dyDescent="0.25">
      <c r="A2543" s="39" t="s">
        <v>40</v>
      </c>
      <c r="B2543" s="40">
        <f t="shared" ref="B2543:C2543" si="1320">B2542+B2541</f>
        <v>0</v>
      </c>
      <c r="C2543" s="40">
        <f t="shared" si="1320"/>
        <v>0</v>
      </c>
      <c r="D2543" s="40">
        <f>D2542+D2541</f>
        <v>0</v>
      </c>
      <c r="E2543" s="40">
        <f t="shared" ref="E2543:AA2543" si="1321">E2542+E2541</f>
        <v>0</v>
      </c>
      <c r="F2543" s="40">
        <f t="shared" si="1321"/>
        <v>0</v>
      </c>
      <c r="G2543" s="40">
        <f t="shared" si="1321"/>
        <v>0</v>
      </c>
      <c r="H2543" s="40">
        <f t="shared" si="1321"/>
        <v>0</v>
      </c>
      <c r="I2543" s="40">
        <f t="shared" si="1321"/>
        <v>0</v>
      </c>
      <c r="J2543" s="40">
        <f t="shared" si="1321"/>
        <v>0</v>
      </c>
      <c r="K2543" s="40">
        <f t="shared" si="1321"/>
        <v>0</v>
      </c>
      <c r="L2543" s="40">
        <f t="shared" si="1321"/>
        <v>0</v>
      </c>
      <c r="M2543" s="40">
        <f t="shared" si="1321"/>
        <v>0</v>
      </c>
      <c r="N2543" s="40">
        <f t="shared" si="1321"/>
        <v>0</v>
      </c>
      <c r="O2543" s="40">
        <f t="shared" si="1321"/>
        <v>0</v>
      </c>
      <c r="P2543" s="40">
        <f t="shared" si="1321"/>
        <v>0</v>
      </c>
      <c r="Q2543" s="40">
        <f t="shared" si="1321"/>
        <v>0</v>
      </c>
      <c r="R2543" s="40">
        <f t="shared" si="1321"/>
        <v>0</v>
      </c>
      <c r="S2543" s="40">
        <f t="shared" si="1321"/>
        <v>0</v>
      </c>
      <c r="T2543" s="40">
        <f t="shared" si="1321"/>
        <v>0</v>
      </c>
      <c r="U2543" s="40">
        <f t="shared" si="1321"/>
        <v>0</v>
      </c>
      <c r="V2543" s="40">
        <f t="shared" si="1321"/>
        <v>0</v>
      </c>
      <c r="W2543" s="40">
        <f t="shared" si="1321"/>
        <v>0</v>
      </c>
      <c r="X2543" s="40">
        <f t="shared" si="1321"/>
        <v>0</v>
      </c>
      <c r="Y2543" s="40">
        <f t="shared" si="1321"/>
        <v>0</v>
      </c>
      <c r="Z2543" s="40">
        <f t="shared" si="1321"/>
        <v>0</v>
      </c>
      <c r="AA2543" s="40">
        <f t="shared" si="1321"/>
        <v>0</v>
      </c>
      <c r="AB2543" s="41" t="e">
        <f t="shared" si="1315"/>
        <v>#DIV/0!</v>
      </c>
      <c r="AC2543" s="43"/>
      <c r="AD2543" s="165"/>
      <c r="AE2543" s="140"/>
      <c r="AF2543" s="140"/>
      <c r="AG2543" s="140"/>
      <c r="AH2543" s="140"/>
      <c r="AI2543" s="140"/>
      <c r="AJ2543" s="140"/>
      <c r="AK2543" s="78"/>
      <c r="AL2543" s="78"/>
    </row>
    <row r="2544" spans="1:38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65"/>
      <c r="AE2544" s="140"/>
      <c r="AF2544" s="140"/>
      <c r="AG2544" s="140"/>
      <c r="AH2544" s="140"/>
      <c r="AI2544" s="140"/>
      <c r="AJ2544" s="140"/>
      <c r="AK2544" s="78"/>
      <c r="AL2544" s="78"/>
    </row>
    <row r="2545" spans="1:38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65"/>
      <c r="AE2545" s="140"/>
      <c r="AF2545" s="140"/>
      <c r="AG2545" s="140"/>
      <c r="AH2545" s="140"/>
      <c r="AI2545" s="140"/>
      <c r="AJ2545" s="140"/>
      <c r="AK2545" s="78"/>
      <c r="AL2545" s="78"/>
    </row>
    <row r="2546" spans="1:38" s="33" customFormat="1" ht="15" hidden="1" customHeight="1" x14ac:dyDescent="0.25">
      <c r="A2546" s="47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65"/>
      <c r="AE2546" s="140"/>
      <c r="AF2546" s="140"/>
      <c r="AG2546" s="140"/>
      <c r="AH2546" s="140"/>
      <c r="AI2546" s="140"/>
      <c r="AJ2546" s="140"/>
      <c r="AK2546" s="78"/>
      <c r="AL2546" s="78"/>
    </row>
    <row r="2547" spans="1:38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22">Z2547/D2547</f>
        <v>#DIV/0!</v>
      </c>
      <c r="AC2547" s="32"/>
      <c r="AD2547" s="165"/>
      <c r="AE2547" s="140"/>
      <c r="AF2547" s="140"/>
      <c r="AG2547" s="140"/>
      <c r="AH2547" s="140"/>
      <c r="AI2547" s="140"/>
      <c r="AJ2547" s="140"/>
      <c r="AK2547" s="78"/>
      <c r="AL2547" s="78"/>
    </row>
    <row r="2548" spans="1:38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3">SUM(M2548:Y2548)</f>
        <v>0</v>
      </c>
      <c r="AA2548" s="31">
        <f>D2548-Z2548</f>
        <v>0</v>
      </c>
      <c r="AB2548" s="37" t="e">
        <f t="shared" si="1322"/>
        <v>#DIV/0!</v>
      </c>
      <c r="AC2548" s="32"/>
      <c r="AD2548" s="165"/>
      <c r="AE2548" s="140"/>
      <c r="AF2548" s="140"/>
      <c r="AG2548" s="140"/>
      <c r="AH2548" s="140"/>
      <c r="AI2548" s="140"/>
      <c r="AJ2548" s="140"/>
      <c r="AK2548" s="78"/>
      <c r="AL2548" s="78"/>
    </row>
    <row r="2549" spans="1:38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3"/>
        <v>0</v>
      </c>
      <c r="AA2549" s="31">
        <f>D2549-Z2549</f>
        <v>0</v>
      </c>
      <c r="AB2549" s="37" t="e">
        <f t="shared" si="1322"/>
        <v>#DIV/0!</v>
      </c>
      <c r="AC2549" s="32"/>
      <c r="AD2549" s="165"/>
      <c r="AE2549" s="140"/>
      <c r="AF2549" s="140"/>
      <c r="AG2549" s="140"/>
      <c r="AH2549" s="140"/>
      <c r="AI2549" s="140"/>
      <c r="AJ2549" s="140"/>
      <c r="AK2549" s="78"/>
      <c r="AL2549" s="78"/>
    </row>
    <row r="2550" spans="1:38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3"/>
        <v>0</v>
      </c>
      <c r="AA2550" s="31">
        <f>D2550-Z2550</f>
        <v>0</v>
      </c>
      <c r="AB2550" s="37" t="e">
        <f t="shared" si="1322"/>
        <v>#DIV/0!</v>
      </c>
      <c r="AC2550" s="32"/>
      <c r="AD2550" s="165"/>
      <c r="AE2550" s="140"/>
      <c r="AF2550" s="140"/>
      <c r="AG2550" s="140"/>
      <c r="AH2550" s="140"/>
      <c r="AI2550" s="140"/>
      <c r="AJ2550" s="140"/>
      <c r="AK2550" s="78"/>
      <c r="AL2550" s="78"/>
    </row>
    <row r="2551" spans="1:38" s="33" customFormat="1" ht="18" hidden="1" customHeight="1" x14ac:dyDescent="0.25">
      <c r="A2551" s="39" t="s">
        <v>38</v>
      </c>
      <c r="B2551" s="40">
        <f t="shared" ref="B2551:C2551" si="1324">SUM(B2547:B2550)</f>
        <v>0</v>
      </c>
      <c r="C2551" s="40">
        <f t="shared" si="1324"/>
        <v>0</v>
      </c>
      <c r="D2551" s="40">
        <f>SUM(D2547:D2550)</f>
        <v>0</v>
      </c>
      <c r="E2551" s="40">
        <f t="shared" ref="E2551:AA2551" si="1325">SUM(E2547:E2550)</f>
        <v>0</v>
      </c>
      <c r="F2551" s="40">
        <f t="shared" si="1325"/>
        <v>0</v>
      </c>
      <c r="G2551" s="40">
        <f t="shared" si="1325"/>
        <v>0</v>
      </c>
      <c r="H2551" s="40">
        <f t="shared" si="1325"/>
        <v>0</v>
      </c>
      <c r="I2551" s="40">
        <f t="shared" si="1325"/>
        <v>0</v>
      </c>
      <c r="J2551" s="40">
        <f t="shared" si="1325"/>
        <v>0</v>
      </c>
      <c r="K2551" s="40">
        <f t="shared" si="1325"/>
        <v>0</v>
      </c>
      <c r="L2551" s="40">
        <f t="shared" si="1325"/>
        <v>0</v>
      </c>
      <c r="M2551" s="40">
        <f t="shared" si="1325"/>
        <v>0</v>
      </c>
      <c r="N2551" s="40">
        <f t="shared" si="1325"/>
        <v>0</v>
      </c>
      <c r="O2551" s="40">
        <f t="shared" si="1325"/>
        <v>0</v>
      </c>
      <c r="P2551" s="40">
        <f t="shared" si="1325"/>
        <v>0</v>
      </c>
      <c r="Q2551" s="40">
        <f t="shared" si="1325"/>
        <v>0</v>
      </c>
      <c r="R2551" s="40">
        <f t="shared" si="1325"/>
        <v>0</v>
      </c>
      <c r="S2551" s="40">
        <f t="shared" si="1325"/>
        <v>0</v>
      </c>
      <c r="T2551" s="40">
        <f t="shared" si="1325"/>
        <v>0</v>
      </c>
      <c r="U2551" s="40">
        <f t="shared" si="1325"/>
        <v>0</v>
      </c>
      <c r="V2551" s="40">
        <f t="shared" si="1325"/>
        <v>0</v>
      </c>
      <c r="W2551" s="40">
        <f t="shared" si="1325"/>
        <v>0</v>
      </c>
      <c r="X2551" s="40">
        <f t="shared" si="1325"/>
        <v>0</v>
      </c>
      <c r="Y2551" s="40">
        <f t="shared" si="1325"/>
        <v>0</v>
      </c>
      <c r="Z2551" s="40">
        <f t="shared" si="1325"/>
        <v>0</v>
      </c>
      <c r="AA2551" s="40">
        <f t="shared" si="1325"/>
        <v>0</v>
      </c>
      <c r="AB2551" s="41" t="e">
        <f t="shared" si="1322"/>
        <v>#DIV/0!</v>
      </c>
      <c r="AC2551" s="32"/>
      <c r="AD2551" s="165"/>
      <c r="AE2551" s="140"/>
      <c r="AF2551" s="140"/>
      <c r="AG2551" s="140"/>
      <c r="AH2551" s="140"/>
      <c r="AI2551" s="140"/>
      <c r="AJ2551" s="140"/>
      <c r="AK2551" s="78"/>
      <c r="AL2551" s="78"/>
    </row>
    <row r="2552" spans="1:38" s="33" customFormat="1" ht="18" hidden="1" customHeight="1" x14ac:dyDescent="0.25">
      <c r="A2552" s="42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6">SUM(M2552:Y2552)</f>
        <v>0</v>
      </c>
      <c r="AA2552" s="31">
        <f>D2552-Z2552</f>
        <v>0</v>
      </c>
      <c r="AB2552" s="37" t="e">
        <f t="shared" si="1322"/>
        <v>#DIV/0!</v>
      </c>
      <c r="AC2552" s="32"/>
      <c r="AD2552" s="165"/>
      <c r="AE2552" s="140"/>
      <c r="AF2552" s="140"/>
      <c r="AG2552" s="140"/>
      <c r="AH2552" s="140"/>
      <c r="AI2552" s="140"/>
      <c r="AJ2552" s="140"/>
      <c r="AK2552" s="78"/>
      <c r="AL2552" s="78"/>
    </row>
    <row r="2553" spans="1:38" s="33" customFormat="1" ht="18" hidden="1" customHeight="1" x14ac:dyDescent="0.25">
      <c r="A2553" s="39" t="s">
        <v>40</v>
      </c>
      <c r="B2553" s="40">
        <f t="shared" ref="B2553:C2553" si="1327">B2552+B2551</f>
        <v>0</v>
      </c>
      <c r="C2553" s="40">
        <f t="shared" si="1327"/>
        <v>0</v>
      </c>
      <c r="D2553" s="40">
        <f>D2552+D2551</f>
        <v>0</v>
      </c>
      <c r="E2553" s="40">
        <f t="shared" ref="E2553:AA2553" si="1328">E2552+E2551</f>
        <v>0</v>
      </c>
      <c r="F2553" s="40">
        <f t="shared" si="1328"/>
        <v>0</v>
      </c>
      <c r="G2553" s="40">
        <f t="shared" si="1328"/>
        <v>0</v>
      </c>
      <c r="H2553" s="40">
        <f t="shared" si="1328"/>
        <v>0</v>
      </c>
      <c r="I2553" s="40">
        <f t="shared" si="1328"/>
        <v>0</v>
      </c>
      <c r="J2553" s="40">
        <f t="shared" si="1328"/>
        <v>0</v>
      </c>
      <c r="K2553" s="40">
        <f t="shared" si="1328"/>
        <v>0</v>
      </c>
      <c r="L2553" s="40">
        <f t="shared" si="1328"/>
        <v>0</v>
      </c>
      <c r="M2553" s="40">
        <f t="shared" si="1328"/>
        <v>0</v>
      </c>
      <c r="N2553" s="40">
        <f t="shared" si="1328"/>
        <v>0</v>
      </c>
      <c r="O2553" s="40">
        <f t="shared" si="1328"/>
        <v>0</v>
      </c>
      <c r="P2553" s="40">
        <f t="shared" si="1328"/>
        <v>0</v>
      </c>
      <c r="Q2553" s="40">
        <f t="shared" si="1328"/>
        <v>0</v>
      </c>
      <c r="R2553" s="40">
        <f t="shared" si="1328"/>
        <v>0</v>
      </c>
      <c r="S2553" s="40">
        <f t="shared" si="1328"/>
        <v>0</v>
      </c>
      <c r="T2553" s="40">
        <f t="shared" si="1328"/>
        <v>0</v>
      </c>
      <c r="U2553" s="40">
        <f t="shared" si="1328"/>
        <v>0</v>
      </c>
      <c r="V2553" s="40">
        <f t="shared" si="1328"/>
        <v>0</v>
      </c>
      <c r="W2553" s="40">
        <f t="shared" si="1328"/>
        <v>0</v>
      </c>
      <c r="X2553" s="40">
        <f t="shared" si="1328"/>
        <v>0</v>
      </c>
      <c r="Y2553" s="40">
        <f t="shared" si="1328"/>
        <v>0</v>
      </c>
      <c r="Z2553" s="40">
        <f t="shared" si="1328"/>
        <v>0</v>
      </c>
      <c r="AA2553" s="40">
        <f t="shared" si="1328"/>
        <v>0</v>
      </c>
      <c r="AB2553" s="41" t="e">
        <f t="shared" si="1322"/>
        <v>#DIV/0!</v>
      </c>
      <c r="AC2553" s="43"/>
      <c r="AD2553" s="165"/>
      <c r="AE2553" s="140"/>
      <c r="AF2553" s="140"/>
      <c r="AG2553" s="140"/>
      <c r="AH2553" s="140"/>
      <c r="AI2553" s="140"/>
      <c r="AJ2553" s="140"/>
      <c r="AK2553" s="78"/>
      <c r="AL2553" s="78"/>
    </row>
    <row r="2554" spans="1:38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65"/>
      <c r="AE2554" s="140"/>
      <c r="AF2554" s="140"/>
      <c r="AG2554" s="140"/>
      <c r="AH2554" s="140"/>
      <c r="AI2554" s="140"/>
      <c r="AJ2554" s="140"/>
      <c r="AK2554" s="78"/>
      <c r="AL2554" s="78"/>
    </row>
    <row r="2555" spans="1:38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65"/>
      <c r="AE2555" s="140"/>
      <c r="AF2555" s="140"/>
      <c r="AG2555" s="140"/>
      <c r="AH2555" s="140"/>
      <c r="AI2555" s="140"/>
      <c r="AJ2555" s="140"/>
      <c r="AK2555" s="78"/>
      <c r="AL2555" s="78"/>
    </row>
    <row r="2556" spans="1:38" s="33" customFormat="1" ht="15" hidden="1" customHeight="1" x14ac:dyDescent="0.25">
      <c r="A2556" s="47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65"/>
      <c r="AE2556" s="140"/>
      <c r="AF2556" s="140"/>
      <c r="AG2556" s="140"/>
      <c r="AH2556" s="140"/>
      <c r="AI2556" s="140"/>
      <c r="AJ2556" s="140"/>
      <c r="AK2556" s="78"/>
      <c r="AL2556" s="78"/>
    </row>
    <row r="2557" spans="1:38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29">Z2557/D2557</f>
        <v>#DIV/0!</v>
      </c>
      <c r="AC2557" s="32"/>
      <c r="AD2557" s="165"/>
      <c r="AE2557" s="140"/>
      <c r="AF2557" s="140"/>
      <c r="AG2557" s="140"/>
      <c r="AH2557" s="140"/>
      <c r="AI2557" s="140"/>
      <c r="AJ2557" s="140"/>
      <c r="AK2557" s="78"/>
      <c r="AL2557" s="78"/>
    </row>
    <row r="2558" spans="1:38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0">SUM(M2558:Y2558)</f>
        <v>0</v>
      </c>
      <c r="AA2558" s="31">
        <f>D2558-Z2558</f>
        <v>0</v>
      </c>
      <c r="AB2558" s="37" t="e">
        <f t="shared" si="1329"/>
        <v>#DIV/0!</v>
      </c>
      <c r="AC2558" s="32"/>
      <c r="AD2558" s="165"/>
      <c r="AE2558" s="140"/>
      <c r="AF2558" s="140"/>
      <c r="AG2558" s="140"/>
      <c r="AH2558" s="140"/>
      <c r="AI2558" s="140"/>
      <c r="AJ2558" s="140"/>
      <c r="AK2558" s="78"/>
      <c r="AL2558" s="78"/>
    </row>
    <row r="2559" spans="1:38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0"/>
        <v>0</v>
      </c>
      <c r="AA2559" s="31">
        <f>D2559-Z2559</f>
        <v>0</v>
      </c>
      <c r="AB2559" s="37" t="e">
        <f t="shared" si="1329"/>
        <v>#DIV/0!</v>
      </c>
      <c r="AC2559" s="32"/>
      <c r="AD2559" s="165"/>
      <c r="AE2559" s="140"/>
      <c r="AF2559" s="140"/>
      <c r="AG2559" s="140"/>
      <c r="AH2559" s="140"/>
      <c r="AI2559" s="140"/>
      <c r="AJ2559" s="140"/>
      <c r="AK2559" s="78"/>
      <c r="AL2559" s="78"/>
    </row>
    <row r="2560" spans="1:38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0"/>
        <v>0</v>
      </c>
      <c r="AA2560" s="31">
        <f>D2560-Z2560</f>
        <v>0</v>
      </c>
      <c r="AB2560" s="37" t="e">
        <f t="shared" si="1329"/>
        <v>#DIV/0!</v>
      </c>
      <c r="AC2560" s="32"/>
      <c r="AD2560" s="165"/>
      <c r="AE2560" s="140"/>
      <c r="AF2560" s="140"/>
      <c r="AG2560" s="140"/>
      <c r="AH2560" s="140"/>
      <c r="AI2560" s="140"/>
      <c r="AJ2560" s="140"/>
      <c r="AK2560" s="78"/>
      <c r="AL2560" s="78"/>
    </row>
    <row r="2561" spans="1:38" s="33" customFormat="1" ht="18" hidden="1" customHeight="1" x14ac:dyDescent="0.25">
      <c r="A2561" s="39" t="s">
        <v>38</v>
      </c>
      <c r="B2561" s="40">
        <f t="shared" ref="B2561:C2561" si="1331">SUM(B2557:B2560)</f>
        <v>0</v>
      </c>
      <c r="C2561" s="40">
        <f t="shared" si="1331"/>
        <v>0</v>
      </c>
      <c r="D2561" s="40">
        <f>SUM(D2557:D2560)</f>
        <v>0</v>
      </c>
      <c r="E2561" s="40">
        <f t="shared" ref="E2561:AA2561" si="1332">SUM(E2557:E2560)</f>
        <v>0</v>
      </c>
      <c r="F2561" s="40">
        <f t="shared" si="1332"/>
        <v>0</v>
      </c>
      <c r="G2561" s="40">
        <f t="shared" si="1332"/>
        <v>0</v>
      </c>
      <c r="H2561" s="40">
        <f t="shared" si="1332"/>
        <v>0</v>
      </c>
      <c r="I2561" s="40">
        <f t="shared" si="1332"/>
        <v>0</v>
      </c>
      <c r="J2561" s="40">
        <f t="shared" si="1332"/>
        <v>0</v>
      </c>
      <c r="K2561" s="40">
        <f t="shared" si="1332"/>
        <v>0</v>
      </c>
      <c r="L2561" s="40">
        <f t="shared" si="1332"/>
        <v>0</v>
      </c>
      <c r="M2561" s="40">
        <f t="shared" si="1332"/>
        <v>0</v>
      </c>
      <c r="N2561" s="40">
        <f t="shared" si="1332"/>
        <v>0</v>
      </c>
      <c r="O2561" s="40">
        <f t="shared" si="1332"/>
        <v>0</v>
      </c>
      <c r="P2561" s="40">
        <f t="shared" si="1332"/>
        <v>0</v>
      </c>
      <c r="Q2561" s="40">
        <f t="shared" si="1332"/>
        <v>0</v>
      </c>
      <c r="R2561" s="40">
        <f t="shared" si="1332"/>
        <v>0</v>
      </c>
      <c r="S2561" s="40">
        <f t="shared" si="1332"/>
        <v>0</v>
      </c>
      <c r="T2561" s="40">
        <f t="shared" si="1332"/>
        <v>0</v>
      </c>
      <c r="U2561" s="40">
        <f t="shared" si="1332"/>
        <v>0</v>
      </c>
      <c r="V2561" s="40">
        <f t="shared" si="1332"/>
        <v>0</v>
      </c>
      <c r="W2561" s="40">
        <f t="shared" si="1332"/>
        <v>0</v>
      </c>
      <c r="X2561" s="40">
        <f t="shared" si="1332"/>
        <v>0</v>
      </c>
      <c r="Y2561" s="40">
        <f t="shared" si="1332"/>
        <v>0</v>
      </c>
      <c r="Z2561" s="40">
        <f t="shared" si="1332"/>
        <v>0</v>
      </c>
      <c r="AA2561" s="40">
        <f t="shared" si="1332"/>
        <v>0</v>
      </c>
      <c r="AB2561" s="41" t="e">
        <f t="shared" si="1329"/>
        <v>#DIV/0!</v>
      </c>
      <c r="AC2561" s="32"/>
      <c r="AD2561" s="165"/>
      <c r="AE2561" s="140"/>
      <c r="AF2561" s="140"/>
      <c r="AG2561" s="140"/>
      <c r="AH2561" s="140"/>
      <c r="AI2561" s="140"/>
      <c r="AJ2561" s="140"/>
      <c r="AK2561" s="78"/>
      <c r="AL2561" s="78"/>
    </row>
    <row r="2562" spans="1:38" s="33" customFormat="1" ht="18" hidden="1" customHeight="1" x14ac:dyDescent="0.25">
      <c r="A2562" s="42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3">SUM(M2562:Y2562)</f>
        <v>0</v>
      </c>
      <c r="AA2562" s="31">
        <f>D2562-Z2562</f>
        <v>0</v>
      </c>
      <c r="AB2562" s="37" t="e">
        <f t="shared" si="1329"/>
        <v>#DIV/0!</v>
      </c>
      <c r="AC2562" s="32"/>
      <c r="AD2562" s="165"/>
      <c r="AE2562" s="140"/>
      <c r="AF2562" s="140"/>
      <c r="AG2562" s="140"/>
      <c r="AH2562" s="140"/>
      <c r="AI2562" s="140"/>
      <c r="AJ2562" s="140"/>
      <c r="AK2562" s="78"/>
      <c r="AL2562" s="78"/>
    </row>
    <row r="2563" spans="1:38" s="33" customFormat="1" ht="18" hidden="1" customHeight="1" x14ac:dyDescent="0.25">
      <c r="A2563" s="39" t="s">
        <v>40</v>
      </c>
      <c r="B2563" s="40">
        <f t="shared" ref="B2563:C2563" si="1334">B2562+B2561</f>
        <v>0</v>
      </c>
      <c r="C2563" s="40">
        <f t="shared" si="1334"/>
        <v>0</v>
      </c>
      <c r="D2563" s="40">
        <f>D2562+D2561</f>
        <v>0</v>
      </c>
      <c r="E2563" s="40">
        <f t="shared" ref="E2563:AA2563" si="1335">E2562+E2561</f>
        <v>0</v>
      </c>
      <c r="F2563" s="40">
        <f t="shared" si="1335"/>
        <v>0</v>
      </c>
      <c r="G2563" s="40">
        <f t="shared" si="1335"/>
        <v>0</v>
      </c>
      <c r="H2563" s="40">
        <f t="shared" si="1335"/>
        <v>0</v>
      </c>
      <c r="I2563" s="40">
        <f t="shared" si="1335"/>
        <v>0</v>
      </c>
      <c r="J2563" s="40">
        <f t="shared" si="1335"/>
        <v>0</v>
      </c>
      <c r="K2563" s="40">
        <f t="shared" si="1335"/>
        <v>0</v>
      </c>
      <c r="L2563" s="40">
        <f t="shared" si="1335"/>
        <v>0</v>
      </c>
      <c r="M2563" s="40">
        <f t="shared" si="1335"/>
        <v>0</v>
      </c>
      <c r="N2563" s="40">
        <f t="shared" si="1335"/>
        <v>0</v>
      </c>
      <c r="O2563" s="40">
        <f t="shared" si="1335"/>
        <v>0</v>
      </c>
      <c r="P2563" s="40">
        <f t="shared" si="1335"/>
        <v>0</v>
      </c>
      <c r="Q2563" s="40">
        <f t="shared" si="1335"/>
        <v>0</v>
      </c>
      <c r="R2563" s="40">
        <f t="shared" si="1335"/>
        <v>0</v>
      </c>
      <c r="S2563" s="40">
        <f t="shared" si="1335"/>
        <v>0</v>
      </c>
      <c r="T2563" s="40">
        <f t="shared" si="1335"/>
        <v>0</v>
      </c>
      <c r="U2563" s="40">
        <f t="shared" si="1335"/>
        <v>0</v>
      </c>
      <c r="V2563" s="40">
        <f t="shared" si="1335"/>
        <v>0</v>
      </c>
      <c r="W2563" s="40">
        <f t="shared" si="1335"/>
        <v>0</v>
      </c>
      <c r="X2563" s="40">
        <f t="shared" si="1335"/>
        <v>0</v>
      </c>
      <c r="Y2563" s="40">
        <f t="shared" si="1335"/>
        <v>0</v>
      </c>
      <c r="Z2563" s="40">
        <f t="shared" si="1335"/>
        <v>0</v>
      </c>
      <c r="AA2563" s="40">
        <f t="shared" si="1335"/>
        <v>0</v>
      </c>
      <c r="AB2563" s="41" t="e">
        <f t="shared" si="1329"/>
        <v>#DIV/0!</v>
      </c>
      <c r="AC2563" s="43"/>
      <c r="AD2563" s="165"/>
      <c r="AE2563" s="140"/>
      <c r="AF2563" s="140"/>
      <c r="AG2563" s="140"/>
      <c r="AH2563" s="140"/>
      <c r="AI2563" s="140"/>
      <c r="AJ2563" s="140"/>
      <c r="AK2563" s="78"/>
      <c r="AL2563" s="78"/>
    </row>
    <row r="2564" spans="1:38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65"/>
      <c r="AE2564" s="140"/>
      <c r="AF2564" s="140"/>
      <c r="AG2564" s="140"/>
      <c r="AH2564" s="140"/>
      <c r="AI2564" s="140"/>
      <c r="AJ2564" s="140"/>
      <c r="AK2564" s="78"/>
      <c r="AL2564" s="78"/>
    </row>
    <row r="2565" spans="1:38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65"/>
      <c r="AE2565" s="140"/>
      <c r="AF2565" s="140"/>
      <c r="AG2565" s="140"/>
      <c r="AH2565" s="140"/>
      <c r="AI2565" s="140"/>
      <c r="AJ2565" s="140"/>
      <c r="AK2565" s="78"/>
      <c r="AL2565" s="78"/>
    </row>
    <row r="2566" spans="1:38" s="33" customFormat="1" ht="15" hidden="1" customHeight="1" x14ac:dyDescent="0.25">
      <c r="A2566" s="47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65"/>
      <c r="AE2566" s="140"/>
      <c r="AF2566" s="140"/>
      <c r="AG2566" s="140"/>
      <c r="AH2566" s="140"/>
      <c r="AI2566" s="140"/>
      <c r="AJ2566" s="140"/>
      <c r="AK2566" s="78"/>
      <c r="AL2566" s="78"/>
    </row>
    <row r="2567" spans="1:38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36">Z2567/D2567</f>
        <v>#DIV/0!</v>
      </c>
      <c r="AC2567" s="32"/>
      <c r="AD2567" s="165"/>
      <c r="AE2567" s="140"/>
      <c r="AF2567" s="140"/>
      <c r="AG2567" s="140"/>
      <c r="AH2567" s="140"/>
      <c r="AI2567" s="140"/>
      <c r="AJ2567" s="140"/>
      <c r="AK2567" s="78"/>
      <c r="AL2567" s="78"/>
    </row>
    <row r="2568" spans="1:38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7">SUM(M2568:Y2568)</f>
        <v>0</v>
      </c>
      <c r="AA2568" s="31">
        <f>D2568-Z2568</f>
        <v>0</v>
      </c>
      <c r="AB2568" s="37" t="e">
        <f t="shared" si="1336"/>
        <v>#DIV/0!</v>
      </c>
      <c r="AC2568" s="32"/>
      <c r="AD2568" s="165"/>
      <c r="AE2568" s="140"/>
      <c r="AF2568" s="140"/>
      <c r="AG2568" s="140"/>
      <c r="AH2568" s="140"/>
      <c r="AI2568" s="140"/>
      <c r="AJ2568" s="140"/>
      <c r="AK2568" s="78"/>
      <c r="AL2568" s="78"/>
    </row>
    <row r="2569" spans="1:38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7"/>
        <v>0</v>
      </c>
      <c r="AA2569" s="31">
        <f>D2569-Z2569</f>
        <v>0</v>
      </c>
      <c r="AB2569" s="37" t="e">
        <f t="shared" si="1336"/>
        <v>#DIV/0!</v>
      </c>
      <c r="AC2569" s="32"/>
      <c r="AD2569" s="165"/>
      <c r="AE2569" s="140"/>
      <c r="AF2569" s="140"/>
      <c r="AG2569" s="140"/>
      <c r="AH2569" s="140"/>
      <c r="AI2569" s="140"/>
      <c r="AJ2569" s="140"/>
      <c r="AK2569" s="78"/>
      <c r="AL2569" s="78"/>
    </row>
    <row r="2570" spans="1:38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7"/>
        <v>0</v>
      </c>
      <c r="AA2570" s="31">
        <f>D2570-Z2570</f>
        <v>0</v>
      </c>
      <c r="AB2570" s="37" t="e">
        <f t="shared" si="1336"/>
        <v>#DIV/0!</v>
      </c>
      <c r="AC2570" s="32"/>
      <c r="AD2570" s="165"/>
      <c r="AE2570" s="140"/>
      <c r="AF2570" s="140"/>
      <c r="AG2570" s="140"/>
      <c r="AH2570" s="140"/>
      <c r="AI2570" s="140"/>
      <c r="AJ2570" s="140"/>
      <c r="AK2570" s="78"/>
      <c r="AL2570" s="78"/>
    </row>
    <row r="2571" spans="1:38" s="33" customFormat="1" ht="18" hidden="1" customHeight="1" x14ac:dyDescent="0.25">
      <c r="A2571" s="39" t="s">
        <v>38</v>
      </c>
      <c r="B2571" s="40">
        <f t="shared" ref="B2571:C2571" si="1338">SUM(B2567:B2570)</f>
        <v>0</v>
      </c>
      <c r="C2571" s="40">
        <f t="shared" si="1338"/>
        <v>0</v>
      </c>
      <c r="D2571" s="40">
        <f>SUM(D2567:D2570)</f>
        <v>0</v>
      </c>
      <c r="E2571" s="40">
        <f t="shared" ref="E2571:AA2571" si="1339">SUM(E2567:E2570)</f>
        <v>0</v>
      </c>
      <c r="F2571" s="40">
        <f t="shared" si="1339"/>
        <v>0</v>
      </c>
      <c r="G2571" s="40">
        <f t="shared" si="1339"/>
        <v>0</v>
      </c>
      <c r="H2571" s="40">
        <f t="shared" si="1339"/>
        <v>0</v>
      </c>
      <c r="I2571" s="40">
        <f t="shared" si="1339"/>
        <v>0</v>
      </c>
      <c r="J2571" s="40">
        <f t="shared" si="1339"/>
        <v>0</v>
      </c>
      <c r="K2571" s="40">
        <f t="shared" si="1339"/>
        <v>0</v>
      </c>
      <c r="L2571" s="40">
        <f t="shared" si="1339"/>
        <v>0</v>
      </c>
      <c r="M2571" s="40">
        <f t="shared" si="1339"/>
        <v>0</v>
      </c>
      <c r="N2571" s="40">
        <f t="shared" si="1339"/>
        <v>0</v>
      </c>
      <c r="O2571" s="40">
        <f t="shared" si="1339"/>
        <v>0</v>
      </c>
      <c r="P2571" s="40">
        <f t="shared" si="1339"/>
        <v>0</v>
      </c>
      <c r="Q2571" s="40">
        <f t="shared" si="1339"/>
        <v>0</v>
      </c>
      <c r="R2571" s="40">
        <f t="shared" si="1339"/>
        <v>0</v>
      </c>
      <c r="S2571" s="40">
        <f t="shared" si="1339"/>
        <v>0</v>
      </c>
      <c r="T2571" s="40">
        <f t="shared" si="1339"/>
        <v>0</v>
      </c>
      <c r="U2571" s="40">
        <f t="shared" si="1339"/>
        <v>0</v>
      </c>
      <c r="V2571" s="40">
        <f t="shared" si="1339"/>
        <v>0</v>
      </c>
      <c r="W2571" s="40">
        <f t="shared" si="1339"/>
        <v>0</v>
      </c>
      <c r="X2571" s="40">
        <f t="shared" si="1339"/>
        <v>0</v>
      </c>
      <c r="Y2571" s="40">
        <f t="shared" si="1339"/>
        <v>0</v>
      </c>
      <c r="Z2571" s="40">
        <f t="shared" si="1339"/>
        <v>0</v>
      </c>
      <c r="AA2571" s="40">
        <f t="shared" si="1339"/>
        <v>0</v>
      </c>
      <c r="AB2571" s="41" t="e">
        <f t="shared" si="1336"/>
        <v>#DIV/0!</v>
      </c>
      <c r="AC2571" s="32"/>
      <c r="AD2571" s="165"/>
      <c r="AE2571" s="140"/>
      <c r="AF2571" s="140"/>
      <c r="AG2571" s="140"/>
      <c r="AH2571" s="140"/>
      <c r="AI2571" s="140"/>
      <c r="AJ2571" s="140"/>
      <c r="AK2571" s="78"/>
      <c r="AL2571" s="78"/>
    </row>
    <row r="2572" spans="1:38" s="33" customFormat="1" ht="18" hidden="1" customHeight="1" x14ac:dyDescent="0.25">
      <c r="A2572" s="42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0">SUM(M2572:Y2572)</f>
        <v>0</v>
      </c>
      <c r="AA2572" s="31">
        <f>D2572-Z2572</f>
        <v>0</v>
      </c>
      <c r="AB2572" s="37" t="e">
        <f t="shared" si="1336"/>
        <v>#DIV/0!</v>
      </c>
      <c r="AC2572" s="32"/>
      <c r="AD2572" s="165"/>
      <c r="AE2572" s="140"/>
      <c r="AF2572" s="140"/>
      <c r="AG2572" s="140"/>
      <c r="AH2572" s="140"/>
      <c r="AI2572" s="140"/>
      <c r="AJ2572" s="140"/>
      <c r="AK2572" s="78"/>
      <c r="AL2572" s="78"/>
    </row>
    <row r="2573" spans="1:38" s="33" customFormat="1" ht="18" hidden="1" customHeight="1" x14ac:dyDescent="0.25">
      <c r="A2573" s="39" t="s">
        <v>40</v>
      </c>
      <c r="B2573" s="40">
        <f t="shared" ref="B2573:C2573" si="1341">B2572+B2571</f>
        <v>0</v>
      </c>
      <c r="C2573" s="40">
        <f t="shared" si="1341"/>
        <v>0</v>
      </c>
      <c r="D2573" s="40">
        <f>D2572+D2571</f>
        <v>0</v>
      </c>
      <c r="E2573" s="40">
        <f t="shared" ref="E2573:AA2573" si="1342">E2572+E2571</f>
        <v>0</v>
      </c>
      <c r="F2573" s="40">
        <f t="shared" si="1342"/>
        <v>0</v>
      </c>
      <c r="G2573" s="40">
        <f t="shared" si="1342"/>
        <v>0</v>
      </c>
      <c r="H2573" s="40">
        <f t="shared" si="1342"/>
        <v>0</v>
      </c>
      <c r="I2573" s="40">
        <f t="shared" si="1342"/>
        <v>0</v>
      </c>
      <c r="J2573" s="40">
        <f t="shared" si="1342"/>
        <v>0</v>
      </c>
      <c r="K2573" s="40">
        <f t="shared" si="1342"/>
        <v>0</v>
      </c>
      <c r="L2573" s="40">
        <f t="shared" si="1342"/>
        <v>0</v>
      </c>
      <c r="M2573" s="40">
        <f t="shared" si="1342"/>
        <v>0</v>
      </c>
      <c r="N2573" s="40">
        <f t="shared" si="1342"/>
        <v>0</v>
      </c>
      <c r="O2573" s="40">
        <f t="shared" si="1342"/>
        <v>0</v>
      </c>
      <c r="P2573" s="40">
        <f t="shared" si="1342"/>
        <v>0</v>
      </c>
      <c r="Q2573" s="40">
        <f t="shared" si="1342"/>
        <v>0</v>
      </c>
      <c r="R2573" s="40">
        <f t="shared" si="1342"/>
        <v>0</v>
      </c>
      <c r="S2573" s="40">
        <f t="shared" si="1342"/>
        <v>0</v>
      </c>
      <c r="T2573" s="40">
        <f t="shared" si="1342"/>
        <v>0</v>
      </c>
      <c r="U2573" s="40">
        <f t="shared" si="1342"/>
        <v>0</v>
      </c>
      <c r="V2573" s="40">
        <f t="shared" si="1342"/>
        <v>0</v>
      </c>
      <c r="W2573" s="40">
        <f t="shared" si="1342"/>
        <v>0</v>
      </c>
      <c r="X2573" s="40">
        <f t="shared" si="1342"/>
        <v>0</v>
      </c>
      <c r="Y2573" s="40">
        <f t="shared" si="1342"/>
        <v>0</v>
      </c>
      <c r="Z2573" s="40">
        <f t="shared" si="1342"/>
        <v>0</v>
      </c>
      <c r="AA2573" s="40">
        <f t="shared" si="1342"/>
        <v>0</v>
      </c>
      <c r="AB2573" s="41" t="e">
        <f t="shared" si="1336"/>
        <v>#DIV/0!</v>
      </c>
      <c r="AC2573" s="43"/>
      <c r="AD2573" s="165"/>
      <c r="AE2573" s="140"/>
      <c r="AF2573" s="140"/>
      <c r="AG2573" s="140"/>
      <c r="AH2573" s="140"/>
      <c r="AI2573" s="140"/>
      <c r="AJ2573" s="140"/>
      <c r="AK2573" s="78"/>
      <c r="AL2573" s="78"/>
    </row>
    <row r="2574" spans="1:38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65"/>
      <c r="AE2574" s="140"/>
      <c r="AF2574" s="140"/>
      <c r="AG2574" s="140"/>
      <c r="AH2574" s="140"/>
      <c r="AI2574" s="140"/>
      <c r="AJ2574" s="140"/>
      <c r="AK2574" s="78"/>
      <c r="AL2574" s="78"/>
    </row>
    <row r="2575" spans="1:38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65"/>
      <c r="AE2575" s="140"/>
      <c r="AF2575" s="140"/>
      <c r="AG2575" s="140"/>
      <c r="AH2575" s="140"/>
      <c r="AI2575" s="140"/>
      <c r="AJ2575" s="140"/>
      <c r="AK2575" s="78"/>
      <c r="AL2575" s="78"/>
    </row>
    <row r="2576" spans="1:38" s="33" customFormat="1" ht="15" hidden="1" customHeight="1" x14ac:dyDescent="0.25">
      <c r="A2576" s="47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65"/>
      <c r="AE2576" s="140"/>
      <c r="AF2576" s="140"/>
      <c r="AG2576" s="140"/>
      <c r="AH2576" s="140"/>
      <c r="AI2576" s="140"/>
      <c r="AJ2576" s="140"/>
      <c r="AK2576" s="78"/>
      <c r="AL2576" s="78"/>
    </row>
    <row r="2577" spans="1:38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43">Z2577/D2577</f>
        <v>#DIV/0!</v>
      </c>
      <c r="AC2577" s="32"/>
      <c r="AD2577" s="165"/>
      <c r="AE2577" s="140"/>
      <c r="AF2577" s="140"/>
      <c r="AG2577" s="140"/>
      <c r="AH2577" s="140"/>
      <c r="AI2577" s="140"/>
      <c r="AJ2577" s="140"/>
      <c r="AK2577" s="78"/>
      <c r="AL2577" s="78"/>
    </row>
    <row r="2578" spans="1:38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4">SUM(M2578:Y2578)</f>
        <v>0</v>
      </c>
      <c r="AA2578" s="31">
        <f>D2578-Z2578</f>
        <v>0</v>
      </c>
      <c r="AB2578" s="37" t="e">
        <f t="shared" si="1343"/>
        <v>#DIV/0!</v>
      </c>
      <c r="AC2578" s="32"/>
      <c r="AD2578" s="165"/>
      <c r="AE2578" s="140"/>
      <c r="AF2578" s="140"/>
      <c r="AG2578" s="140"/>
      <c r="AH2578" s="140"/>
      <c r="AI2578" s="140"/>
      <c r="AJ2578" s="140"/>
      <c r="AK2578" s="78"/>
      <c r="AL2578" s="78"/>
    </row>
    <row r="2579" spans="1:38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4"/>
        <v>0</v>
      </c>
      <c r="AA2579" s="31">
        <f>D2579-Z2579</f>
        <v>0</v>
      </c>
      <c r="AB2579" s="37" t="e">
        <f t="shared" si="1343"/>
        <v>#DIV/0!</v>
      </c>
      <c r="AC2579" s="32"/>
      <c r="AD2579" s="165"/>
      <c r="AE2579" s="140"/>
      <c r="AF2579" s="140"/>
      <c r="AG2579" s="140"/>
      <c r="AH2579" s="140"/>
      <c r="AI2579" s="140"/>
      <c r="AJ2579" s="140"/>
      <c r="AK2579" s="78"/>
      <c r="AL2579" s="78"/>
    </row>
    <row r="2580" spans="1:38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4"/>
        <v>0</v>
      </c>
      <c r="AA2580" s="31">
        <f>D2580-Z2580</f>
        <v>0</v>
      </c>
      <c r="AB2580" s="37" t="e">
        <f t="shared" si="1343"/>
        <v>#DIV/0!</v>
      </c>
      <c r="AC2580" s="32"/>
      <c r="AD2580" s="165"/>
      <c r="AE2580" s="140"/>
      <c r="AF2580" s="140"/>
      <c r="AG2580" s="140"/>
      <c r="AH2580" s="140"/>
      <c r="AI2580" s="140"/>
      <c r="AJ2580" s="140"/>
      <c r="AK2580" s="78"/>
      <c r="AL2580" s="78"/>
    </row>
    <row r="2581" spans="1:38" s="33" customFormat="1" ht="18" hidden="1" customHeight="1" x14ac:dyDescent="0.25">
      <c r="A2581" s="39" t="s">
        <v>38</v>
      </c>
      <c r="B2581" s="40">
        <f t="shared" ref="B2581:C2581" si="1345">SUM(B2577:B2580)</f>
        <v>0</v>
      </c>
      <c r="C2581" s="40">
        <f t="shared" si="1345"/>
        <v>0</v>
      </c>
      <c r="D2581" s="40">
        <f>SUM(D2577:D2580)</f>
        <v>0</v>
      </c>
      <c r="E2581" s="40">
        <f t="shared" ref="E2581:AA2581" si="1346">SUM(E2577:E2580)</f>
        <v>0</v>
      </c>
      <c r="F2581" s="40">
        <f t="shared" si="1346"/>
        <v>0</v>
      </c>
      <c r="G2581" s="40">
        <f t="shared" si="1346"/>
        <v>0</v>
      </c>
      <c r="H2581" s="40">
        <f t="shared" si="1346"/>
        <v>0</v>
      </c>
      <c r="I2581" s="40">
        <f t="shared" si="1346"/>
        <v>0</v>
      </c>
      <c r="J2581" s="40">
        <f t="shared" si="1346"/>
        <v>0</v>
      </c>
      <c r="K2581" s="40">
        <f t="shared" si="1346"/>
        <v>0</v>
      </c>
      <c r="L2581" s="40">
        <f t="shared" si="1346"/>
        <v>0</v>
      </c>
      <c r="M2581" s="40">
        <f t="shared" si="1346"/>
        <v>0</v>
      </c>
      <c r="N2581" s="40">
        <f t="shared" si="1346"/>
        <v>0</v>
      </c>
      <c r="O2581" s="40">
        <f t="shared" si="1346"/>
        <v>0</v>
      </c>
      <c r="P2581" s="40">
        <f t="shared" si="1346"/>
        <v>0</v>
      </c>
      <c r="Q2581" s="40">
        <f t="shared" si="1346"/>
        <v>0</v>
      </c>
      <c r="R2581" s="40">
        <f t="shared" si="1346"/>
        <v>0</v>
      </c>
      <c r="S2581" s="40">
        <f t="shared" si="1346"/>
        <v>0</v>
      </c>
      <c r="T2581" s="40">
        <f t="shared" si="1346"/>
        <v>0</v>
      </c>
      <c r="U2581" s="40">
        <f t="shared" si="1346"/>
        <v>0</v>
      </c>
      <c r="V2581" s="40">
        <f t="shared" si="1346"/>
        <v>0</v>
      </c>
      <c r="W2581" s="40">
        <f t="shared" si="1346"/>
        <v>0</v>
      </c>
      <c r="X2581" s="40">
        <f t="shared" si="1346"/>
        <v>0</v>
      </c>
      <c r="Y2581" s="40">
        <f t="shared" si="1346"/>
        <v>0</v>
      </c>
      <c r="Z2581" s="40">
        <f t="shared" si="1346"/>
        <v>0</v>
      </c>
      <c r="AA2581" s="40">
        <f t="shared" si="1346"/>
        <v>0</v>
      </c>
      <c r="AB2581" s="41" t="e">
        <f t="shared" si="1343"/>
        <v>#DIV/0!</v>
      </c>
      <c r="AC2581" s="32"/>
      <c r="AD2581" s="165"/>
      <c r="AE2581" s="140"/>
      <c r="AF2581" s="140"/>
      <c r="AG2581" s="140"/>
      <c r="AH2581" s="140"/>
      <c r="AI2581" s="140"/>
      <c r="AJ2581" s="140"/>
      <c r="AK2581" s="78"/>
      <c r="AL2581" s="78"/>
    </row>
    <row r="2582" spans="1:38" s="33" customFormat="1" ht="18" hidden="1" customHeight="1" x14ac:dyDescent="0.25">
      <c r="A2582" s="42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7">SUM(M2582:Y2582)</f>
        <v>0</v>
      </c>
      <c r="AA2582" s="31">
        <f>D2582-Z2582</f>
        <v>0</v>
      </c>
      <c r="AB2582" s="37" t="e">
        <f t="shared" si="1343"/>
        <v>#DIV/0!</v>
      </c>
      <c r="AC2582" s="32"/>
      <c r="AD2582" s="165"/>
      <c r="AE2582" s="140"/>
      <c r="AF2582" s="140"/>
      <c r="AG2582" s="140"/>
      <c r="AH2582" s="140"/>
      <c r="AI2582" s="140"/>
      <c r="AJ2582" s="140"/>
      <c r="AK2582" s="78"/>
      <c r="AL2582" s="78"/>
    </row>
    <row r="2583" spans="1:38" s="33" customFormat="1" ht="18" hidden="1" customHeight="1" x14ac:dyDescent="0.25">
      <c r="A2583" s="39" t="s">
        <v>40</v>
      </c>
      <c r="B2583" s="40">
        <f t="shared" ref="B2583:C2583" si="1348">B2582+B2581</f>
        <v>0</v>
      </c>
      <c r="C2583" s="40">
        <f t="shared" si="1348"/>
        <v>0</v>
      </c>
      <c r="D2583" s="40">
        <f>D2582+D2581</f>
        <v>0</v>
      </c>
      <c r="E2583" s="40">
        <f t="shared" ref="E2583:AA2583" si="1349">E2582+E2581</f>
        <v>0</v>
      </c>
      <c r="F2583" s="40">
        <f t="shared" si="1349"/>
        <v>0</v>
      </c>
      <c r="G2583" s="40">
        <f t="shared" si="1349"/>
        <v>0</v>
      </c>
      <c r="H2583" s="40">
        <f t="shared" si="1349"/>
        <v>0</v>
      </c>
      <c r="I2583" s="40">
        <f t="shared" si="1349"/>
        <v>0</v>
      </c>
      <c r="J2583" s="40">
        <f t="shared" si="1349"/>
        <v>0</v>
      </c>
      <c r="K2583" s="40">
        <f t="shared" si="1349"/>
        <v>0</v>
      </c>
      <c r="L2583" s="40">
        <f t="shared" si="1349"/>
        <v>0</v>
      </c>
      <c r="M2583" s="40">
        <f t="shared" si="1349"/>
        <v>0</v>
      </c>
      <c r="N2583" s="40">
        <f t="shared" si="1349"/>
        <v>0</v>
      </c>
      <c r="O2583" s="40">
        <f t="shared" si="1349"/>
        <v>0</v>
      </c>
      <c r="P2583" s="40">
        <f t="shared" si="1349"/>
        <v>0</v>
      </c>
      <c r="Q2583" s="40">
        <f t="shared" si="1349"/>
        <v>0</v>
      </c>
      <c r="R2583" s="40">
        <f t="shared" si="1349"/>
        <v>0</v>
      </c>
      <c r="S2583" s="40">
        <f t="shared" si="1349"/>
        <v>0</v>
      </c>
      <c r="T2583" s="40">
        <f t="shared" si="1349"/>
        <v>0</v>
      </c>
      <c r="U2583" s="40">
        <f t="shared" si="1349"/>
        <v>0</v>
      </c>
      <c r="V2583" s="40">
        <f t="shared" si="1349"/>
        <v>0</v>
      </c>
      <c r="W2583" s="40">
        <f t="shared" si="1349"/>
        <v>0</v>
      </c>
      <c r="X2583" s="40">
        <f t="shared" si="1349"/>
        <v>0</v>
      </c>
      <c r="Y2583" s="40">
        <f t="shared" si="1349"/>
        <v>0</v>
      </c>
      <c r="Z2583" s="40">
        <f t="shared" si="1349"/>
        <v>0</v>
      </c>
      <c r="AA2583" s="40">
        <f t="shared" si="1349"/>
        <v>0</v>
      </c>
      <c r="AB2583" s="41" t="e">
        <f t="shared" si="1343"/>
        <v>#DIV/0!</v>
      </c>
      <c r="AC2583" s="43"/>
      <c r="AD2583" s="165"/>
      <c r="AE2583" s="140"/>
      <c r="AF2583" s="140"/>
      <c r="AG2583" s="140"/>
      <c r="AH2583" s="140"/>
      <c r="AI2583" s="140"/>
      <c r="AJ2583" s="140"/>
      <c r="AK2583" s="78"/>
      <c r="AL2583" s="78"/>
    </row>
    <row r="2584" spans="1:38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65"/>
      <c r="AE2584" s="140"/>
      <c r="AF2584" s="140"/>
      <c r="AG2584" s="140"/>
      <c r="AH2584" s="140"/>
      <c r="AI2584" s="140"/>
      <c r="AJ2584" s="140"/>
      <c r="AK2584" s="78"/>
      <c r="AL2584" s="78"/>
    </row>
    <row r="2585" spans="1:38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65"/>
      <c r="AE2585" s="140"/>
      <c r="AF2585" s="140"/>
      <c r="AG2585" s="140"/>
      <c r="AH2585" s="140"/>
      <c r="AI2585" s="140"/>
      <c r="AJ2585" s="140"/>
      <c r="AK2585" s="78"/>
      <c r="AL2585" s="78"/>
    </row>
    <row r="2586" spans="1:38" s="33" customFormat="1" ht="15" hidden="1" customHeight="1" x14ac:dyDescent="0.25">
      <c r="A2586" s="47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65"/>
      <c r="AE2586" s="140"/>
      <c r="AF2586" s="140"/>
      <c r="AG2586" s="140"/>
      <c r="AH2586" s="140"/>
      <c r="AI2586" s="140"/>
      <c r="AJ2586" s="140"/>
      <c r="AK2586" s="78"/>
      <c r="AL2586" s="78"/>
    </row>
    <row r="2587" spans="1:38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50">Z2587/D2587</f>
        <v>#DIV/0!</v>
      </c>
      <c r="AC2587" s="32"/>
      <c r="AD2587" s="165"/>
      <c r="AE2587" s="140"/>
      <c r="AF2587" s="140"/>
      <c r="AG2587" s="140"/>
      <c r="AH2587" s="140"/>
      <c r="AI2587" s="140"/>
      <c r="AJ2587" s="140"/>
      <c r="AK2587" s="78"/>
      <c r="AL2587" s="78"/>
    </row>
    <row r="2588" spans="1:38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1">SUM(M2588:Y2588)</f>
        <v>0</v>
      </c>
      <c r="AA2588" s="31">
        <f>D2588-Z2588</f>
        <v>0</v>
      </c>
      <c r="AB2588" s="37" t="e">
        <f t="shared" si="1350"/>
        <v>#DIV/0!</v>
      </c>
      <c r="AC2588" s="32"/>
      <c r="AD2588" s="165"/>
      <c r="AE2588" s="140"/>
      <c r="AF2588" s="140"/>
      <c r="AG2588" s="140"/>
      <c r="AH2588" s="140"/>
      <c r="AI2588" s="140"/>
      <c r="AJ2588" s="140"/>
      <c r="AK2588" s="78"/>
      <c r="AL2588" s="78"/>
    </row>
    <row r="2589" spans="1:38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1"/>
        <v>0</v>
      </c>
      <c r="AA2589" s="31">
        <f>D2589-Z2589</f>
        <v>0</v>
      </c>
      <c r="AB2589" s="37" t="e">
        <f t="shared" si="1350"/>
        <v>#DIV/0!</v>
      </c>
      <c r="AC2589" s="32"/>
      <c r="AD2589" s="165"/>
      <c r="AE2589" s="140"/>
      <c r="AF2589" s="140"/>
      <c r="AG2589" s="140"/>
      <c r="AH2589" s="140"/>
      <c r="AI2589" s="140"/>
      <c r="AJ2589" s="140"/>
      <c r="AK2589" s="78"/>
      <c r="AL2589" s="78"/>
    </row>
    <row r="2590" spans="1:38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1"/>
        <v>0</v>
      </c>
      <c r="AA2590" s="31">
        <f>D2590-Z2590</f>
        <v>0</v>
      </c>
      <c r="AB2590" s="37" t="e">
        <f t="shared" si="1350"/>
        <v>#DIV/0!</v>
      </c>
      <c r="AC2590" s="32"/>
      <c r="AD2590" s="165"/>
      <c r="AE2590" s="140"/>
      <c r="AF2590" s="140"/>
      <c r="AG2590" s="140"/>
      <c r="AH2590" s="140"/>
      <c r="AI2590" s="140"/>
      <c r="AJ2590" s="140"/>
      <c r="AK2590" s="78"/>
      <c r="AL2590" s="78"/>
    </row>
    <row r="2591" spans="1:38" s="33" customFormat="1" ht="18" hidden="1" customHeight="1" x14ac:dyDescent="0.25">
      <c r="A2591" s="39" t="s">
        <v>38</v>
      </c>
      <c r="B2591" s="40">
        <f t="shared" ref="B2591:C2591" si="1352">SUM(B2587:B2590)</f>
        <v>0</v>
      </c>
      <c r="C2591" s="40">
        <f t="shared" si="1352"/>
        <v>0</v>
      </c>
      <c r="D2591" s="40">
        <f>SUM(D2587:D2590)</f>
        <v>0</v>
      </c>
      <c r="E2591" s="40">
        <f t="shared" ref="E2591:AA2591" si="1353">SUM(E2587:E2590)</f>
        <v>0</v>
      </c>
      <c r="F2591" s="40">
        <f t="shared" si="1353"/>
        <v>0</v>
      </c>
      <c r="G2591" s="40">
        <f t="shared" si="1353"/>
        <v>0</v>
      </c>
      <c r="H2591" s="40">
        <f t="shared" si="1353"/>
        <v>0</v>
      </c>
      <c r="I2591" s="40">
        <f t="shared" si="1353"/>
        <v>0</v>
      </c>
      <c r="J2591" s="40">
        <f t="shared" si="1353"/>
        <v>0</v>
      </c>
      <c r="K2591" s="40">
        <f t="shared" si="1353"/>
        <v>0</v>
      </c>
      <c r="L2591" s="40">
        <f t="shared" si="1353"/>
        <v>0</v>
      </c>
      <c r="M2591" s="40">
        <f t="shared" si="1353"/>
        <v>0</v>
      </c>
      <c r="N2591" s="40">
        <f t="shared" si="1353"/>
        <v>0</v>
      </c>
      <c r="O2591" s="40">
        <f t="shared" si="1353"/>
        <v>0</v>
      </c>
      <c r="P2591" s="40">
        <f t="shared" si="1353"/>
        <v>0</v>
      </c>
      <c r="Q2591" s="40">
        <f t="shared" si="1353"/>
        <v>0</v>
      </c>
      <c r="R2591" s="40">
        <f t="shared" si="1353"/>
        <v>0</v>
      </c>
      <c r="S2591" s="40">
        <f t="shared" si="1353"/>
        <v>0</v>
      </c>
      <c r="T2591" s="40">
        <f t="shared" si="1353"/>
        <v>0</v>
      </c>
      <c r="U2591" s="40">
        <f t="shared" si="1353"/>
        <v>0</v>
      </c>
      <c r="V2591" s="40">
        <f t="shared" si="1353"/>
        <v>0</v>
      </c>
      <c r="W2591" s="40">
        <f t="shared" si="1353"/>
        <v>0</v>
      </c>
      <c r="X2591" s="40">
        <f t="shared" si="1353"/>
        <v>0</v>
      </c>
      <c r="Y2591" s="40">
        <f t="shared" si="1353"/>
        <v>0</v>
      </c>
      <c r="Z2591" s="40">
        <f t="shared" si="1353"/>
        <v>0</v>
      </c>
      <c r="AA2591" s="40">
        <f t="shared" si="1353"/>
        <v>0</v>
      </c>
      <c r="AB2591" s="41" t="e">
        <f t="shared" si="1350"/>
        <v>#DIV/0!</v>
      </c>
      <c r="AC2591" s="32"/>
      <c r="AD2591" s="165"/>
      <c r="AE2591" s="140"/>
      <c r="AF2591" s="140"/>
      <c r="AG2591" s="140"/>
      <c r="AH2591" s="140"/>
      <c r="AI2591" s="140"/>
      <c r="AJ2591" s="140"/>
      <c r="AK2591" s="78"/>
      <c r="AL2591" s="78"/>
    </row>
    <row r="2592" spans="1:38" s="33" customFormat="1" ht="18" hidden="1" customHeight="1" x14ac:dyDescent="0.25">
      <c r="A2592" s="42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4">SUM(M2592:Y2592)</f>
        <v>0</v>
      </c>
      <c r="AA2592" s="31">
        <f>D2592-Z2592</f>
        <v>0</v>
      </c>
      <c r="AB2592" s="37" t="e">
        <f t="shared" si="1350"/>
        <v>#DIV/0!</v>
      </c>
      <c r="AC2592" s="32"/>
      <c r="AD2592" s="165"/>
      <c r="AE2592" s="140"/>
      <c r="AF2592" s="140"/>
      <c r="AG2592" s="140"/>
      <c r="AH2592" s="140"/>
      <c r="AI2592" s="140"/>
      <c r="AJ2592" s="140"/>
      <c r="AK2592" s="78"/>
      <c r="AL2592" s="78"/>
    </row>
    <row r="2593" spans="1:38" s="33" customFormat="1" ht="18" hidden="1" customHeight="1" x14ac:dyDescent="0.25">
      <c r="A2593" s="39" t="s">
        <v>40</v>
      </c>
      <c r="B2593" s="40">
        <f t="shared" ref="B2593:C2593" si="1355">B2592+B2591</f>
        <v>0</v>
      </c>
      <c r="C2593" s="40">
        <f t="shared" si="1355"/>
        <v>0</v>
      </c>
      <c r="D2593" s="40">
        <f>D2592+D2591</f>
        <v>0</v>
      </c>
      <c r="E2593" s="40">
        <f t="shared" ref="E2593:AA2593" si="1356">E2592+E2591</f>
        <v>0</v>
      </c>
      <c r="F2593" s="40">
        <f t="shared" si="1356"/>
        <v>0</v>
      </c>
      <c r="G2593" s="40">
        <f t="shared" si="1356"/>
        <v>0</v>
      </c>
      <c r="H2593" s="40">
        <f t="shared" si="1356"/>
        <v>0</v>
      </c>
      <c r="I2593" s="40">
        <f t="shared" si="1356"/>
        <v>0</v>
      </c>
      <c r="J2593" s="40">
        <f t="shared" si="1356"/>
        <v>0</v>
      </c>
      <c r="K2593" s="40">
        <f t="shared" si="1356"/>
        <v>0</v>
      </c>
      <c r="L2593" s="40">
        <f t="shared" si="1356"/>
        <v>0</v>
      </c>
      <c r="M2593" s="40">
        <f t="shared" si="1356"/>
        <v>0</v>
      </c>
      <c r="N2593" s="40">
        <f t="shared" si="1356"/>
        <v>0</v>
      </c>
      <c r="O2593" s="40">
        <f t="shared" si="1356"/>
        <v>0</v>
      </c>
      <c r="P2593" s="40">
        <f t="shared" si="1356"/>
        <v>0</v>
      </c>
      <c r="Q2593" s="40">
        <f t="shared" si="1356"/>
        <v>0</v>
      </c>
      <c r="R2593" s="40">
        <f t="shared" si="1356"/>
        <v>0</v>
      </c>
      <c r="S2593" s="40">
        <f t="shared" si="1356"/>
        <v>0</v>
      </c>
      <c r="T2593" s="40">
        <f t="shared" si="1356"/>
        <v>0</v>
      </c>
      <c r="U2593" s="40">
        <f t="shared" si="1356"/>
        <v>0</v>
      </c>
      <c r="V2593" s="40">
        <f t="shared" si="1356"/>
        <v>0</v>
      </c>
      <c r="W2593" s="40">
        <f t="shared" si="1356"/>
        <v>0</v>
      </c>
      <c r="X2593" s="40">
        <f t="shared" si="1356"/>
        <v>0</v>
      </c>
      <c r="Y2593" s="40">
        <f t="shared" si="1356"/>
        <v>0</v>
      </c>
      <c r="Z2593" s="40">
        <f t="shared" si="1356"/>
        <v>0</v>
      </c>
      <c r="AA2593" s="40">
        <f t="shared" si="1356"/>
        <v>0</v>
      </c>
      <c r="AB2593" s="41" t="e">
        <f t="shared" si="1350"/>
        <v>#DIV/0!</v>
      </c>
      <c r="AC2593" s="43"/>
      <c r="AD2593" s="165"/>
      <c r="AE2593" s="140"/>
      <c r="AF2593" s="140"/>
      <c r="AG2593" s="140"/>
      <c r="AH2593" s="140"/>
      <c r="AI2593" s="140"/>
      <c r="AJ2593" s="140"/>
      <c r="AK2593" s="78"/>
      <c r="AL2593" s="78"/>
    </row>
    <row r="2594" spans="1:38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65"/>
      <c r="AE2594" s="140"/>
      <c r="AF2594" s="140"/>
      <c r="AG2594" s="140"/>
      <c r="AH2594" s="140"/>
      <c r="AI2594" s="140"/>
      <c r="AJ2594" s="140"/>
      <c r="AK2594" s="78"/>
      <c r="AL2594" s="78"/>
    </row>
    <row r="2595" spans="1:38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65"/>
      <c r="AE2595" s="140"/>
      <c r="AF2595" s="140"/>
      <c r="AG2595" s="140"/>
      <c r="AH2595" s="140"/>
      <c r="AI2595" s="140"/>
      <c r="AJ2595" s="140"/>
      <c r="AK2595" s="78"/>
      <c r="AL2595" s="78"/>
    </row>
    <row r="2596" spans="1:38" s="33" customFormat="1" ht="15" hidden="1" customHeight="1" x14ac:dyDescent="0.25">
      <c r="A2596" s="47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65"/>
      <c r="AE2596" s="140"/>
      <c r="AF2596" s="140"/>
      <c r="AG2596" s="140"/>
      <c r="AH2596" s="140"/>
      <c r="AI2596" s="140"/>
      <c r="AJ2596" s="140"/>
      <c r="AK2596" s="78"/>
      <c r="AL2596" s="78"/>
    </row>
    <row r="2597" spans="1:38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57">Z2597/D2597</f>
        <v>#DIV/0!</v>
      </c>
      <c r="AC2597" s="32"/>
      <c r="AD2597" s="165"/>
      <c r="AE2597" s="140"/>
      <c r="AF2597" s="140"/>
      <c r="AG2597" s="140"/>
      <c r="AH2597" s="140"/>
      <c r="AI2597" s="140"/>
      <c r="AJ2597" s="140"/>
      <c r="AK2597" s="78"/>
      <c r="AL2597" s="78"/>
    </row>
    <row r="2598" spans="1:38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8">SUM(M2598:Y2598)</f>
        <v>0</v>
      </c>
      <c r="AA2598" s="31">
        <f>D2598-Z2598</f>
        <v>0</v>
      </c>
      <c r="AB2598" s="37" t="e">
        <f t="shared" si="1357"/>
        <v>#DIV/0!</v>
      </c>
      <c r="AC2598" s="32"/>
      <c r="AD2598" s="165"/>
      <c r="AE2598" s="140"/>
      <c r="AF2598" s="140"/>
      <c r="AG2598" s="140"/>
      <c r="AH2598" s="140"/>
      <c r="AI2598" s="140"/>
      <c r="AJ2598" s="140"/>
      <c r="AK2598" s="78"/>
      <c r="AL2598" s="78"/>
    </row>
    <row r="2599" spans="1:38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8"/>
        <v>0</v>
      </c>
      <c r="AA2599" s="31">
        <f>D2599-Z2599</f>
        <v>0</v>
      </c>
      <c r="AB2599" s="37" t="e">
        <f t="shared" si="1357"/>
        <v>#DIV/0!</v>
      </c>
      <c r="AC2599" s="32"/>
      <c r="AD2599" s="165"/>
      <c r="AE2599" s="140"/>
      <c r="AF2599" s="140"/>
      <c r="AG2599" s="140"/>
      <c r="AH2599" s="140"/>
      <c r="AI2599" s="140"/>
      <c r="AJ2599" s="140"/>
      <c r="AK2599" s="78"/>
      <c r="AL2599" s="78"/>
    </row>
    <row r="2600" spans="1:38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8"/>
        <v>0</v>
      </c>
      <c r="AA2600" s="31">
        <f>D2600-Z2600</f>
        <v>0</v>
      </c>
      <c r="AB2600" s="37" t="e">
        <f t="shared" si="1357"/>
        <v>#DIV/0!</v>
      </c>
      <c r="AC2600" s="32"/>
      <c r="AD2600" s="165"/>
      <c r="AE2600" s="140"/>
      <c r="AF2600" s="140"/>
      <c r="AG2600" s="140"/>
      <c r="AH2600" s="140"/>
      <c r="AI2600" s="140"/>
      <c r="AJ2600" s="140"/>
      <c r="AK2600" s="78"/>
      <c r="AL2600" s="78"/>
    </row>
    <row r="2601" spans="1:38" s="33" customFormat="1" ht="18" hidden="1" customHeight="1" x14ac:dyDescent="0.25">
      <c r="A2601" s="39" t="s">
        <v>38</v>
      </c>
      <c r="B2601" s="40">
        <f t="shared" ref="B2601:C2601" si="1359">SUM(B2597:B2600)</f>
        <v>0</v>
      </c>
      <c r="C2601" s="40">
        <f t="shared" si="1359"/>
        <v>0</v>
      </c>
      <c r="D2601" s="40">
        <f>SUM(D2597:D2600)</f>
        <v>0</v>
      </c>
      <c r="E2601" s="40">
        <f t="shared" ref="E2601:AA2601" si="1360">SUM(E2597:E2600)</f>
        <v>0</v>
      </c>
      <c r="F2601" s="40">
        <f t="shared" si="1360"/>
        <v>0</v>
      </c>
      <c r="G2601" s="40">
        <f t="shared" si="1360"/>
        <v>0</v>
      </c>
      <c r="H2601" s="40">
        <f t="shared" si="1360"/>
        <v>0</v>
      </c>
      <c r="I2601" s="40">
        <f t="shared" si="1360"/>
        <v>0</v>
      </c>
      <c r="J2601" s="40">
        <f t="shared" si="1360"/>
        <v>0</v>
      </c>
      <c r="K2601" s="40">
        <f t="shared" si="1360"/>
        <v>0</v>
      </c>
      <c r="L2601" s="40">
        <f t="shared" si="1360"/>
        <v>0</v>
      </c>
      <c r="M2601" s="40">
        <f t="shared" si="1360"/>
        <v>0</v>
      </c>
      <c r="N2601" s="40">
        <f t="shared" si="1360"/>
        <v>0</v>
      </c>
      <c r="O2601" s="40">
        <f t="shared" si="1360"/>
        <v>0</v>
      </c>
      <c r="P2601" s="40">
        <f t="shared" si="1360"/>
        <v>0</v>
      </c>
      <c r="Q2601" s="40">
        <f t="shared" si="1360"/>
        <v>0</v>
      </c>
      <c r="R2601" s="40">
        <f t="shared" si="1360"/>
        <v>0</v>
      </c>
      <c r="S2601" s="40">
        <f t="shared" si="1360"/>
        <v>0</v>
      </c>
      <c r="T2601" s="40">
        <f t="shared" si="1360"/>
        <v>0</v>
      </c>
      <c r="U2601" s="40">
        <f t="shared" si="1360"/>
        <v>0</v>
      </c>
      <c r="V2601" s="40">
        <f t="shared" si="1360"/>
        <v>0</v>
      </c>
      <c r="W2601" s="40">
        <f t="shared" si="1360"/>
        <v>0</v>
      </c>
      <c r="X2601" s="40">
        <f t="shared" si="1360"/>
        <v>0</v>
      </c>
      <c r="Y2601" s="40">
        <f t="shared" si="1360"/>
        <v>0</v>
      </c>
      <c r="Z2601" s="40">
        <f t="shared" si="1360"/>
        <v>0</v>
      </c>
      <c r="AA2601" s="40">
        <f t="shared" si="1360"/>
        <v>0</v>
      </c>
      <c r="AB2601" s="41" t="e">
        <f t="shared" si="1357"/>
        <v>#DIV/0!</v>
      </c>
      <c r="AC2601" s="32"/>
      <c r="AD2601" s="165"/>
      <c r="AE2601" s="140"/>
      <c r="AF2601" s="140"/>
      <c r="AG2601" s="140"/>
      <c r="AH2601" s="140"/>
      <c r="AI2601" s="140"/>
      <c r="AJ2601" s="140"/>
      <c r="AK2601" s="78"/>
      <c r="AL2601" s="78"/>
    </row>
    <row r="2602" spans="1:38" s="33" customFormat="1" ht="18" hidden="1" customHeight="1" x14ac:dyDescent="0.25">
      <c r="A2602" s="42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1">SUM(M2602:Y2602)</f>
        <v>0</v>
      </c>
      <c r="AA2602" s="31">
        <f>D2602-Z2602</f>
        <v>0</v>
      </c>
      <c r="AB2602" s="37" t="e">
        <f t="shared" si="1357"/>
        <v>#DIV/0!</v>
      </c>
      <c r="AC2602" s="32"/>
      <c r="AD2602" s="165"/>
      <c r="AE2602" s="140"/>
      <c r="AF2602" s="140"/>
      <c r="AG2602" s="140"/>
      <c r="AH2602" s="140"/>
      <c r="AI2602" s="140"/>
      <c r="AJ2602" s="140"/>
      <c r="AK2602" s="78"/>
      <c r="AL2602" s="78"/>
    </row>
    <row r="2603" spans="1:38" s="33" customFormat="1" ht="18" hidden="1" customHeight="1" x14ac:dyDescent="0.25">
      <c r="A2603" s="39" t="s">
        <v>40</v>
      </c>
      <c r="B2603" s="40">
        <f t="shared" ref="B2603:C2603" si="1362">B2602+B2601</f>
        <v>0</v>
      </c>
      <c r="C2603" s="40">
        <f t="shared" si="1362"/>
        <v>0</v>
      </c>
      <c r="D2603" s="40">
        <f>D2602+D2601</f>
        <v>0</v>
      </c>
      <c r="E2603" s="40">
        <f t="shared" ref="E2603:AA2603" si="1363">E2602+E2601</f>
        <v>0</v>
      </c>
      <c r="F2603" s="40">
        <f t="shared" si="1363"/>
        <v>0</v>
      </c>
      <c r="G2603" s="40">
        <f t="shared" si="1363"/>
        <v>0</v>
      </c>
      <c r="H2603" s="40">
        <f t="shared" si="1363"/>
        <v>0</v>
      </c>
      <c r="I2603" s="40">
        <f t="shared" si="1363"/>
        <v>0</v>
      </c>
      <c r="J2603" s="40">
        <f t="shared" si="1363"/>
        <v>0</v>
      </c>
      <c r="K2603" s="40">
        <f t="shared" si="1363"/>
        <v>0</v>
      </c>
      <c r="L2603" s="40">
        <f t="shared" si="1363"/>
        <v>0</v>
      </c>
      <c r="M2603" s="40">
        <f t="shared" si="1363"/>
        <v>0</v>
      </c>
      <c r="N2603" s="40">
        <f t="shared" si="1363"/>
        <v>0</v>
      </c>
      <c r="O2603" s="40">
        <f t="shared" si="1363"/>
        <v>0</v>
      </c>
      <c r="P2603" s="40">
        <f t="shared" si="1363"/>
        <v>0</v>
      </c>
      <c r="Q2603" s="40">
        <f t="shared" si="1363"/>
        <v>0</v>
      </c>
      <c r="R2603" s="40">
        <f t="shared" si="1363"/>
        <v>0</v>
      </c>
      <c r="S2603" s="40">
        <f t="shared" si="1363"/>
        <v>0</v>
      </c>
      <c r="T2603" s="40">
        <f t="shared" si="1363"/>
        <v>0</v>
      </c>
      <c r="U2603" s="40">
        <f t="shared" si="1363"/>
        <v>0</v>
      </c>
      <c r="V2603" s="40">
        <f t="shared" si="1363"/>
        <v>0</v>
      </c>
      <c r="W2603" s="40">
        <f t="shared" si="1363"/>
        <v>0</v>
      </c>
      <c r="X2603" s="40">
        <f t="shared" si="1363"/>
        <v>0</v>
      </c>
      <c r="Y2603" s="40">
        <f t="shared" si="1363"/>
        <v>0</v>
      </c>
      <c r="Z2603" s="40">
        <f t="shared" si="1363"/>
        <v>0</v>
      </c>
      <c r="AA2603" s="40">
        <f t="shared" si="1363"/>
        <v>0</v>
      </c>
      <c r="AB2603" s="41" t="e">
        <f t="shared" si="1357"/>
        <v>#DIV/0!</v>
      </c>
      <c r="AC2603" s="43"/>
      <c r="AD2603" s="165"/>
      <c r="AE2603" s="140"/>
      <c r="AF2603" s="140"/>
      <c r="AG2603" s="140"/>
      <c r="AH2603" s="140"/>
      <c r="AI2603" s="140"/>
      <c r="AJ2603" s="140"/>
      <c r="AK2603" s="78"/>
      <c r="AL2603" s="78"/>
    </row>
    <row r="2604" spans="1:38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65"/>
      <c r="AE2604" s="140"/>
      <c r="AF2604" s="140"/>
      <c r="AG2604" s="140"/>
      <c r="AH2604" s="140"/>
      <c r="AI2604" s="140"/>
      <c r="AJ2604" s="140"/>
      <c r="AK2604" s="78"/>
      <c r="AL2604" s="78"/>
    </row>
    <row r="2605" spans="1:38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65"/>
      <c r="AE2605" s="140"/>
      <c r="AF2605" s="140"/>
      <c r="AG2605" s="140"/>
      <c r="AH2605" s="140"/>
      <c r="AI2605" s="140"/>
      <c r="AJ2605" s="140"/>
      <c r="AK2605" s="78"/>
      <c r="AL2605" s="78"/>
    </row>
    <row r="2606" spans="1:38" s="33" customFormat="1" ht="15" hidden="1" customHeight="1" x14ac:dyDescent="0.25">
      <c r="A2606" s="47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65"/>
      <c r="AE2606" s="140"/>
      <c r="AF2606" s="140"/>
      <c r="AG2606" s="140"/>
      <c r="AH2606" s="140"/>
      <c r="AI2606" s="140"/>
      <c r="AJ2606" s="140"/>
      <c r="AK2606" s="78"/>
      <c r="AL2606" s="78"/>
    </row>
    <row r="2607" spans="1:38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64">Z2607/D2607</f>
        <v>#DIV/0!</v>
      </c>
      <c r="AC2607" s="32"/>
      <c r="AD2607" s="165"/>
      <c r="AE2607" s="140"/>
      <c r="AF2607" s="140"/>
      <c r="AG2607" s="140"/>
      <c r="AH2607" s="140"/>
      <c r="AI2607" s="140"/>
      <c r="AJ2607" s="140"/>
      <c r="AK2607" s="78"/>
      <c r="AL2607" s="78"/>
    </row>
    <row r="2608" spans="1:38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5">SUM(M2608:Y2608)</f>
        <v>0</v>
      </c>
      <c r="AA2608" s="31">
        <f>D2608-Z2608</f>
        <v>0</v>
      </c>
      <c r="AB2608" s="37" t="e">
        <f t="shared" si="1364"/>
        <v>#DIV/0!</v>
      </c>
      <c r="AC2608" s="32"/>
      <c r="AD2608" s="165"/>
      <c r="AE2608" s="140"/>
      <c r="AF2608" s="140"/>
      <c r="AG2608" s="140"/>
      <c r="AH2608" s="140"/>
      <c r="AI2608" s="140"/>
      <c r="AJ2608" s="140"/>
      <c r="AK2608" s="78"/>
      <c r="AL2608" s="78"/>
    </row>
    <row r="2609" spans="1:38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5"/>
        <v>0</v>
      </c>
      <c r="AA2609" s="31">
        <f>D2609-Z2609</f>
        <v>0</v>
      </c>
      <c r="AB2609" s="37" t="e">
        <f t="shared" si="1364"/>
        <v>#DIV/0!</v>
      </c>
      <c r="AC2609" s="32"/>
      <c r="AD2609" s="165"/>
      <c r="AE2609" s="140"/>
      <c r="AF2609" s="140"/>
      <c r="AG2609" s="140"/>
      <c r="AH2609" s="140"/>
      <c r="AI2609" s="140"/>
      <c r="AJ2609" s="140"/>
      <c r="AK2609" s="78"/>
      <c r="AL2609" s="78"/>
    </row>
    <row r="2610" spans="1:38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5"/>
        <v>0</v>
      </c>
      <c r="AA2610" s="31">
        <f>D2610-Z2610</f>
        <v>0</v>
      </c>
      <c r="AB2610" s="37" t="e">
        <f t="shared" si="1364"/>
        <v>#DIV/0!</v>
      </c>
      <c r="AC2610" s="32"/>
      <c r="AD2610" s="165"/>
      <c r="AE2610" s="140"/>
      <c r="AF2610" s="140"/>
      <c r="AG2610" s="140"/>
      <c r="AH2610" s="140"/>
      <c r="AI2610" s="140"/>
      <c r="AJ2610" s="140"/>
      <c r="AK2610" s="78"/>
      <c r="AL2610" s="78"/>
    </row>
    <row r="2611" spans="1:38" s="33" customFormat="1" ht="18" hidden="1" customHeight="1" x14ac:dyDescent="0.25">
      <c r="A2611" s="39" t="s">
        <v>38</v>
      </c>
      <c r="B2611" s="40">
        <f t="shared" ref="B2611:C2611" si="1366">SUM(B2607:B2610)</f>
        <v>0</v>
      </c>
      <c r="C2611" s="40">
        <f t="shared" si="1366"/>
        <v>0</v>
      </c>
      <c r="D2611" s="40">
        <f>SUM(D2607:D2610)</f>
        <v>0</v>
      </c>
      <c r="E2611" s="40">
        <f t="shared" ref="E2611:AA2611" si="1367">SUM(E2607:E2610)</f>
        <v>0</v>
      </c>
      <c r="F2611" s="40">
        <f t="shared" si="1367"/>
        <v>0</v>
      </c>
      <c r="G2611" s="40">
        <f t="shared" si="1367"/>
        <v>0</v>
      </c>
      <c r="H2611" s="40">
        <f t="shared" si="1367"/>
        <v>0</v>
      </c>
      <c r="I2611" s="40">
        <f t="shared" si="1367"/>
        <v>0</v>
      </c>
      <c r="J2611" s="40">
        <f t="shared" si="1367"/>
        <v>0</v>
      </c>
      <c r="K2611" s="40">
        <f t="shared" si="1367"/>
        <v>0</v>
      </c>
      <c r="L2611" s="40">
        <f t="shared" si="1367"/>
        <v>0</v>
      </c>
      <c r="M2611" s="40">
        <f t="shared" si="1367"/>
        <v>0</v>
      </c>
      <c r="N2611" s="40">
        <f t="shared" si="1367"/>
        <v>0</v>
      </c>
      <c r="O2611" s="40">
        <f t="shared" si="1367"/>
        <v>0</v>
      </c>
      <c r="P2611" s="40">
        <f t="shared" si="1367"/>
        <v>0</v>
      </c>
      <c r="Q2611" s="40">
        <f t="shared" si="1367"/>
        <v>0</v>
      </c>
      <c r="R2611" s="40">
        <f t="shared" si="1367"/>
        <v>0</v>
      </c>
      <c r="S2611" s="40">
        <f t="shared" si="1367"/>
        <v>0</v>
      </c>
      <c r="T2611" s="40">
        <f t="shared" si="1367"/>
        <v>0</v>
      </c>
      <c r="U2611" s="40">
        <f t="shared" si="1367"/>
        <v>0</v>
      </c>
      <c r="V2611" s="40">
        <f t="shared" si="1367"/>
        <v>0</v>
      </c>
      <c r="W2611" s="40">
        <f t="shared" si="1367"/>
        <v>0</v>
      </c>
      <c r="X2611" s="40">
        <f t="shared" si="1367"/>
        <v>0</v>
      </c>
      <c r="Y2611" s="40">
        <f t="shared" si="1367"/>
        <v>0</v>
      </c>
      <c r="Z2611" s="40">
        <f t="shared" si="1367"/>
        <v>0</v>
      </c>
      <c r="AA2611" s="40">
        <f t="shared" si="1367"/>
        <v>0</v>
      </c>
      <c r="AB2611" s="41" t="e">
        <f t="shared" si="1364"/>
        <v>#DIV/0!</v>
      </c>
      <c r="AC2611" s="32"/>
      <c r="AD2611" s="165"/>
      <c r="AE2611" s="140"/>
      <c r="AF2611" s="140"/>
      <c r="AG2611" s="140"/>
      <c r="AH2611" s="140"/>
      <c r="AI2611" s="140"/>
      <c r="AJ2611" s="140"/>
      <c r="AK2611" s="78"/>
      <c r="AL2611" s="78"/>
    </row>
    <row r="2612" spans="1:38" s="33" customFormat="1" ht="18" hidden="1" customHeight="1" x14ac:dyDescent="0.25">
      <c r="A2612" s="42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8">SUM(M2612:Y2612)</f>
        <v>0</v>
      </c>
      <c r="AA2612" s="31">
        <f>D2612-Z2612</f>
        <v>0</v>
      </c>
      <c r="AB2612" s="37" t="e">
        <f t="shared" si="1364"/>
        <v>#DIV/0!</v>
      </c>
      <c r="AC2612" s="32"/>
      <c r="AD2612" s="165"/>
      <c r="AE2612" s="140"/>
      <c r="AF2612" s="140"/>
      <c r="AG2612" s="140"/>
      <c r="AH2612" s="140"/>
      <c r="AI2612" s="140"/>
      <c r="AJ2612" s="140"/>
      <c r="AK2612" s="78"/>
      <c r="AL2612" s="78"/>
    </row>
    <row r="2613" spans="1:38" s="33" customFormat="1" ht="18" hidden="1" customHeight="1" x14ac:dyDescent="0.25">
      <c r="A2613" s="39" t="s">
        <v>40</v>
      </c>
      <c r="B2613" s="40">
        <f t="shared" ref="B2613:C2613" si="1369">B2612+B2611</f>
        <v>0</v>
      </c>
      <c r="C2613" s="40">
        <f t="shared" si="1369"/>
        <v>0</v>
      </c>
      <c r="D2613" s="40">
        <f>D2612+D2611</f>
        <v>0</v>
      </c>
      <c r="E2613" s="40">
        <f t="shared" ref="E2613:AA2613" si="1370">E2612+E2611</f>
        <v>0</v>
      </c>
      <c r="F2613" s="40">
        <f t="shared" si="1370"/>
        <v>0</v>
      </c>
      <c r="G2613" s="40">
        <f t="shared" si="1370"/>
        <v>0</v>
      </c>
      <c r="H2613" s="40">
        <f t="shared" si="1370"/>
        <v>0</v>
      </c>
      <c r="I2613" s="40">
        <f t="shared" si="1370"/>
        <v>0</v>
      </c>
      <c r="J2613" s="40">
        <f t="shared" si="1370"/>
        <v>0</v>
      </c>
      <c r="K2613" s="40">
        <f t="shared" si="1370"/>
        <v>0</v>
      </c>
      <c r="L2613" s="40">
        <f t="shared" si="1370"/>
        <v>0</v>
      </c>
      <c r="M2613" s="40">
        <f t="shared" si="1370"/>
        <v>0</v>
      </c>
      <c r="N2613" s="40">
        <f t="shared" si="1370"/>
        <v>0</v>
      </c>
      <c r="O2613" s="40">
        <f t="shared" si="1370"/>
        <v>0</v>
      </c>
      <c r="P2613" s="40">
        <f t="shared" si="1370"/>
        <v>0</v>
      </c>
      <c r="Q2613" s="40">
        <f t="shared" si="1370"/>
        <v>0</v>
      </c>
      <c r="R2613" s="40">
        <f t="shared" si="1370"/>
        <v>0</v>
      </c>
      <c r="S2613" s="40">
        <f t="shared" si="1370"/>
        <v>0</v>
      </c>
      <c r="T2613" s="40">
        <f t="shared" si="1370"/>
        <v>0</v>
      </c>
      <c r="U2613" s="40">
        <f t="shared" si="1370"/>
        <v>0</v>
      </c>
      <c r="V2613" s="40">
        <f t="shared" si="1370"/>
        <v>0</v>
      </c>
      <c r="W2613" s="40">
        <f t="shared" si="1370"/>
        <v>0</v>
      </c>
      <c r="X2613" s="40">
        <f t="shared" si="1370"/>
        <v>0</v>
      </c>
      <c r="Y2613" s="40">
        <f t="shared" si="1370"/>
        <v>0</v>
      </c>
      <c r="Z2613" s="40">
        <f t="shared" si="1370"/>
        <v>0</v>
      </c>
      <c r="AA2613" s="40">
        <f t="shared" si="1370"/>
        <v>0</v>
      </c>
      <c r="AB2613" s="41" t="e">
        <f t="shared" si="1364"/>
        <v>#DIV/0!</v>
      </c>
      <c r="AC2613" s="43"/>
      <c r="AD2613" s="165"/>
      <c r="AE2613" s="140"/>
      <c r="AF2613" s="140"/>
      <c r="AG2613" s="140"/>
      <c r="AH2613" s="140"/>
      <c r="AI2613" s="140"/>
      <c r="AJ2613" s="140"/>
      <c r="AK2613" s="78"/>
      <c r="AL2613" s="78"/>
    </row>
    <row r="2614" spans="1:38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65"/>
      <c r="AE2614" s="140"/>
      <c r="AF2614" s="140"/>
      <c r="AG2614" s="140"/>
      <c r="AH2614" s="140"/>
      <c r="AI2614" s="140"/>
      <c r="AJ2614" s="140"/>
      <c r="AK2614" s="78"/>
      <c r="AL2614" s="78"/>
    </row>
    <row r="2615" spans="1:38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65"/>
      <c r="AE2615" s="140"/>
      <c r="AF2615" s="140"/>
      <c r="AG2615" s="140"/>
      <c r="AH2615" s="140"/>
      <c r="AI2615" s="140"/>
      <c r="AJ2615" s="140"/>
      <c r="AK2615" s="78"/>
      <c r="AL2615" s="78"/>
    </row>
    <row r="2616" spans="1:38" s="33" customFormat="1" ht="15" hidden="1" customHeight="1" x14ac:dyDescent="0.25">
      <c r="A2616" s="47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65"/>
      <c r="AE2616" s="140"/>
      <c r="AF2616" s="140"/>
      <c r="AG2616" s="140"/>
      <c r="AH2616" s="140"/>
      <c r="AI2616" s="140"/>
      <c r="AJ2616" s="140"/>
      <c r="AK2616" s="78"/>
      <c r="AL2616" s="78"/>
    </row>
    <row r="2617" spans="1:38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71">Z2617/D2617</f>
        <v>#DIV/0!</v>
      </c>
      <c r="AC2617" s="32"/>
      <c r="AD2617" s="165"/>
      <c r="AE2617" s="140"/>
      <c r="AF2617" s="140"/>
      <c r="AG2617" s="140"/>
      <c r="AH2617" s="140"/>
      <c r="AI2617" s="140"/>
      <c r="AJ2617" s="140"/>
      <c r="AK2617" s="78"/>
      <c r="AL2617" s="78"/>
    </row>
    <row r="2618" spans="1:38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2">SUM(M2618:Y2618)</f>
        <v>0</v>
      </c>
      <c r="AA2618" s="31">
        <f>D2618-Z2618</f>
        <v>0</v>
      </c>
      <c r="AB2618" s="37" t="e">
        <f t="shared" si="1371"/>
        <v>#DIV/0!</v>
      </c>
      <c r="AC2618" s="32"/>
      <c r="AD2618" s="165"/>
      <c r="AE2618" s="140"/>
      <c r="AF2618" s="140"/>
      <c r="AG2618" s="140"/>
      <c r="AH2618" s="140"/>
      <c r="AI2618" s="140"/>
      <c r="AJ2618" s="140"/>
      <c r="AK2618" s="78"/>
      <c r="AL2618" s="78"/>
    </row>
    <row r="2619" spans="1:38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2"/>
        <v>0</v>
      </c>
      <c r="AA2619" s="31">
        <f>D2619-Z2619</f>
        <v>0</v>
      </c>
      <c r="AB2619" s="37" t="e">
        <f t="shared" si="1371"/>
        <v>#DIV/0!</v>
      </c>
      <c r="AC2619" s="32"/>
      <c r="AD2619" s="165"/>
      <c r="AE2619" s="140"/>
      <c r="AF2619" s="140"/>
      <c r="AG2619" s="140"/>
      <c r="AH2619" s="140"/>
      <c r="AI2619" s="140"/>
      <c r="AJ2619" s="140"/>
      <c r="AK2619" s="78"/>
      <c r="AL2619" s="78"/>
    </row>
    <row r="2620" spans="1:38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2"/>
        <v>0</v>
      </c>
      <c r="AA2620" s="31">
        <f>D2620-Z2620</f>
        <v>0</v>
      </c>
      <c r="AB2620" s="37" t="e">
        <f t="shared" si="1371"/>
        <v>#DIV/0!</v>
      </c>
      <c r="AC2620" s="32"/>
      <c r="AD2620" s="165"/>
      <c r="AE2620" s="140"/>
      <c r="AF2620" s="140"/>
      <c r="AG2620" s="140"/>
      <c r="AH2620" s="140"/>
      <c r="AI2620" s="140"/>
      <c r="AJ2620" s="140"/>
      <c r="AK2620" s="78"/>
      <c r="AL2620" s="78"/>
    </row>
    <row r="2621" spans="1:38" s="33" customFormat="1" ht="18" hidden="1" customHeight="1" x14ac:dyDescent="0.25">
      <c r="A2621" s="39" t="s">
        <v>38</v>
      </c>
      <c r="B2621" s="40">
        <f t="shared" ref="B2621:C2621" si="1373">SUM(B2617:B2620)</f>
        <v>0</v>
      </c>
      <c r="C2621" s="40">
        <f t="shared" si="1373"/>
        <v>0</v>
      </c>
      <c r="D2621" s="40">
        <f>SUM(D2617:D2620)</f>
        <v>0</v>
      </c>
      <c r="E2621" s="40">
        <f t="shared" ref="E2621:AA2621" si="1374">SUM(E2617:E2620)</f>
        <v>0</v>
      </c>
      <c r="F2621" s="40">
        <f t="shared" si="1374"/>
        <v>0</v>
      </c>
      <c r="G2621" s="40">
        <f t="shared" si="1374"/>
        <v>0</v>
      </c>
      <c r="H2621" s="40">
        <f t="shared" si="1374"/>
        <v>0</v>
      </c>
      <c r="I2621" s="40">
        <f t="shared" si="1374"/>
        <v>0</v>
      </c>
      <c r="J2621" s="40">
        <f t="shared" si="1374"/>
        <v>0</v>
      </c>
      <c r="K2621" s="40">
        <f t="shared" si="1374"/>
        <v>0</v>
      </c>
      <c r="L2621" s="40">
        <f t="shared" si="1374"/>
        <v>0</v>
      </c>
      <c r="M2621" s="40">
        <f t="shared" si="1374"/>
        <v>0</v>
      </c>
      <c r="N2621" s="40">
        <f t="shared" si="1374"/>
        <v>0</v>
      </c>
      <c r="O2621" s="40">
        <f t="shared" si="1374"/>
        <v>0</v>
      </c>
      <c r="P2621" s="40">
        <f t="shared" si="1374"/>
        <v>0</v>
      </c>
      <c r="Q2621" s="40">
        <f t="shared" si="1374"/>
        <v>0</v>
      </c>
      <c r="R2621" s="40">
        <f t="shared" si="1374"/>
        <v>0</v>
      </c>
      <c r="S2621" s="40">
        <f t="shared" si="1374"/>
        <v>0</v>
      </c>
      <c r="T2621" s="40">
        <f t="shared" si="1374"/>
        <v>0</v>
      </c>
      <c r="U2621" s="40">
        <f t="shared" si="1374"/>
        <v>0</v>
      </c>
      <c r="V2621" s="40">
        <f t="shared" si="1374"/>
        <v>0</v>
      </c>
      <c r="W2621" s="40">
        <f t="shared" si="1374"/>
        <v>0</v>
      </c>
      <c r="X2621" s="40">
        <f t="shared" si="1374"/>
        <v>0</v>
      </c>
      <c r="Y2621" s="40">
        <f t="shared" si="1374"/>
        <v>0</v>
      </c>
      <c r="Z2621" s="40">
        <f t="shared" si="1374"/>
        <v>0</v>
      </c>
      <c r="AA2621" s="40">
        <f t="shared" si="1374"/>
        <v>0</v>
      </c>
      <c r="AB2621" s="41" t="e">
        <f t="shared" si="1371"/>
        <v>#DIV/0!</v>
      </c>
      <c r="AC2621" s="32"/>
      <c r="AD2621" s="165"/>
      <c r="AE2621" s="140"/>
      <c r="AF2621" s="140"/>
      <c r="AG2621" s="140"/>
      <c r="AH2621" s="140"/>
      <c r="AI2621" s="140"/>
      <c r="AJ2621" s="140"/>
      <c r="AK2621" s="78"/>
      <c r="AL2621" s="78"/>
    </row>
    <row r="2622" spans="1:38" s="33" customFormat="1" ht="18" hidden="1" customHeight="1" x14ac:dyDescent="0.25">
      <c r="A2622" s="42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5">SUM(M2622:Y2622)</f>
        <v>0</v>
      </c>
      <c r="AA2622" s="31">
        <f>D2622-Z2622</f>
        <v>0</v>
      </c>
      <c r="AB2622" s="37" t="e">
        <f t="shared" si="1371"/>
        <v>#DIV/0!</v>
      </c>
      <c r="AC2622" s="32"/>
      <c r="AD2622" s="165"/>
      <c r="AE2622" s="140"/>
      <c r="AF2622" s="140"/>
      <c r="AG2622" s="140"/>
      <c r="AH2622" s="140"/>
      <c r="AI2622" s="140"/>
      <c r="AJ2622" s="140"/>
      <c r="AK2622" s="78"/>
      <c r="AL2622" s="78"/>
    </row>
    <row r="2623" spans="1:38" s="33" customFormat="1" ht="18" hidden="1" customHeight="1" x14ac:dyDescent="0.25">
      <c r="A2623" s="39" t="s">
        <v>40</v>
      </c>
      <c r="B2623" s="40">
        <f t="shared" ref="B2623:C2623" si="1376">B2622+B2621</f>
        <v>0</v>
      </c>
      <c r="C2623" s="40">
        <f t="shared" si="1376"/>
        <v>0</v>
      </c>
      <c r="D2623" s="40">
        <f>D2622+D2621</f>
        <v>0</v>
      </c>
      <c r="E2623" s="40">
        <f t="shared" ref="E2623:AA2623" si="1377">E2622+E2621</f>
        <v>0</v>
      </c>
      <c r="F2623" s="40">
        <f t="shared" si="1377"/>
        <v>0</v>
      </c>
      <c r="G2623" s="40">
        <f t="shared" si="1377"/>
        <v>0</v>
      </c>
      <c r="H2623" s="40">
        <f t="shared" si="1377"/>
        <v>0</v>
      </c>
      <c r="I2623" s="40">
        <f t="shared" si="1377"/>
        <v>0</v>
      </c>
      <c r="J2623" s="40">
        <f t="shared" si="1377"/>
        <v>0</v>
      </c>
      <c r="K2623" s="40">
        <f t="shared" si="1377"/>
        <v>0</v>
      </c>
      <c r="L2623" s="40">
        <f t="shared" si="1377"/>
        <v>0</v>
      </c>
      <c r="M2623" s="40">
        <f t="shared" si="1377"/>
        <v>0</v>
      </c>
      <c r="N2623" s="40">
        <f t="shared" si="1377"/>
        <v>0</v>
      </c>
      <c r="O2623" s="40">
        <f t="shared" si="1377"/>
        <v>0</v>
      </c>
      <c r="P2623" s="40">
        <f t="shared" si="1377"/>
        <v>0</v>
      </c>
      <c r="Q2623" s="40">
        <f t="shared" si="1377"/>
        <v>0</v>
      </c>
      <c r="R2623" s="40">
        <f t="shared" si="1377"/>
        <v>0</v>
      </c>
      <c r="S2623" s="40">
        <f t="shared" si="1377"/>
        <v>0</v>
      </c>
      <c r="T2623" s="40">
        <f t="shared" si="1377"/>
        <v>0</v>
      </c>
      <c r="U2623" s="40">
        <f t="shared" si="1377"/>
        <v>0</v>
      </c>
      <c r="V2623" s="40">
        <f t="shared" si="1377"/>
        <v>0</v>
      </c>
      <c r="W2623" s="40">
        <f t="shared" si="1377"/>
        <v>0</v>
      </c>
      <c r="X2623" s="40">
        <f t="shared" si="1377"/>
        <v>0</v>
      </c>
      <c r="Y2623" s="40">
        <f t="shared" si="1377"/>
        <v>0</v>
      </c>
      <c r="Z2623" s="40">
        <f t="shared" si="1377"/>
        <v>0</v>
      </c>
      <c r="AA2623" s="40">
        <f t="shared" si="1377"/>
        <v>0</v>
      </c>
      <c r="AB2623" s="41" t="e">
        <f t="shared" si="1371"/>
        <v>#DIV/0!</v>
      </c>
      <c r="AC2623" s="43"/>
      <c r="AD2623" s="165"/>
      <c r="AE2623" s="140"/>
      <c r="AF2623" s="140"/>
      <c r="AG2623" s="140"/>
      <c r="AH2623" s="140"/>
      <c r="AI2623" s="140"/>
      <c r="AJ2623" s="140"/>
      <c r="AK2623" s="78"/>
      <c r="AL2623" s="78"/>
    </row>
    <row r="2624" spans="1:38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65"/>
      <c r="AE2624" s="140"/>
      <c r="AF2624" s="140"/>
      <c r="AG2624" s="140"/>
      <c r="AH2624" s="140"/>
      <c r="AI2624" s="140"/>
      <c r="AJ2624" s="140"/>
      <c r="AK2624" s="78"/>
      <c r="AL2624" s="78"/>
    </row>
    <row r="2625" spans="1:38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65"/>
      <c r="AE2625" s="140"/>
      <c r="AF2625" s="140"/>
      <c r="AG2625" s="140"/>
      <c r="AH2625" s="140"/>
      <c r="AI2625" s="140"/>
      <c r="AJ2625" s="140"/>
      <c r="AK2625" s="78"/>
      <c r="AL2625" s="78"/>
    </row>
    <row r="2626" spans="1:38" s="33" customFormat="1" ht="15" hidden="1" customHeight="1" x14ac:dyDescent="0.25">
      <c r="A2626" s="47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65"/>
      <c r="AE2626" s="140"/>
      <c r="AF2626" s="140"/>
      <c r="AG2626" s="140"/>
      <c r="AH2626" s="140"/>
      <c r="AI2626" s="140"/>
      <c r="AJ2626" s="140"/>
      <c r="AK2626" s="78"/>
      <c r="AL2626" s="78"/>
    </row>
    <row r="2627" spans="1:38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78">Z2627/D2627</f>
        <v>#DIV/0!</v>
      </c>
      <c r="AC2627" s="32"/>
      <c r="AD2627" s="165"/>
      <c r="AE2627" s="140"/>
      <c r="AF2627" s="140"/>
      <c r="AG2627" s="140"/>
      <c r="AH2627" s="140"/>
      <c r="AI2627" s="140"/>
      <c r="AJ2627" s="140"/>
      <c r="AK2627" s="78"/>
      <c r="AL2627" s="78"/>
    </row>
    <row r="2628" spans="1:38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79">SUM(M2628:Y2628)</f>
        <v>0</v>
      </c>
      <c r="AA2628" s="31">
        <f>D2628-Z2628</f>
        <v>0</v>
      </c>
      <c r="AB2628" s="37" t="e">
        <f t="shared" si="1378"/>
        <v>#DIV/0!</v>
      </c>
      <c r="AC2628" s="32"/>
      <c r="AD2628" s="165"/>
      <c r="AE2628" s="140"/>
      <c r="AF2628" s="140"/>
      <c r="AG2628" s="140"/>
      <c r="AH2628" s="140"/>
      <c r="AI2628" s="140"/>
      <c r="AJ2628" s="140"/>
      <c r="AK2628" s="78"/>
      <c r="AL2628" s="78"/>
    </row>
    <row r="2629" spans="1:38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79"/>
        <v>0</v>
      </c>
      <c r="AA2629" s="31">
        <f>D2629-Z2629</f>
        <v>0</v>
      </c>
      <c r="AB2629" s="37" t="e">
        <f t="shared" si="1378"/>
        <v>#DIV/0!</v>
      </c>
      <c r="AC2629" s="32"/>
      <c r="AD2629" s="165"/>
      <c r="AE2629" s="140"/>
      <c r="AF2629" s="140"/>
      <c r="AG2629" s="140"/>
      <c r="AH2629" s="140"/>
      <c r="AI2629" s="140"/>
      <c r="AJ2629" s="140"/>
      <c r="AK2629" s="78"/>
      <c r="AL2629" s="78"/>
    </row>
    <row r="2630" spans="1:38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79"/>
        <v>0</v>
      </c>
      <c r="AA2630" s="31">
        <f>D2630-Z2630</f>
        <v>0</v>
      </c>
      <c r="AB2630" s="37" t="e">
        <f t="shared" si="1378"/>
        <v>#DIV/0!</v>
      </c>
      <c r="AC2630" s="32"/>
      <c r="AD2630" s="165"/>
      <c r="AE2630" s="140"/>
      <c r="AF2630" s="140"/>
      <c r="AG2630" s="140"/>
      <c r="AH2630" s="140"/>
      <c r="AI2630" s="140"/>
      <c r="AJ2630" s="140"/>
      <c r="AK2630" s="78"/>
      <c r="AL2630" s="78"/>
    </row>
    <row r="2631" spans="1:38" s="33" customFormat="1" ht="18" hidden="1" customHeight="1" x14ac:dyDescent="0.25">
      <c r="A2631" s="39" t="s">
        <v>38</v>
      </c>
      <c r="B2631" s="40">
        <f t="shared" ref="B2631:C2631" si="1380">SUM(B2627:B2630)</f>
        <v>0</v>
      </c>
      <c r="C2631" s="40">
        <f t="shared" si="1380"/>
        <v>0</v>
      </c>
      <c r="D2631" s="40">
        <f>SUM(D2627:D2630)</f>
        <v>0</v>
      </c>
      <c r="E2631" s="40">
        <f t="shared" ref="E2631:AA2631" si="1381">SUM(E2627:E2630)</f>
        <v>0</v>
      </c>
      <c r="F2631" s="40">
        <f t="shared" si="1381"/>
        <v>0</v>
      </c>
      <c r="G2631" s="40">
        <f t="shared" si="1381"/>
        <v>0</v>
      </c>
      <c r="H2631" s="40">
        <f t="shared" si="1381"/>
        <v>0</v>
      </c>
      <c r="I2631" s="40">
        <f t="shared" si="1381"/>
        <v>0</v>
      </c>
      <c r="J2631" s="40">
        <f t="shared" si="1381"/>
        <v>0</v>
      </c>
      <c r="K2631" s="40">
        <f t="shared" si="1381"/>
        <v>0</v>
      </c>
      <c r="L2631" s="40">
        <f t="shared" si="1381"/>
        <v>0</v>
      </c>
      <c r="M2631" s="40">
        <f t="shared" si="1381"/>
        <v>0</v>
      </c>
      <c r="N2631" s="40">
        <f t="shared" si="1381"/>
        <v>0</v>
      </c>
      <c r="O2631" s="40">
        <f t="shared" si="1381"/>
        <v>0</v>
      </c>
      <c r="P2631" s="40">
        <f t="shared" si="1381"/>
        <v>0</v>
      </c>
      <c r="Q2631" s="40">
        <f t="shared" si="1381"/>
        <v>0</v>
      </c>
      <c r="R2631" s="40">
        <f t="shared" si="1381"/>
        <v>0</v>
      </c>
      <c r="S2631" s="40">
        <f t="shared" si="1381"/>
        <v>0</v>
      </c>
      <c r="T2631" s="40">
        <f t="shared" si="1381"/>
        <v>0</v>
      </c>
      <c r="U2631" s="40">
        <f t="shared" si="1381"/>
        <v>0</v>
      </c>
      <c r="V2631" s="40">
        <f t="shared" si="1381"/>
        <v>0</v>
      </c>
      <c r="W2631" s="40">
        <f t="shared" si="1381"/>
        <v>0</v>
      </c>
      <c r="X2631" s="40">
        <f t="shared" si="1381"/>
        <v>0</v>
      </c>
      <c r="Y2631" s="40">
        <f t="shared" si="1381"/>
        <v>0</v>
      </c>
      <c r="Z2631" s="40">
        <f t="shared" si="1381"/>
        <v>0</v>
      </c>
      <c r="AA2631" s="40">
        <f t="shared" si="1381"/>
        <v>0</v>
      </c>
      <c r="AB2631" s="41" t="e">
        <f t="shared" si="1378"/>
        <v>#DIV/0!</v>
      </c>
      <c r="AC2631" s="32"/>
      <c r="AD2631" s="165"/>
      <c r="AE2631" s="140"/>
      <c r="AF2631" s="140"/>
      <c r="AG2631" s="140"/>
      <c r="AH2631" s="140"/>
      <c r="AI2631" s="140"/>
      <c r="AJ2631" s="140"/>
      <c r="AK2631" s="78"/>
      <c r="AL2631" s="78"/>
    </row>
    <row r="2632" spans="1:38" s="33" customFormat="1" ht="18" hidden="1" customHeight="1" x14ac:dyDescent="0.25">
      <c r="A2632" s="42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2">SUM(M2632:Y2632)</f>
        <v>0</v>
      </c>
      <c r="AA2632" s="31">
        <f>D2632-Z2632</f>
        <v>0</v>
      </c>
      <c r="AB2632" s="37" t="e">
        <f t="shared" si="1378"/>
        <v>#DIV/0!</v>
      </c>
      <c r="AC2632" s="32"/>
      <c r="AD2632" s="165"/>
      <c r="AE2632" s="140"/>
      <c r="AF2632" s="140"/>
      <c r="AG2632" s="140"/>
      <c r="AH2632" s="140"/>
      <c r="AI2632" s="140"/>
      <c r="AJ2632" s="140"/>
      <c r="AK2632" s="78"/>
      <c r="AL2632" s="78"/>
    </row>
    <row r="2633" spans="1:38" s="33" customFormat="1" ht="18" hidden="1" customHeight="1" x14ac:dyDescent="0.25">
      <c r="A2633" s="39" t="s">
        <v>40</v>
      </c>
      <c r="B2633" s="40">
        <f t="shared" ref="B2633:C2633" si="1383">B2632+B2631</f>
        <v>0</v>
      </c>
      <c r="C2633" s="40">
        <f t="shared" si="1383"/>
        <v>0</v>
      </c>
      <c r="D2633" s="40">
        <f>D2632+D2631</f>
        <v>0</v>
      </c>
      <c r="E2633" s="40">
        <f t="shared" ref="E2633:AA2633" si="1384">E2632+E2631</f>
        <v>0</v>
      </c>
      <c r="F2633" s="40">
        <f t="shared" si="1384"/>
        <v>0</v>
      </c>
      <c r="G2633" s="40">
        <f t="shared" si="1384"/>
        <v>0</v>
      </c>
      <c r="H2633" s="40">
        <f t="shared" si="1384"/>
        <v>0</v>
      </c>
      <c r="I2633" s="40">
        <f t="shared" si="1384"/>
        <v>0</v>
      </c>
      <c r="J2633" s="40">
        <f t="shared" si="1384"/>
        <v>0</v>
      </c>
      <c r="K2633" s="40">
        <f t="shared" si="1384"/>
        <v>0</v>
      </c>
      <c r="L2633" s="40">
        <f t="shared" si="1384"/>
        <v>0</v>
      </c>
      <c r="M2633" s="40">
        <f t="shared" si="1384"/>
        <v>0</v>
      </c>
      <c r="N2633" s="40">
        <f t="shared" si="1384"/>
        <v>0</v>
      </c>
      <c r="O2633" s="40">
        <f t="shared" si="1384"/>
        <v>0</v>
      </c>
      <c r="P2633" s="40">
        <f t="shared" si="1384"/>
        <v>0</v>
      </c>
      <c r="Q2633" s="40">
        <f t="shared" si="1384"/>
        <v>0</v>
      </c>
      <c r="R2633" s="40">
        <f t="shared" si="1384"/>
        <v>0</v>
      </c>
      <c r="S2633" s="40">
        <f t="shared" si="1384"/>
        <v>0</v>
      </c>
      <c r="T2633" s="40">
        <f t="shared" si="1384"/>
        <v>0</v>
      </c>
      <c r="U2633" s="40">
        <f t="shared" si="1384"/>
        <v>0</v>
      </c>
      <c r="V2633" s="40">
        <f t="shared" si="1384"/>
        <v>0</v>
      </c>
      <c r="W2633" s="40">
        <f t="shared" si="1384"/>
        <v>0</v>
      </c>
      <c r="X2633" s="40">
        <f t="shared" si="1384"/>
        <v>0</v>
      </c>
      <c r="Y2633" s="40">
        <f t="shared" si="1384"/>
        <v>0</v>
      </c>
      <c r="Z2633" s="40">
        <f t="shared" si="1384"/>
        <v>0</v>
      </c>
      <c r="AA2633" s="40">
        <f t="shared" si="1384"/>
        <v>0</v>
      </c>
      <c r="AB2633" s="41" t="e">
        <f t="shared" si="1378"/>
        <v>#DIV/0!</v>
      </c>
      <c r="AC2633" s="43"/>
      <c r="AD2633" s="165"/>
      <c r="AE2633" s="140"/>
      <c r="AF2633" s="140"/>
      <c r="AG2633" s="140"/>
      <c r="AH2633" s="140"/>
      <c r="AI2633" s="140"/>
      <c r="AJ2633" s="140"/>
      <c r="AK2633" s="78"/>
      <c r="AL2633" s="78"/>
    </row>
    <row r="2634" spans="1:38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65"/>
      <c r="AE2634" s="140"/>
      <c r="AF2634" s="140"/>
      <c r="AG2634" s="140"/>
      <c r="AH2634" s="140"/>
      <c r="AI2634" s="140"/>
      <c r="AJ2634" s="140"/>
      <c r="AK2634" s="78"/>
      <c r="AL2634" s="78"/>
    </row>
    <row r="2635" spans="1:38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65"/>
      <c r="AE2635" s="140"/>
      <c r="AF2635" s="140"/>
      <c r="AG2635" s="140"/>
      <c r="AH2635" s="140"/>
      <c r="AI2635" s="140"/>
      <c r="AJ2635" s="140"/>
      <c r="AK2635" s="78"/>
      <c r="AL2635" s="78"/>
    </row>
    <row r="2636" spans="1:38" s="33" customFormat="1" ht="15" customHeight="1" x14ac:dyDescent="0.25">
      <c r="A2636" s="47" t="s">
        <v>142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65"/>
      <c r="AE2636" s="140"/>
      <c r="AF2636" s="140"/>
      <c r="AG2636" s="140"/>
      <c r="AH2636" s="140"/>
      <c r="AI2636" s="140"/>
      <c r="AJ2636" s="140"/>
      <c r="AK2636" s="78"/>
      <c r="AL2636" s="78"/>
    </row>
    <row r="2637" spans="1:38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85">C2477+C2317+C2257+C2247+C2135</f>
        <v>0</v>
      </c>
      <c r="D2637" s="31">
        <f t="shared" si="1385"/>
        <v>9.5700000002980232</v>
      </c>
      <c r="E2637" s="31">
        <f t="shared" si="1385"/>
        <v>0</v>
      </c>
      <c r="F2637" s="31">
        <f t="shared" si="1385"/>
        <v>0</v>
      </c>
      <c r="G2637" s="31">
        <f t="shared" si="1385"/>
        <v>0</v>
      </c>
      <c r="H2637" s="31">
        <f t="shared" si="1385"/>
        <v>0</v>
      </c>
      <c r="I2637" s="31">
        <f t="shared" si="1385"/>
        <v>0</v>
      </c>
      <c r="J2637" s="31">
        <f t="shared" si="1385"/>
        <v>0</v>
      </c>
      <c r="K2637" s="31">
        <f t="shared" si="1385"/>
        <v>0</v>
      </c>
      <c r="L2637" s="31">
        <f t="shared" si="1385"/>
        <v>0</v>
      </c>
      <c r="M2637" s="31">
        <f t="shared" si="1385"/>
        <v>0</v>
      </c>
      <c r="N2637" s="31">
        <f t="shared" si="1385"/>
        <v>0</v>
      </c>
      <c r="O2637" s="31">
        <f t="shared" si="1385"/>
        <v>0</v>
      </c>
      <c r="P2637" s="31">
        <f t="shared" si="1385"/>
        <v>0</v>
      </c>
      <c r="Q2637" s="31">
        <f t="shared" si="1385"/>
        <v>0</v>
      </c>
      <c r="R2637" s="31">
        <f t="shared" si="1385"/>
        <v>0</v>
      </c>
      <c r="S2637" s="31">
        <f t="shared" si="1385"/>
        <v>0</v>
      </c>
      <c r="T2637" s="31">
        <f t="shared" si="1385"/>
        <v>0</v>
      </c>
      <c r="U2637" s="31">
        <f t="shared" si="1385"/>
        <v>0</v>
      </c>
      <c r="V2637" s="31">
        <f t="shared" si="1385"/>
        <v>0</v>
      </c>
      <c r="W2637" s="31">
        <f t="shared" si="1385"/>
        <v>0</v>
      </c>
      <c r="X2637" s="31">
        <f t="shared" si="1385"/>
        <v>0</v>
      </c>
      <c r="Y2637" s="31">
        <f t="shared" si="1385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D2637" s="165"/>
      <c r="AE2637" s="140"/>
      <c r="AF2637" s="140"/>
      <c r="AG2637" s="133"/>
      <c r="AH2637" s="136"/>
      <c r="AI2637" s="136"/>
      <c r="AJ2637" s="140"/>
      <c r="AK2637" s="78"/>
      <c r="AL2637" s="78"/>
    </row>
    <row r="2638" spans="1:38" s="33" customFormat="1" ht="25.35" customHeight="1" x14ac:dyDescent="0.2">
      <c r="A2638" s="36" t="s">
        <v>35</v>
      </c>
      <c r="B2638" s="31">
        <f t="shared" ref="B2638:Q2642" si="1386">B2478+B2318+B2258+B2248+B2136</f>
        <v>31924939683.529999</v>
      </c>
      <c r="C2638" s="31">
        <f t="shared" si="1386"/>
        <v>0</v>
      </c>
      <c r="D2638" s="31">
        <f t="shared" si="1386"/>
        <v>31924939683.529999</v>
      </c>
      <c r="E2638" s="31">
        <f t="shared" si="1386"/>
        <v>311407781.14999998</v>
      </c>
      <c r="F2638" s="31">
        <f t="shared" si="1386"/>
        <v>8939563895.9799995</v>
      </c>
      <c r="G2638" s="31">
        <f t="shared" si="1386"/>
        <v>22351162909.41</v>
      </c>
      <c r="H2638" s="31">
        <f t="shared" si="1386"/>
        <v>-203663491</v>
      </c>
      <c r="I2638" s="31">
        <f t="shared" si="1386"/>
        <v>287966164.37</v>
      </c>
      <c r="J2638" s="31">
        <f t="shared" si="1386"/>
        <v>1316068856.6100001</v>
      </c>
      <c r="K2638" s="31">
        <f t="shared" si="1386"/>
        <v>2884293905.4100003</v>
      </c>
      <c r="L2638" s="31">
        <f t="shared" si="1386"/>
        <v>0</v>
      </c>
      <c r="M2638" s="31">
        <f t="shared" si="1386"/>
        <v>4488328926.3900003</v>
      </c>
      <c r="N2638" s="31">
        <f t="shared" si="1386"/>
        <v>9010000</v>
      </c>
      <c r="O2638" s="31">
        <f t="shared" si="1386"/>
        <v>14002116</v>
      </c>
      <c r="P2638" s="31">
        <f t="shared" si="1386"/>
        <v>429500.78</v>
      </c>
      <c r="Q2638" s="31">
        <f t="shared" si="1386"/>
        <v>251536</v>
      </c>
      <c r="R2638" s="31">
        <f t="shared" si="1385"/>
        <v>844695053.37</v>
      </c>
      <c r="S2638" s="31">
        <f t="shared" si="1385"/>
        <v>6778548450</v>
      </c>
      <c r="T2638" s="31">
        <f t="shared" si="1385"/>
        <v>19690935954</v>
      </c>
      <c r="U2638" s="31">
        <f t="shared" si="1385"/>
        <v>-23639750</v>
      </c>
      <c r="V2638" s="31">
        <f t="shared" si="1385"/>
        <v>-200427200</v>
      </c>
      <c r="W2638" s="31">
        <f t="shared" si="1385"/>
        <v>58655859</v>
      </c>
      <c r="X2638" s="31">
        <f t="shared" si="1385"/>
        <v>-262319350</v>
      </c>
      <c r="Y2638" s="31">
        <f t="shared" si="1385"/>
        <v>0</v>
      </c>
      <c r="Z2638" s="31">
        <f t="shared" ref="Z2638:Z2640" si="1387">SUM(M2638:Y2638)</f>
        <v>31398471095.540001</v>
      </c>
      <c r="AA2638" s="31">
        <f>D2638-Z2638</f>
        <v>526468587.98999786</v>
      </c>
      <c r="AB2638" s="37">
        <f>Z2638/D2638</f>
        <v>0.98350917517123448</v>
      </c>
      <c r="AC2638" s="32"/>
      <c r="AD2638" s="165"/>
      <c r="AE2638" s="140"/>
      <c r="AF2638" s="140"/>
      <c r="AG2638" s="133"/>
      <c r="AH2638" s="136"/>
      <c r="AI2638" s="136"/>
      <c r="AJ2638" s="140"/>
      <c r="AK2638" s="78"/>
      <c r="AL2638" s="78"/>
    </row>
    <row r="2639" spans="1:38" s="33" customFormat="1" ht="27" customHeight="1" x14ac:dyDescent="0.2">
      <c r="A2639" s="36" t="s">
        <v>36</v>
      </c>
      <c r="B2639" s="31">
        <f t="shared" si="1386"/>
        <v>0</v>
      </c>
      <c r="C2639" s="31">
        <f t="shared" si="1385"/>
        <v>0</v>
      </c>
      <c r="D2639" s="31">
        <f t="shared" si="1385"/>
        <v>0</v>
      </c>
      <c r="E2639" s="31">
        <f t="shared" si="1385"/>
        <v>0</v>
      </c>
      <c r="F2639" s="31">
        <f t="shared" si="1385"/>
        <v>0</v>
      </c>
      <c r="G2639" s="31">
        <f t="shared" si="1385"/>
        <v>0</v>
      </c>
      <c r="H2639" s="31">
        <f t="shared" si="1385"/>
        <v>0</v>
      </c>
      <c r="I2639" s="31">
        <f t="shared" si="1385"/>
        <v>0</v>
      </c>
      <c r="J2639" s="31">
        <f t="shared" si="1385"/>
        <v>0</v>
      </c>
      <c r="K2639" s="31">
        <f t="shared" si="1385"/>
        <v>0</v>
      </c>
      <c r="L2639" s="31">
        <f t="shared" si="1385"/>
        <v>0</v>
      </c>
      <c r="M2639" s="31">
        <f t="shared" si="1385"/>
        <v>0</v>
      </c>
      <c r="N2639" s="31">
        <f t="shared" si="1385"/>
        <v>0</v>
      </c>
      <c r="O2639" s="31">
        <f t="shared" si="1385"/>
        <v>0</v>
      </c>
      <c r="P2639" s="31">
        <f t="shared" si="1385"/>
        <v>0</v>
      </c>
      <c r="Q2639" s="31">
        <f t="shared" si="1385"/>
        <v>0</v>
      </c>
      <c r="R2639" s="31">
        <f t="shared" si="1385"/>
        <v>0</v>
      </c>
      <c r="S2639" s="31">
        <f t="shared" si="1385"/>
        <v>0</v>
      </c>
      <c r="T2639" s="31">
        <f t="shared" si="1385"/>
        <v>0</v>
      </c>
      <c r="U2639" s="31">
        <f t="shared" si="1385"/>
        <v>0</v>
      </c>
      <c r="V2639" s="31">
        <f t="shared" si="1385"/>
        <v>0</v>
      </c>
      <c r="W2639" s="31">
        <f t="shared" si="1385"/>
        <v>0</v>
      </c>
      <c r="X2639" s="31">
        <f t="shared" si="1385"/>
        <v>0</v>
      </c>
      <c r="Y2639" s="31">
        <f t="shared" si="1385"/>
        <v>0</v>
      </c>
      <c r="Z2639" s="31">
        <f t="shared" si="1387"/>
        <v>0</v>
      </c>
      <c r="AA2639" s="31">
        <f>D2639-Z2639</f>
        <v>0</v>
      </c>
      <c r="AB2639" s="37"/>
      <c r="AC2639" s="32"/>
      <c r="AD2639" s="165"/>
      <c r="AE2639" s="140"/>
      <c r="AF2639" s="140"/>
      <c r="AG2639" s="133"/>
      <c r="AH2639" s="136"/>
      <c r="AI2639" s="136"/>
      <c r="AJ2639" s="140"/>
      <c r="AK2639" s="78"/>
      <c r="AL2639" s="78"/>
    </row>
    <row r="2640" spans="1:38" s="33" customFormat="1" ht="27.6" customHeight="1" x14ac:dyDescent="0.25">
      <c r="A2640" s="36" t="s">
        <v>37</v>
      </c>
      <c r="B2640" s="31">
        <f t="shared" si="1386"/>
        <v>0</v>
      </c>
      <c r="C2640" s="31">
        <f t="shared" si="1385"/>
        <v>0</v>
      </c>
      <c r="D2640" s="31">
        <f t="shared" si="1385"/>
        <v>0</v>
      </c>
      <c r="E2640" s="31">
        <f t="shared" si="1385"/>
        <v>0</v>
      </c>
      <c r="F2640" s="31">
        <f t="shared" si="1385"/>
        <v>0</v>
      </c>
      <c r="G2640" s="31">
        <f t="shared" si="1385"/>
        <v>0</v>
      </c>
      <c r="H2640" s="31">
        <f t="shared" si="1385"/>
        <v>0</v>
      </c>
      <c r="I2640" s="31">
        <f t="shared" si="1385"/>
        <v>0</v>
      </c>
      <c r="J2640" s="31">
        <f t="shared" si="1385"/>
        <v>0</v>
      </c>
      <c r="K2640" s="31">
        <f t="shared" si="1385"/>
        <v>0</v>
      </c>
      <c r="L2640" s="31">
        <f t="shared" si="1385"/>
        <v>0</v>
      </c>
      <c r="M2640" s="31">
        <f t="shared" si="1385"/>
        <v>0</v>
      </c>
      <c r="N2640" s="31">
        <f t="shared" si="1385"/>
        <v>0</v>
      </c>
      <c r="O2640" s="31">
        <f t="shared" si="1385"/>
        <v>0</v>
      </c>
      <c r="P2640" s="31">
        <f t="shared" si="1385"/>
        <v>0</v>
      </c>
      <c r="Q2640" s="31">
        <f t="shared" si="1385"/>
        <v>0</v>
      </c>
      <c r="R2640" s="31">
        <f t="shared" si="1385"/>
        <v>0</v>
      </c>
      <c r="S2640" s="31">
        <f t="shared" si="1385"/>
        <v>0</v>
      </c>
      <c r="T2640" s="31">
        <f t="shared" si="1385"/>
        <v>0</v>
      </c>
      <c r="U2640" s="31">
        <f t="shared" si="1385"/>
        <v>0</v>
      </c>
      <c r="V2640" s="31">
        <f t="shared" si="1385"/>
        <v>0</v>
      </c>
      <c r="W2640" s="31">
        <f t="shared" si="1385"/>
        <v>0</v>
      </c>
      <c r="X2640" s="31">
        <f t="shared" si="1385"/>
        <v>0</v>
      </c>
      <c r="Y2640" s="31">
        <f t="shared" si="1385"/>
        <v>0</v>
      </c>
      <c r="Z2640" s="31">
        <f t="shared" si="1387"/>
        <v>0</v>
      </c>
      <c r="AA2640" s="31">
        <f>D2640-Z2640</f>
        <v>0</v>
      </c>
      <c r="AB2640" s="48" t="e">
        <f>Z2640/D2640</f>
        <v>#DIV/0!</v>
      </c>
      <c r="AC2640" s="32"/>
      <c r="AD2640" s="165"/>
      <c r="AE2640" s="140"/>
      <c r="AF2640" s="140"/>
      <c r="AG2640" s="144"/>
      <c r="AH2640" s="144"/>
      <c r="AI2640" s="145"/>
      <c r="AJ2640" s="140"/>
      <c r="AK2640" s="78"/>
      <c r="AL2640" s="78"/>
    </row>
    <row r="2641" spans="1:38" s="33" customFormat="1" ht="18" hidden="1" customHeight="1" x14ac:dyDescent="0.25">
      <c r="A2641" s="39" t="s">
        <v>38</v>
      </c>
      <c r="B2641" s="40">
        <f t="shared" ref="B2641:AA2641" si="1388">SUM(B2637:B2640)</f>
        <v>31924939693.099998</v>
      </c>
      <c r="C2641" s="40">
        <f t="shared" si="1388"/>
        <v>0</v>
      </c>
      <c r="D2641" s="40">
        <f t="shared" si="1388"/>
        <v>31924939693.099998</v>
      </c>
      <c r="E2641" s="40">
        <f t="shared" si="1388"/>
        <v>311407781.14999998</v>
      </c>
      <c r="F2641" s="40">
        <f t="shared" si="1388"/>
        <v>8939563895.9799995</v>
      </c>
      <c r="G2641" s="40">
        <f t="shared" si="1388"/>
        <v>22351162909.41</v>
      </c>
      <c r="H2641" s="40">
        <f t="shared" si="1388"/>
        <v>-203663491</v>
      </c>
      <c r="I2641" s="40">
        <f t="shared" si="1388"/>
        <v>287966164.37</v>
      </c>
      <c r="J2641" s="40">
        <f t="shared" si="1388"/>
        <v>1316068856.6100001</v>
      </c>
      <c r="K2641" s="40">
        <f t="shared" si="1388"/>
        <v>2884293905.4100003</v>
      </c>
      <c r="L2641" s="40">
        <f t="shared" si="1388"/>
        <v>0</v>
      </c>
      <c r="M2641" s="40">
        <f t="shared" si="1388"/>
        <v>4488328926.3900003</v>
      </c>
      <c r="N2641" s="40">
        <f t="shared" si="1388"/>
        <v>9010000</v>
      </c>
      <c r="O2641" s="40">
        <f t="shared" si="1388"/>
        <v>14002116</v>
      </c>
      <c r="P2641" s="40">
        <f t="shared" si="1388"/>
        <v>429500.78</v>
      </c>
      <c r="Q2641" s="40">
        <f t="shared" si="1388"/>
        <v>251536</v>
      </c>
      <c r="R2641" s="40">
        <f t="shared" si="1388"/>
        <v>844695053.37</v>
      </c>
      <c r="S2641" s="40">
        <f t="shared" si="1388"/>
        <v>6778548450</v>
      </c>
      <c r="T2641" s="40">
        <f t="shared" si="1388"/>
        <v>19690935954</v>
      </c>
      <c r="U2641" s="40">
        <f t="shared" si="1388"/>
        <v>-23639750</v>
      </c>
      <c r="V2641" s="40">
        <f t="shared" si="1388"/>
        <v>-200427200</v>
      </c>
      <c r="W2641" s="40">
        <f t="shared" si="1388"/>
        <v>58655859</v>
      </c>
      <c r="X2641" s="40">
        <f t="shared" si="1388"/>
        <v>-262319350</v>
      </c>
      <c r="Y2641" s="40">
        <f t="shared" si="1388"/>
        <v>0</v>
      </c>
      <c r="Z2641" s="40">
        <f t="shared" si="1388"/>
        <v>31398471095.540001</v>
      </c>
      <c r="AA2641" s="40">
        <f t="shared" si="1388"/>
        <v>526468597.55999786</v>
      </c>
      <c r="AB2641" s="41">
        <f>Z2641/D2641</f>
        <v>0.98350917487641221</v>
      </c>
      <c r="AC2641" s="32"/>
      <c r="AD2641" s="165"/>
      <c r="AE2641" s="140"/>
      <c r="AF2641" s="140"/>
      <c r="AG2641" s="140"/>
      <c r="AH2641" s="140"/>
      <c r="AI2641" s="140"/>
      <c r="AJ2641" s="140"/>
      <c r="AK2641" s="78"/>
      <c r="AL2641" s="78"/>
    </row>
    <row r="2642" spans="1:38" s="33" customFormat="1" ht="18" hidden="1" customHeight="1" x14ac:dyDescent="0.25">
      <c r="A2642" s="42" t="s">
        <v>39</v>
      </c>
      <c r="B2642" s="31">
        <f t="shared" si="1386"/>
        <v>0</v>
      </c>
      <c r="C2642" s="31">
        <f t="shared" si="1385"/>
        <v>0</v>
      </c>
      <c r="D2642" s="31">
        <f t="shared" si="1385"/>
        <v>0</v>
      </c>
      <c r="E2642" s="31">
        <f t="shared" si="1385"/>
        <v>0</v>
      </c>
      <c r="F2642" s="31">
        <f t="shared" si="1385"/>
        <v>0</v>
      </c>
      <c r="G2642" s="31">
        <f t="shared" si="1385"/>
        <v>0</v>
      </c>
      <c r="H2642" s="31">
        <f t="shared" si="1385"/>
        <v>0</v>
      </c>
      <c r="I2642" s="31">
        <f t="shared" si="1385"/>
        <v>0</v>
      </c>
      <c r="J2642" s="31">
        <f t="shared" si="1385"/>
        <v>0</v>
      </c>
      <c r="K2642" s="31">
        <f t="shared" si="1385"/>
        <v>0</v>
      </c>
      <c r="L2642" s="31">
        <f t="shared" si="1385"/>
        <v>0</v>
      </c>
      <c r="M2642" s="31">
        <f t="shared" si="1385"/>
        <v>0</v>
      </c>
      <c r="N2642" s="31">
        <f t="shared" si="1385"/>
        <v>0</v>
      </c>
      <c r="O2642" s="31">
        <f t="shared" si="1385"/>
        <v>0</v>
      </c>
      <c r="P2642" s="31">
        <f t="shared" si="1385"/>
        <v>0</v>
      </c>
      <c r="Q2642" s="31">
        <f t="shared" si="1385"/>
        <v>0</v>
      </c>
      <c r="R2642" s="31">
        <f t="shared" si="1385"/>
        <v>0</v>
      </c>
      <c r="S2642" s="31">
        <f t="shared" si="1385"/>
        <v>0</v>
      </c>
      <c r="T2642" s="31">
        <f t="shared" si="1385"/>
        <v>0</v>
      </c>
      <c r="U2642" s="31">
        <f t="shared" si="1385"/>
        <v>0</v>
      </c>
      <c r="V2642" s="31">
        <f t="shared" si="1385"/>
        <v>0</v>
      </c>
      <c r="W2642" s="31">
        <f t="shared" si="1385"/>
        <v>0</v>
      </c>
      <c r="X2642" s="31">
        <f t="shared" si="1385"/>
        <v>0</v>
      </c>
      <c r="Y2642" s="31">
        <f t="shared" si="1385"/>
        <v>0</v>
      </c>
      <c r="Z2642" s="31">
        <f t="shared" ref="Z2642" si="1389">SUM(M2642:Y2642)</f>
        <v>0</v>
      </c>
      <c r="AA2642" s="31">
        <f>D2642-Z2642</f>
        <v>0</v>
      </c>
      <c r="AB2642" s="37"/>
      <c r="AC2642" s="32"/>
      <c r="AD2642" s="165"/>
      <c r="AE2642" s="140"/>
      <c r="AF2642" s="140"/>
      <c r="AG2642" s="140"/>
      <c r="AH2642" s="140"/>
      <c r="AI2642" s="140"/>
      <c r="AJ2642" s="140"/>
      <c r="AK2642" s="78"/>
      <c r="AL2642" s="78"/>
    </row>
    <row r="2643" spans="1:38" s="33" customFormat="1" ht="26.45" customHeight="1" x14ac:dyDescent="0.25">
      <c r="A2643" s="39" t="s">
        <v>40</v>
      </c>
      <c r="B2643" s="40">
        <f t="shared" ref="B2643:AA2643" si="1390">B2642+B2641</f>
        <v>31924939693.099998</v>
      </c>
      <c r="C2643" s="40">
        <f t="shared" si="1390"/>
        <v>0</v>
      </c>
      <c r="D2643" s="40">
        <f t="shared" si="1390"/>
        <v>31924939693.099998</v>
      </c>
      <c r="E2643" s="40">
        <f t="shared" si="1390"/>
        <v>311407781.14999998</v>
      </c>
      <c r="F2643" s="40">
        <f t="shared" si="1390"/>
        <v>8939563895.9799995</v>
      </c>
      <c r="G2643" s="40">
        <f t="shared" si="1390"/>
        <v>22351162909.41</v>
      </c>
      <c r="H2643" s="40">
        <f t="shared" si="1390"/>
        <v>-203663491</v>
      </c>
      <c r="I2643" s="40">
        <f t="shared" si="1390"/>
        <v>287966164.37</v>
      </c>
      <c r="J2643" s="40">
        <f t="shared" si="1390"/>
        <v>1316068856.6100001</v>
      </c>
      <c r="K2643" s="40">
        <f t="shared" si="1390"/>
        <v>2884293905.4100003</v>
      </c>
      <c r="L2643" s="40">
        <f t="shared" si="1390"/>
        <v>0</v>
      </c>
      <c r="M2643" s="40">
        <f t="shared" si="1390"/>
        <v>4488328926.3900003</v>
      </c>
      <c r="N2643" s="40">
        <f t="shared" si="1390"/>
        <v>9010000</v>
      </c>
      <c r="O2643" s="40">
        <f t="shared" si="1390"/>
        <v>14002116</v>
      </c>
      <c r="P2643" s="40">
        <f t="shared" si="1390"/>
        <v>429500.78</v>
      </c>
      <c r="Q2643" s="40">
        <f t="shared" si="1390"/>
        <v>251536</v>
      </c>
      <c r="R2643" s="40">
        <f t="shared" si="1390"/>
        <v>844695053.37</v>
      </c>
      <c r="S2643" s="40">
        <f t="shared" si="1390"/>
        <v>6778548450</v>
      </c>
      <c r="T2643" s="40">
        <f t="shared" si="1390"/>
        <v>19690935954</v>
      </c>
      <c r="U2643" s="40">
        <f t="shared" si="1390"/>
        <v>-23639750</v>
      </c>
      <c r="V2643" s="40">
        <f t="shared" si="1390"/>
        <v>-200427200</v>
      </c>
      <c r="W2643" s="40">
        <f t="shared" si="1390"/>
        <v>58655859</v>
      </c>
      <c r="X2643" s="40">
        <f t="shared" si="1390"/>
        <v>-262319350</v>
      </c>
      <c r="Y2643" s="40">
        <f t="shared" si="1390"/>
        <v>0</v>
      </c>
      <c r="Z2643" s="40">
        <f t="shared" si="1390"/>
        <v>31398471095.540001</v>
      </c>
      <c r="AA2643" s="40">
        <f t="shared" si="1390"/>
        <v>526468597.55999786</v>
      </c>
      <c r="AB2643" s="41">
        <f>Z2643/D2643</f>
        <v>0.98350917487641221</v>
      </c>
      <c r="AC2643" s="43"/>
      <c r="AD2643" s="165"/>
      <c r="AE2643" s="140"/>
      <c r="AF2643" s="140"/>
      <c r="AG2643" s="140"/>
      <c r="AH2643" s="140"/>
      <c r="AI2643" s="140"/>
      <c r="AJ2643" s="140"/>
      <c r="AK2643" s="78"/>
      <c r="AL2643" s="78"/>
    </row>
    <row r="2644" spans="1:38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65"/>
      <c r="AE2644" s="140"/>
      <c r="AF2644" s="140"/>
      <c r="AG2644" s="140"/>
      <c r="AH2644" s="140"/>
      <c r="AI2644" s="140"/>
      <c r="AJ2644" s="140"/>
      <c r="AK2644" s="78"/>
      <c r="AL2644" s="78"/>
    </row>
    <row r="2645" spans="1:38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70"/>
      <c r="AE2645" s="140"/>
      <c r="AF2645" s="140"/>
      <c r="AG2645" s="140"/>
      <c r="AH2645" s="140"/>
      <c r="AI2645" s="140"/>
      <c r="AJ2645" s="140"/>
      <c r="AK2645" s="78"/>
      <c r="AL2645" s="78"/>
    </row>
    <row r="2646" spans="1:38" s="33" customFormat="1" ht="15" customHeight="1" x14ac:dyDescent="0.25">
      <c r="A2646" s="47" t="s">
        <v>143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70"/>
      <c r="AE2646" s="140"/>
      <c r="AF2646" s="140"/>
      <c r="AG2646" s="171"/>
      <c r="AH2646" s="140"/>
      <c r="AI2646" s="171"/>
      <c r="AJ2646" s="140"/>
      <c r="AK2646" s="78"/>
      <c r="AL2646" s="78"/>
    </row>
    <row r="2647" spans="1:38" s="33" customFormat="1" ht="35.1" customHeight="1" x14ac:dyDescent="0.2">
      <c r="A2647" s="36" t="s">
        <v>34</v>
      </c>
      <c r="B2647" s="31">
        <f t="shared" ref="B2647:Y2650" si="1391">B2637+B2122</f>
        <v>9.5700000002980232</v>
      </c>
      <c r="C2647" s="31">
        <f t="shared" si="1391"/>
        <v>0</v>
      </c>
      <c r="D2647" s="31">
        <f t="shared" si="1391"/>
        <v>9.5700000002980232</v>
      </c>
      <c r="E2647" s="31">
        <f t="shared" si="1391"/>
        <v>0</v>
      </c>
      <c r="F2647" s="31">
        <f t="shared" si="1391"/>
        <v>0</v>
      </c>
      <c r="G2647" s="31">
        <f t="shared" si="1391"/>
        <v>0</v>
      </c>
      <c r="H2647" s="31">
        <f t="shared" si="1391"/>
        <v>0</v>
      </c>
      <c r="I2647" s="31">
        <f t="shared" si="1391"/>
        <v>0</v>
      </c>
      <c r="J2647" s="31">
        <f t="shared" si="1391"/>
        <v>0</v>
      </c>
      <c r="K2647" s="31">
        <f t="shared" si="1391"/>
        <v>0</v>
      </c>
      <c r="L2647" s="31">
        <f t="shared" si="1391"/>
        <v>0</v>
      </c>
      <c r="M2647" s="31">
        <f t="shared" si="1391"/>
        <v>0</v>
      </c>
      <c r="N2647" s="31">
        <f t="shared" si="1391"/>
        <v>0</v>
      </c>
      <c r="O2647" s="31">
        <f t="shared" si="1391"/>
        <v>0</v>
      </c>
      <c r="P2647" s="31">
        <f t="shared" si="1391"/>
        <v>0</v>
      </c>
      <c r="Q2647" s="31">
        <f t="shared" si="1391"/>
        <v>0</v>
      </c>
      <c r="R2647" s="31">
        <f t="shared" si="1391"/>
        <v>0</v>
      </c>
      <c r="S2647" s="31">
        <f t="shared" si="1391"/>
        <v>0</v>
      </c>
      <c r="T2647" s="31">
        <f t="shared" si="1391"/>
        <v>0</v>
      </c>
      <c r="U2647" s="31">
        <f t="shared" si="1391"/>
        <v>0</v>
      </c>
      <c r="V2647" s="31">
        <f t="shared" si="1391"/>
        <v>0</v>
      </c>
      <c r="W2647" s="31">
        <f t="shared" si="1391"/>
        <v>0</v>
      </c>
      <c r="X2647" s="31">
        <f t="shared" si="1391"/>
        <v>0</v>
      </c>
      <c r="Y2647" s="31">
        <f t="shared" si="1391"/>
        <v>0</v>
      </c>
      <c r="Z2647" s="31">
        <f t="shared" ref="Z2647:Z2650" si="1392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170"/>
      <c r="AE2647" s="140"/>
      <c r="AF2647" s="140"/>
      <c r="AG2647" s="146"/>
      <c r="AH2647" s="140"/>
      <c r="AI2647" s="140"/>
      <c r="AJ2647" s="140"/>
      <c r="AK2647" s="78"/>
      <c r="AL2647" s="78"/>
    </row>
    <row r="2648" spans="1:38" s="33" customFormat="1" ht="30.95" customHeight="1" x14ac:dyDescent="0.2">
      <c r="A2648" s="36" t="s">
        <v>35</v>
      </c>
      <c r="B2648" s="31">
        <f t="shared" si="1391"/>
        <v>31924939683.529999</v>
      </c>
      <c r="C2648" s="31">
        <f t="shared" si="1391"/>
        <v>0</v>
      </c>
      <c r="D2648" s="31">
        <f t="shared" si="1391"/>
        <v>31924939683.529999</v>
      </c>
      <c r="E2648" s="31">
        <f t="shared" si="1391"/>
        <v>311407781.14999998</v>
      </c>
      <c r="F2648" s="31">
        <f t="shared" si="1391"/>
        <v>8939563895.9799995</v>
      </c>
      <c r="G2648" s="31">
        <f t="shared" si="1391"/>
        <v>22351162909.41</v>
      </c>
      <c r="H2648" s="31">
        <f t="shared" si="1391"/>
        <v>-203663491</v>
      </c>
      <c r="I2648" s="31">
        <f t="shared" si="1391"/>
        <v>287966164.37</v>
      </c>
      <c r="J2648" s="31">
        <f t="shared" si="1391"/>
        <v>1316068856.6100001</v>
      </c>
      <c r="K2648" s="31">
        <f t="shared" si="1391"/>
        <v>2884293905.4100003</v>
      </c>
      <c r="L2648" s="31">
        <f t="shared" si="1391"/>
        <v>0</v>
      </c>
      <c r="M2648" s="31">
        <f t="shared" si="1391"/>
        <v>4488328926.3900003</v>
      </c>
      <c r="N2648" s="31">
        <f t="shared" si="1391"/>
        <v>9010000</v>
      </c>
      <c r="O2648" s="31">
        <f t="shared" si="1391"/>
        <v>14002116</v>
      </c>
      <c r="P2648" s="31">
        <f t="shared" si="1391"/>
        <v>429500.78</v>
      </c>
      <c r="Q2648" s="31">
        <f t="shared" si="1391"/>
        <v>251536</v>
      </c>
      <c r="R2648" s="31">
        <f t="shared" si="1391"/>
        <v>844695053.37</v>
      </c>
      <c r="S2648" s="31">
        <f t="shared" si="1391"/>
        <v>6778548450</v>
      </c>
      <c r="T2648" s="31">
        <f t="shared" si="1391"/>
        <v>19690935954</v>
      </c>
      <c r="U2648" s="31">
        <f t="shared" si="1391"/>
        <v>-23639750</v>
      </c>
      <c r="V2648" s="31">
        <f t="shared" si="1391"/>
        <v>-200427200</v>
      </c>
      <c r="W2648" s="31">
        <f t="shared" si="1391"/>
        <v>58655859</v>
      </c>
      <c r="X2648" s="31">
        <f t="shared" si="1391"/>
        <v>-262319350</v>
      </c>
      <c r="Y2648" s="31">
        <f t="shared" si="1391"/>
        <v>0</v>
      </c>
      <c r="Z2648" s="31">
        <f t="shared" si="1392"/>
        <v>31398471095.540001</v>
      </c>
      <c r="AA2648" s="31">
        <f>D2648-Z2648</f>
        <v>526468587.98999786</v>
      </c>
      <c r="AB2648" s="37">
        <f>Z2648/D2648</f>
        <v>0.98350917517123448</v>
      </c>
      <c r="AC2648" s="32"/>
      <c r="AD2648" s="170"/>
      <c r="AE2648" s="140"/>
      <c r="AF2648" s="140"/>
      <c r="AG2648" s="146"/>
      <c r="AH2648" s="140"/>
      <c r="AI2648" s="146"/>
      <c r="AJ2648" s="140"/>
      <c r="AK2648" s="78"/>
      <c r="AL2648" s="78"/>
    </row>
    <row r="2649" spans="1:38" s="33" customFormat="1" ht="30.95" customHeight="1" x14ac:dyDescent="0.2">
      <c r="A2649" s="36" t="s">
        <v>36</v>
      </c>
      <c r="B2649" s="31">
        <f t="shared" si="1391"/>
        <v>0</v>
      </c>
      <c r="C2649" s="31">
        <f t="shared" si="1391"/>
        <v>0</v>
      </c>
      <c r="D2649" s="31">
        <f t="shared" si="1391"/>
        <v>0</v>
      </c>
      <c r="E2649" s="31">
        <f t="shared" si="1391"/>
        <v>0</v>
      </c>
      <c r="F2649" s="31">
        <f t="shared" si="1391"/>
        <v>0</v>
      </c>
      <c r="G2649" s="31">
        <f t="shared" si="1391"/>
        <v>0</v>
      </c>
      <c r="H2649" s="31">
        <f t="shared" si="1391"/>
        <v>0</v>
      </c>
      <c r="I2649" s="31">
        <f t="shared" si="1391"/>
        <v>0</v>
      </c>
      <c r="J2649" s="31">
        <f t="shared" si="1391"/>
        <v>0</v>
      </c>
      <c r="K2649" s="31">
        <f t="shared" si="1391"/>
        <v>0</v>
      </c>
      <c r="L2649" s="31">
        <f t="shared" si="1391"/>
        <v>0</v>
      </c>
      <c r="M2649" s="31">
        <f t="shared" si="1391"/>
        <v>0</v>
      </c>
      <c r="N2649" s="31">
        <f t="shared" si="1391"/>
        <v>0</v>
      </c>
      <c r="O2649" s="31">
        <f t="shared" si="1391"/>
        <v>0</v>
      </c>
      <c r="P2649" s="31">
        <f t="shared" si="1391"/>
        <v>0</v>
      </c>
      <c r="Q2649" s="31">
        <f t="shared" si="1391"/>
        <v>0</v>
      </c>
      <c r="R2649" s="31">
        <f t="shared" si="1391"/>
        <v>0</v>
      </c>
      <c r="S2649" s="31">
        <f t="shared" si="1391"/>
        <v>0</v>
      </c>
      <c r="T2649" s="31">
        <f t="shared" si="1391"/>
        <v>0</v>
      </c>
      <c r="U2649" s="31">
        <f t="shared" si="1391"/>
        <v>0</v>
      </c>
      <c r="V2649" s="31">
        <f t="shared" si="1391"/>
        <v>0</v>
      </c>
      <c r="W2649" s="31">
        <f t="shared" si="1391"/>
        <v>0</v>
      </c>
      <c r="X2649" s="31">
        <f t="shared" si="1391"/>
        <v>0</v>
      </c>
      <c r="Y2649" s="31">
        <f t="shared" si="1391"/>
        <v>0</v>
      </c>
      <c r="Z2649" s="31">
        <f t="shared" si="1392"/>
        <v>0</v>
      </c>
      <c r="AA2649" s="31">
        <f>D2649-Z2649</f>
        <v>0</v>
      </c>
      <c r="AB2649" s="37"/>
      <c r="AC2649" s="32"/>
      <c r="AD2649" s="170"/>
      <c r="AE2649" s="140"/>
      <c r="AF2649" s="140"/>
      <c r="AG2649" s="146"/>
      <c r="AH2649" s="140"/>
      <c r="AI2649" s="146"/>
      <c r="AJ2649" s="140"/>
      <c r="AK2649" s="78"/>
      <c r="AL2649" s="78"/>
    </row>
    <row r="2650" spans="1:38" s="33" customFormat="1" ht="30.95" customHeight="1" x14ac:dyDescent="0.2">
      <c r="A2650" s="36" t="s">
        <v>37</v>
      </c>
      <c r="B2650" s="31">
        <f t="shared" si="1391"/>
        <v>0</v>
      </c>
      <c r="C2650" s="31">
        <f t="shared" si="1391"/>
        <v>0</v>
      </c>
      <c r="D2650" s="31">
        <f t="shared" si="1391"/>
        <v>0</v>
      </c>
      <c r="E2650" s="31">
        <f t="shared" si="1391"/>
        <v>0</v>
      </c>
      <c r="F2650" s="31">
        <f t="shared" si="1391"/>
        <v>0</v>
      </c>
      <c r="G2650" s="31">
        <f t="shared" si="1391"/>
        <v>0</v>
      </c>
      <c r="H2650" s="31">
        <f t="shared" si="1391"/>
        <v>0</v>
      </c>
      <c r="I2650" s="31">
        <f t="shared" si="1391"/>
        <v>0</v>
      </c>
      <c r="J2650" s="31">
        <f t="shared" si="1391"/>
        <v>0</v>
      </c>
      <c r="K2650" s="31">
        <f t="shared" si="1391"/>
        <v>0</v>
      </c>
      <c r="L2650" s="31">
        <f t="shared" si="1391"/>
        <v>0</v>
      </c>
      <c r="M2650" s="31">
        <f t="shared" si="1391"/>
        <v>0</v>
      </c>
      <c r="N2650" s="31">
        <f t="shared" si="1391"/>
        <v>0</v>
      </c>
      <c r="O2650" s="31">
        <f t="shared" si="1391"/>
        <v>0</v>
      </c>
      <c r="P2650" s="31">
        <f t="shared" si="1391"/>
        <v>0</v>
      </c>
      <c r="Q2650" s="31">
        <f t="shared" si="1391"/>
        <v>0</v>
      </c>
      <c r="R2650" s="31">
        <f t="shared" si="1391"/>
        <v>0</v>
      </c>
      <c r="S2650" s="31">
        <f t="shared" si="1391"/>
        <v>0</v>
      </c>
      <c r="T2650" s="31">
        <f t="shared" si="1391"/>
        <v>0</v>
      </c>
      <c r="U2650" s="31">
        <f t="shared" si="1391"/>
        <v>0</v>
      </c>
      <c r="V2650" s="31">
        <f t="shared" si="1391"/>
        <v>0</v>
      </c>
      <c r="W2650" s="31">
        <f t="shared" si="1391"/>
        <v>0</v>
      </c>
      <c r="X2650" s="31">
        <f t="shared" si="1391"/>
        <v>0</v>
      </c>
      <c r="Y2650" s="31">
        <f t="shared" si="1391"/>
        <v>0</v>
      </c>
      <c r="Z2650" s="31">
        <f t="shared" si="1392"/>
        <v>0</v>
      </c>
      <c r="AA2650" s="31">
        <f>D2650-Z2650</f>
        <v>0</v>
      </c>
      <c r="AB2650" s="48" t="e">
        <f>Z2650/D2650</f>
        <v>#DIV/0!</v>
      </c>
      <c r="AC2650" s="32"/>
      <c r="AD2650" s="170"/>
      <c r="AE2650" s="140"/>
      <c r="AF2650" s="140"/>
      <c r="AG2650" s="146"/>
      <c r="AH2650" s="140"/>
      <c r="AI2650" s="146"/>
      <c r="AJ2650" s="140"/>
      <c r="AK2650" s="78"/>
      <c r="AL2650" s="78"/>
    </row>
    <row r="2651" spans="1:38" s="33" customFormat="1" ht="23.45" hidden="1" customHeight="1" x14ac:dyDescent="0.25">
      <c r="A2651" s="39" t="s">
        <v>38</v>
      </c>
      <c r="B2651" s="40">
        <f t="shared" ref="B2651:C2651" si="1393">SUM(B2647:B2650)</f>
        <v>31924939693.099998</v>
      </c>
      <c r="C2651" s="40">
        <f t="shared" si="1393"/>
        <v>0</v>
      </c>
      <c r="D2651" s="40">
        <f>SUM(D2647:D2650)</f>
        <v>31924939693.099998</v>
      </c>
      <c r="E2651" s="40">
        <f t="shared" ref="E2651:AA2651" si="1394">SUM(E2647:E2650)</f>
        <v>311407781.14999998</v>
      </c>
      <c r="F2651" s="40">
        <f t="shared" si="1394"/>
        <v>8939563895.9799995</v>
      </c>
      <c r="G2651" s="40">
        <f t="shared" si="1394"/>
        <v>22351162909.41</v>
      </c>
      <c r="H2651" s="40">
        <f t="shared" si="1394"/>
        <v>-203663491</v>
      </c>
      <c r="I2651" s="40">
        <f t="shared" si="1394"/>
        <v>287966164.37</v>
      </c>
      <c r="J2651" s="40">
        <f t="shared" si="1394"/>
        <v>1316068856.6100001</v>
      </c>
      <c r="K2651" s="40">
        <f t="shared" si="1394"/>
        <v>2884293905.4100003</v>
      </c>
      <c r="L2651" s="40">
        <f t="shared" si="1394"/>
        <v>0</v>
      </c>
      <c r="M2651" s="40">
        <f t="shared" si="1394"/>
        <v>4488328926.3900003</v>
      </c>
      <c r="N2651" s="40">
        <f t="shared" si="1394"/>
        <v>9010000</v>
      </c>
      <c r="O2651" s="40">
        <f t="shared" si="1394"/>
        <v>14002116</v>
      </c>
      <c r="P2651" s="40">
        <f t="shared" si="1394"/>
        <v>429500.78</v>
      </c>
      <c r="Q2651" s="40">
        <f t="shared" si="1394"/>
        <v>251536</v>
      </c>
      <c r="R2651" s="40">
        <f t="shared" si="1394"/>
        <v>844695053.37</v>
      </c>
      <c r="S2651" s="40">
        <f t="shared" si="1394"/>
        <v>6778548450</v>
      </c>
      <c r="T2651" s="40">
        <f t="shared" si="1394"/>
        <v>19690935954</v>
      </c>
      <c r="U2651" s="40">
        <f t="shared" si="1394"/>
        <v>-23639750</v>
      </c>
      <c r="V2651" s="40">
        <f t="shared" si="1394"/>
        <v>-200427200</v>
      </c>
      <c r="W2651" s="40">
        <f t="shared" si="1394"/>
        <v>58655859</v>
      </c>
      <c r="X2651" s="40">
        <f t="shared" si="1394"/>
        <v>-262319350</v>
      </c>
      <c r="Y2651" s="40">
        <f t="shared" si="1394"/>
        <v>0</v>
      </c>
      <c r="Z2651" s="40">
        <f t="shared" si="1394"/>
        <v>31398471095.540001</v>
      </c>
      <c r="AA2651" s="40">
        <f t="shared" si="1394"/>
        <v>526468597.55999786</v>
      </c>
      <c r="AB2651" s="41">
        <f>Z2651/D2651</f>
        <v>0.98350917487641221</v>
      </c>
      <c r="AC2651" s="32"/>
      <c r="AD2651" s="170"/>
      <c r="AE2651" s="140"/>
      <c r="AF2651" s="140"/>
      <c r="AG2651" s="146"/>
      <c r="AH2651" s="140"/>
      <c r="AI2651" s="140"/>
      <c r="AJ2651" s="140"/>
      <c r="AK2651" s="78"/>
      <c r="AL2651" s="78"/>
    </row>
    <row r="2652" spans="1:38" s="33" customFormat="1" ht="26.45" hidden="1" customHeight="1" x14ac:dyDescent="0.25">
      <c r="A2652" s="42" t="s">
        <v>39</v>
      </c>
      <c r="B2652" s="31">
        <f t="shared" ref="B2652:Y2652" si="1395">B2642+B2127</f>
        <v>0</v>
      </c>
      <c r="C2652" s="31">
        <f t="shared" si="1395"/>
        <v>0</v>
      </c>
      <c r="D2652" s="31">
        <f t="shared" si="1395"/>
        <v>0</v>
      </c>
      <c r="E2652" s="31">
        <f t="shared" si="1395"/>
        <v>0</v>
      </c>
      <c r="F2652" s="31">
        <f t="shared" si="1395"/>
        <v>0</v>
      </c>
      <c r="G2652" s="31">
        <f t="shared" si="1395"/>
        <v>0</v>
      </c>
      <c r="H2652" s="31">
        <f t="shared" si="1395"/>
        <v>0</v>
      </c>
      <c r="I2652" s="31">
        <f t="shared" si="1395"/>
        <v>0</v>
      </c>
      <c r="J2652" s="31">
        <f t="shared" si="1395"/>
        <v>0</v>
      </c>
      <c r="K2652" s="31">
        <f t="shared" si="1395"/>
        <v>0</v>
      </c>
      <c r="L2652" s="31">
        <f t="shared" si="1395"/>
        <v>0</v>
      </c>
      <c r="M2652" s="31">
        <f t="shared" si="1395"/>
        <v>0</v>
      </c>
      <c r="N2652" s="31">
        <f t="shared" si="1395"/>
        <v>0</v>
      </c>
      <c r="O2652" s="31">
        <f t="shared" si="1395"/>
        <v>0</v>
      </c>
      <c r="P2652" s="31">
        <f t="shared" si="1395"/>
        <v>0</v>
      </c>
      <c r="Q2652" s="31">
        <f t="shared" si="1395"/>
        <v>0</v>
      </c>
      <c r="R2652" s="31">
        <f t="shared" si="1395"/>
        <v>0</v>
      </c>
      <c r="S2652" s="31">
        <f t="shared" si="1395"/>
        <v>0</v>
      </c>
      <c r="T2652" s="31">
        <f t="shared" si="1395"/>
        <v>0</v>
      </c>
      <c r="U2652" s="31">
        <f t="shared" si="1395"/>
        <v>0</v>
      </c>
      <c r="V2652" s="31">
        <f t="shared" si="1395"/>
        <v>0</v>
      </c>
      <c r="W2652" s="31">
        <f t="shared" si="1395"/>
        <v>0</v>
      </c>
      <c r="X2652" s="31">
        <f t="shared" si="1395"/>
        <v>0</v>
      </c>
      <c r="Y2652" s="31">
        <f t="shared" si="1395"/>
        <v>0</v>
      </c>
      <c r="Z2652" s="31">
        <f t="shared" ref="Z2652" si="1396">SUM(M2652:Y2652)</f>
        <v>0</v>
      </c>
      <c r="AA2652" s="31">
        <f>D2652-Z2652</f>
        <v>0</v>
      </c>
      <c r="AB2652" s="37"/>
      <c r="AC2652" s="32"/>
      <c r="AD2652" s="170"/>
      <c r="AE2652" s="140"/>
      <c r="AF2652" s="140"/>
      <c r="AG2652" s="146"/>
      <c r="AH2652" s="140"/>
      <c r="AI2652" s="140"/>
      <c r="AJ2652" s="140"/>
      <c r="AK2652" s="78"/>
      <c r="AL2652" s="78"/>
    </row>
    <row r="2653" spans="1:38" s="33" customFormat="1" ht="30.95" customHeight="1" x14ac:dyDescent="0.25">
      <c r="A2653" s="39" t="s">
        <v>40</v>
      </c>
      <c r="B2653" s="40">
        <f t="shared" ref="B2653:C2653" si="1397">B2652+B2651</f>
        <v>31924939693.099998</v>
      </c>
      <c r="C2653" s="40">
        <f t="shared" si="1397"/>
        <v>0</v>
      </c>
      <c r="D2653" s="40">
        <f>D2652+D2651</f>
        <v>31924939693.099998</v>
      </c>
      <c r="E2653" s="40">
        <f t="shared" ref="E2653:AA2653" si="1398">E2652+E2651</f>
        <v>311407781.14999998</v>
      </c>
      <c r="F2653" s="40">
        <f t="shared" si="1398"/>
        <v>8939563895.9799995</v>
      </c>
      <c r="G2653" s="40">
        <f t="shared" si="1398"/>
        <v>22351162909.41</v>
      </c>
      <c r="H2653" s="40">
        <f t="shared" si="1398"/>
        <v>-203663491</v>
      </c>
      <c r="I2653" s="40">
        <f t="shared" si="1398"/>
        <v>287966164.37</v>
      </c>
      <c r="J2653" s="40">
        <f t="shared" si="1398"/>
        <v>1316068856.6100001</v>
      </c>
      <c r="K2653" s="40">
        <f t="shared" si="1398"/>
        <v>2884293905.4100003</v>
      </c>
      <c r="L2653" s="40">
        <f t="shared" si="1398"/>
        <v>0</v>
      </c>
      <c r="M2653" s="40">
        <f t="shared" si="1398"/>
        <v>4488328926.3900003</v>
      </c>
      <c r="N2653" s="40">
        <f t="shared" si="1398"/>
        <v>9010000</v>
      </c>
      <c r="O2653" s="40">
        <f t="shared" si="1398"/>
        <v>14002116</v>
      </c>
      <c r="P2653" s="40">
        <f t="shared" si="1398"/>
        <v>429500.78</v>
      </c>
      <c r="Q2653" s="40">
        <f t="shared" si="1398"/>
        <v>251536</v>
      </c>
      <c r="R2653" s="40">
        <f t="shared" si="1398"/>
        <v>844695053.37</v>
      </c>
      <c r="S2653" s="40">
        <f t="shared" si="1398"/>
        <v>6778548450</v>
      </c>
      <c r="T2653" s="40">
        <f t="shared" si="1398"/>
        <v>19690935954</v>
      </c>
      <c r="U2653" s="40">
        <f t="shared" si="1398"/>
        <v>-23639750</v>
      </c>
      <c r="V2653" s="40">
        <f t="shared" si="1398"/>
        <v>-200427200</v>
      </c>
      <c r="W2653" s="40">
        <f t="shared" si="1398"/>
        <v>58655859</v>
      </c>
      <c r="X2653" s="40">
        <f t="shared" si="1398"/>
        <v>-262319350</v>
      </c>
      <c r="Y2653" s="40">
        <f t="shared" si="1398"/>
        <v>0</v>
      </c>
      <c r="Z2653" s="40">
        <f t="shared" si="1398"/>
        <v>31398471095.540001</v>
      </c>
      <c r="AA2653" s="40">
        <f t="shared" si="1398"/>
        <v>526468597.55999786</v>
      </c>
      <c r="AB2653" s="41">
        <f>Z2653/D2653</f>
        <v>0.98350917487641221</v>
      </c>
      <c r="AC2653" s="43"/>
      <c r="AD2653" s="170"/>
      <c r="AE2653" s="140"/>
      <c r="AF2653" s="144"/>
      <c r="AG2653" s="145"/>
      <c r="AH2653" s="140"/>
      <c r="AI2653" s="145"/>
      <c r="AJ2653" s="140"/>
      <c r="AK2653" s="78"/>
      <c r="AL2653" s="78"/>
    </row>
    <row r="2654" spans="1:38" s="33" customFormat="1" ht="15" hidden="1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70"/>
      <c r="AE2654" s="140"/>
      <c r="AF2654" s="140"/>
      <c r="AG2654" s="140"/>
      <c r="AH2654" s="140"/>
      <c r="AI2654" s="140"/>
      <c r="AJ2654" s="140"/>
      <c r="AK2654" s="78"/>
      <c r="AL2654" s="78"/>
    </row>
    <row r="2655" spans="1:38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70"/>
      <c r="AE2655" s="140"/>
      <c r="AF2655" s="140"/>
      <c r="AG2655" s="140"/>
      <c r="AH2655" s="140"/>
      <c r="AI2655" s="140"/>
      <c r="AJ2655" s="140"/>
      <c r="AK2655" s="78"/>
      <c r="AL2655" s="78"/>
    </row>
    <row r="2656" spans="1:38" s="33" customFormat="1" ht="32.25" customHeight="1" x14ac:dyDescent="0.25">
      <c r="A2656" s="47" t="s">
        <v>144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70"/>
      <c r="AE2656" s="140"/>
      <c r="AF2656" s="140"/>
      <c r="AG2656" s="172"/>
      <c r="AH2656" s="172"/>
      <c r="AI2656" s="172"/>
      <c r="AJ2656" s="140"/>
      <c r="AK2656" s="78"/>
      <c r="AL2656" s="78"/>
    </row>
    <row r="2657" spans="1:38" s="33" customFormat="1" ht="24" customHeight="1" x14ac:dyDescent="0.2">
      <c r="A2657" s="36" t="s">
        <v>34</v>
      </c>
      <c r="B2657" s="31">
        <f t="shared" ref="B2657:Y2660" si="1399">B2647+B2070</f>
        <v>120241344.13</v>
      </c>
      <c r="C2657" s="31">
        <f t="shared" si="1399"/>
        <v>-7.0030647947305624E-12</v>
      </c>
      <c r="D2657" s="31">
        <f t="shared" si="1399"/>
        <v>120241344.13</v>
      </c>
      <c r="E2657" s="31">
        <f t="shared" si="1399"/>
        <v>105105370.72</v>
      </c>
      <c r="F2657" s="31">
        <f t="shared" si="1399"/>
        <v>6020387.75</v>
      </c>
      <c r="G2657" s="31">
        <f t="shared" si="1399"/>
        <v>5423673.1500000013</v>
      </c>
      <c r="H2657" s="31">
        <f t="shared" si="1399"/>
        <v>855004.28</v>
      </c>
      <c r="I2657" s="31">
        <f t="shared" si="1399"/>
        <v>93387364.849999994</v>
      </c>
      <c r="J2657" s="31">
        <f t="shared" si="1399"/>
        <v>236663.56000000046</v>
      </c>
      <c r="K2657" s="31">
        <f t="shared" si="1399"/>
        <v>427127.82000000007</v>
      </c>
      <c r="L2657" s="31">
        <f t="shared" si="1399"/>
        <v>0</v>
      </c>
      <c r="M2657" s="31">
        <f t="shared" si="1399"/>
        <v>94051156.230000004</v>
      </c>
      <c r="N2657" s="31">
        <f t="shared" si="1399"/>
        <v>1583.6999999999998</v>
      </c>
      <c r="O2657" s="31">
        <f t="shared" si="1399"/>
        <v>552633.86</v>
      </c>
      <c r="P2657" s="31">
        <f t="shared" si="1399"/>
        <v>11163788.309999999</v>
      </c>
      <c r="Q2657" s="31">
        <f t="shared" si="1399"/>
        <v>1030950.2399999999</v>
      </c>
      <c r="R2657" s="31">
        <f t="shared" si="1399"/>
        <v>1700429.48</v>
      </c>
      <c r="S2657" s="31">
        <f t="shared" si="1399"/>
        <v>3052344.4699999997</v>
      </c>
      <c r="T2657" s="31">
        <f t="shared" si="1399"/>
        <v>926131.48</v>
      </c>
      <c r="U2657" s="31">
        <f t="shared" si="1399"/>
        <v>1476344.7000000018</v>
      </c>
      <c r="V2657" s="31">
        <f t="shared" si="1399"/>
        <v>2594069.15</v>
      </c>
      <c r="W2657" s="31">
        <f t="shared" si="1399"/>
        <v>861179.28</v>
      </c>
      <c r="X2657" s="31">
        <f t="shared" si="1399"/>
        <v>-6175</v>
      </c>
      <c r="Y2657" s="31">
        <f t="shared" si="1399"/>
        <v>0</v>
      </c>
      <c r="Z2657" s="31">
        <f>SUM(M2657:Y2657)</f>
        <v>117404435.90000002</v>
      </c>
      <c r="AA2657" s="31">
        <f>D2657-Z2657</f>
        <v>2836908.2299999744</v>
      </c>
      <c r="AB2657" s="37">
        <f t="shared" ref="AB2657:AB2663" si="1400">Z2657/D2657</f>
        <v>0.97640654925702741</v>
      </c>
      <c r="AC2657" s="32"/>
      <c r="AD2657" s="170"/>
      <c r="AE2657" s="140"/>
      <c r="AF2657" s="140" t="s">
        <v>145</v>
      </c>
      <c r="AG2657" s="146"/>
      <c r="AH2657" s="140"/>
      <c r="AI2657" s="140"/>
      <c r="AJ2657" s="140"/>
      <c r="AK2657" s="78"/>
      <c r="AL2657" s="78"/>
    </row>
    <row r="2658" spans="1:38" s="33" customFormat="1" ht="27.6" customHeight="1" x14ac:dyDescent="0.2">
      <c r="A2658" s="36" t="s">
        <v>35</v>
      </c>
      <c r="B2658" s="31">
        <f t="shared" si="1399"/>
        <v>38885131766.470001</v>
      </c>
      <c r="C2658" s="31">
        <f t="shared" si="1399"/>
        <v>-221106365.99999994</v>
      </c>
      <c r="D2658" s="31">
        <f t="shared" si="1399"/>
        <v>38664025400.470001</v>
      </c>
      <c r="E2658" s="31">
        <f t="shared" si="1399"/>
        <v>2647695621.4400001</v>
      </c>
      <c r="F2658" s="31">
        <f t="shared" si="1399"/>
        <v>10243001421.23</v>
      </c>
      <c r="G2658" s="31">
        <f t="shared" si="1399"/>
        <v>24287131404.529999</v>
      </c>
      <c r="H2658" s="31">
        <f t="shared" si="1399"/>
        <v>-107429101.68000001</v>
      </c>
      <c r="I2658" s="31">
        <f t="shared" si="1399"/>
        <v>932033131.75999999</v>
      </c>
      <c r="J2658" s="31">
        <f t="shared" si="1399"/>
        <v>1873069432.3000002</v>
      </c>
      <c r="K2658" s="31">
        <f t="shared" si="1399"/>
        <v>3446778972.3100004</v>
      </c>
      <c r="L2658" s="31">
        <f t="shared" si="1399"/>
        <v>0</v>
      </c>
      <c r="M2658" s="31">
        <f t="shared" si="1399"/>
        <v>6251881536.3700008</v>
      </c>
      <c r="N2658" s="31">
        <f t="shared" si="1399"/>
        <v>423639987.44999999</v>
      </c>
      <c r="O2658" s="31">
        <f t="shared" si="1399"/>
        <v>940849157.39000034</v>
      </c>
      <c r="P2658" s="31">
        <f t="shared" si="1399"/>
        <v>351173344.84000003</v>
      </c>
      <c r="Q2658" s="31">
        <f t="shared" si="1399"/>
        <v>336660052.58000004</v>
      </c>
      <c r="R2658" s="31">
        <f t="shared" si="1399"/>
        <v>1073069869.48</v>
      </c>
      <c r="S2658" s="31">
        <f t="shared" si="1399"/>
        <v>6960202066.8699999</v>
      </c>
      <c r="T2658" s="31">
        <f t="shared" si="1399"/>
        <v>19845671870.23</v>
      </c>
      <c r="U2658" s="31">
        <f t="shared" si="1399"/>
        <v>232636805.61000001</v>
      </c>
      <c r="V2658" s="31">
        <f t="shared" si="1399"/>
        <v>762043756.37999988</v>
      </c>
      <c r="W2658" s="31">
        <f t="shared" si="1399"/>
        <v>157637499.06999999</v>
      </c>
      <c r="X2658" s="31">
        <f t="shared" si="1399"/>
        <v>-265066600.75</v>
      </c>
      <c r="Y2658" s="31">
        <f t="shared" si="1399"/>
        <v>0</v>
      </c>
      <c r="Z2658" s="31">
        <f t="shared" ref="Z2658:Z2660" si="1401">SUM(M2658:Y2658)</f>
        <v>37070399345.519997</v>
      </c>
      <c r="AA2658" s="31">
        <f>D2658-Z2658</f>
        <v>1593626054.9500046</v>
      </c>
      <c r="AB2658" s="37">
        <f t="shared" si="1400"/>
        <v>0.95878271756642719</v>
      </c>
      <c r="AC2658" s="32"/>
      <c r="AD2658" s="170"/>
      <c r="AE2658" s="140"/>
      <c r="AF2658" s="140" t="s">
        <v>146</v>
      </c>
      <c r="AG2658" s="146"/>
      <c r="AH2658" s="140"/>
      <c r="AI2658" s="146"/>
      <c r="AJ2658" s="140"/>
      <c r="AK2658" s="78"/>
      <c r="AL2658" s="78"/>
    </row>
    <row r="2659" spans="1:38" s="33" customFormat="1" ht="27.6" customHeight="1" x14ac:dyDescent="0.2">
      <c r="A2659" s="36" t="s">
        <v>36</v>
      </c>
      <c r="B2659" s="31">
        <f t="shared" si="1399"/>
        <v>211555340.39999998</v>
      </c>
      <c r="C2659" s="31">
        <f t="shared" si="1399"/>
        <v>-127060748</v>
      </c>
      <c r="D2659" s="31">
        <f t="shared" si="1399"/>
        <v>84494592.399999976</v>
      </c>
      <c r="E2659" s="31">
        <f t="shared" si="1399"/>
        <v>0</v>
      </c>
      <c r="F2659" s="31">
        <f t="shared" si="1399"/>
        <v>1655960</v>
      </c>
      <c r="G2659" s="31">
        <f t="shared" si="1399"/>
        <v>13234740.99</v>
      </c>
      <c r="H2659" s="31">
        <f t="shared" si="1399"/>
        <v>0</v>
      </c>
      <c r="I2659" s="31">
        <f t="shared" si="1399"/>
        <v>0</v>
      </c>
      <c r="J2659" s="31">
        <f t="shared" si="1399"/>
        <v>0</v>
      </c>
      <c r="K2659" s="31">
        <f t="shared" si="1399"/>
        <v>0</v>
      </c>
      <c r="L2659" s="31">
        <f t="shared" si="1399"/>
        <v>0</v>
      </c>
      <c r="M2659" s="31">
        <f t="shared" si="1399"/>
        <v>0</v>
      </c>
      <c r="N2659" s="31">
        <f t="shared" si="1399"/>
        <v>0</v>
      </c>
      <c r="O2659" s="31">
        <f t="shared" si="1399"/>
        <v>0</v>
      </c>
      <c r="P2659" s="31">
        <f t="shared" si="1399"/>
        <v>0</v>
      </c>
      <c r="Q2659" s="31">
        <f t="shared" si="1399"/>
        <v>1655960</v>
      </c>
      <c r="R2659" s="31">
        <f t="shared" si="1399"/>
        <v>0</v>
      </c>
      <c r="S2659" s="31">
        <f t="shared" si="1399"/>
        <v>0</v>
      </c>
      <c r="T2659" s="31">
        <f t="shared" si="1399"/>
        <v>0</v>
      </c>
      <c r="U2659" s="31">
        <f t="shared" si="1399"/>
        <v>0</v>
      </c>
      <c r="V2659" s="31">
        <f t="shared" si="1399"/>
        <v>13234740.99</v>
      </c>
      <c r="W2659" s="31">
        <f t="shared" si="1399"/>
        <v>0</v>
      </c>
      <c r="X2659" s="31">
        <f t="shared" si="1399"/>
        <v>0</v>
      </c>
      <c r="Y2659" s="31">
        <f t="shared" si="1399"/>
        <v>0</v>
      </c>
      <c r="Z2659" s="31">
        <f t="shared" si="1401"/>
        <v>14890700.99</v>
      </c>
      <c r="AA2659" s="31">
        <f>D2659-Z2659</f>
        <v>69603891.409999982</v>
      </c>
      <c r="AB2659" s="37">
        <f t="shared" si="1400"/>
        <v>0.17623259154274593</v>
      </c>
      <c r="AC2659" s="32"/>
      <c r="AD2659" s="170"/>
      <c r="AE2659" s="140"/>
      <c r="AF2659" s="140" t="s">
        <v>147</v>
      </c>
      <c r="AG2659" s="146"/>
      <c r="AH2659" s="140"/>
      <c r="AI2659" s="146"/>
      <c r="AJ2659" s="140"/>
      <c r="AK2659" s="78"/>
      <c r="AL2659" s="78"/>
    </row>
    <row r="2660" spans="1:38" s="33" customFormat="1" ht="27.6" customHeight="1" x14ac:dyDescent="0.2">
      <c r="A2660" s="36" t="s">
        <v>37</v>
      </c>
      <c r="B2660" s="31">
        <f t="shared" si="1399"/>
        <v>61240002.890000015</v>
      </c>
      <c r="C2660" s="31">
        <f t="shared" si="1399"/>
        <v>348167114</v>
      </c>
      <c r="D2660" s="31">
        <f t="shared" si="1399"/>
        <v>409407116.88999999</v>
      </c>
      <c r="E2660" s="31">
        <f t="shared" si="1399"/>
        <v>12578310</v>
      </c>
      <c r="F2660" s="31">
        <f t="shared" si="1399"/>
        <v>26851262.140000001</v>
      </c>
      <c r="G2660" s="31">
        <f t="shared" si="1399"/>
        <v>62120388.989999995</v>
      </c>
      <c r="H2660" s="31">
        <f t="shared" si="1399"/>
        <v>73084832.709999993</v>
      </c>
      <c r="I2660" s="31">
        <f t="shared" si="1399"/>
        <v>12578310</v>
      </c>
      <c r="J2660" s="31">
        <f t="shared" si="1399"/>
        <v>2723051.4</v>
      </c>
      <c r="K2660" s="31">
        <f t="shared" si="1399"/>
        <v>4381827.91</v>
      </c>
      <c r="L2660" s="31">
        <f t="shared" si="1399"/>
        <v>0</v>
      </c>
      <c r="M2660" s="31">
        <f t="shared" si="1399"/>
        <v>19683189.310000002</v>
      </c>
      <c r="N2660" s="31">
        <f t="shared" si="1399"/>
        <v>0</v>
      </c>
      <c r="O2660" s="31">
        <f t="shared" si="1399"/>
        <v>0</v>
      </c>
      <c r="P2660" s="31">
        <f t="shared" si="1399"/>
        <v>0</v>
      </c>
      <c r="Q2660" s="31">
        <f t="shared" si="1399"/>
        <v>0</v>
      </c>
      <c r="R2660" s="31">
        <f t="shared" si="1399"/>
        <v>11659696.140000001</v>
      </c>
      <c r="S2660" s="31">
        <f t="shared" si="1399"/>
        <v>12468514.6</v>
      </c>
      <c r="T2660" s="31">
        <f t="shared" si="1399"/>
        <v>13955500</v>
      </c>
      <c r="U2660" s="31">
        <f t="shared" si="1399"/>
        <v>-222993</v>
      </c>
      <c r="V2660" s="31">
        <f t="shared" si="1399"/>
        <v>44006054.079999998</v>
      </c>
      <c r="W2660" s="31">
        <f t="shared" si="1399"/>
        <v>72606734.299999997</v>
      </c>
      <c r="X2660" s="31">
        <f t="shared" si="1399"/>
        <v>478098.41000000003</v>
      </c>
      <c r="Y2660" s="31">
        <f t="shared" si="1399"/>
        <v>0</v>
      </c>
      <c r="Z2660" s="31">
        <f t="shared" si="1401"/>
        <v>174634793.84</v>
      </c>
      <c r="AA2660" s="31">
        <f>D2660-Z2660</f>
        <v>234772323.04999998</v>
      </c>
      <c r="AB2660" s="37">
        <f t="shared" si="1400"/>
        <v>0.4265553446324703</v>
      </c>
      <c r="AC2660" s="32"/>
      <c r="AD2660" s="170"/>
      <c r="AE2660" s="140"/>
      <c r="AF2660" s="140" t="s">
        <v>148</v>
      </c>
      <c r="AG2660" s="146"/>
      <c r="AH2660" s="140"/>
      <c r="AI2660" s="146"/>
      <c r="AJ2660" s="140"/>
      <c r="AK2660" s="78"/>
      <c r="AL2660" s="78"/>
    </row>
    <row r="2661" spans="1:38" s="33" customFormat="1" ht="35.1" hidden="1" customHeight="1" x14ac:dyDescent="0.25">
      <c r="A2661" s="39" t="s">
        <v>38</v>
      </c>
      <c r="B2661" s="40">
        <f t="shared" ref="B2661:C2661" si="1402">SUM(B2657:B2660)</f>
        <v>39278168453.889999</v>
      </c>
      <c r="C2661" s="40">
        <f t="shared" si="1402"/>
        <v>0</v>
      </c>
      <c r="D2661" s="40">
        <f>SUM(D2657:D2660)</f>
        <v>39278168453.889999</v>
      </c>
      <c r="E2661" s="40">
        <f t="shared" ref="E2661:AA2661" si="1403">SUM(E2657:E2660)</f>
        <v>2765379302.1599998</v>
      </c>
      <c r="F2661" s="40">
        <f t="shared" si="1403"/>
        <v>10277529031.119999</v>
      </c>
      <c r="G2661" s="40">
        <f t="shared" si="1403"/>
        <v>24367910207.660004</v>
      </c>
      <c r="H2661" s="40">
        <f t="shared" si="1403"/>
        <v>-33489264.690000013</v>
      </c>
      <c r="I2661" s="40">
        <f t="shared" si="1403"/>
        <v>1037998806.61</v>
      </c>
      <c r="J2661" s="40">
        <f t="shared" si="1403"/>
        <v>1876029147.2600002</v>
      </c>
      <c r="K2661" s="40">
        <f t="shared" si="1403"/>
        <v>3451587928.0400004</v>
      </c>
      <c r="L2661" s="40">
        <f t="shared" si="1403"/>
        <v>0</v>
      </c>
      <c r="M2661" s="40">
        <f t="shared" si="1403"/>
        <v>6365615881.9100008</v>
      </c>
      <c r="N2661" s="40">
        <f t="shared" si="1403"/>
        <v>423641571.14999998</v>
      </c>
      <c r="O2661" s="40">
        <f t="shared" si="1403"/>
        <v>941401791.25000036</v>
      </c>
      <c r="P2661" s="40">
        <f t="shared" si="1403"/>
        <v>362337133.15000004</v>
      </c>
      <c r="Q2661" s="40">
        <f t="shared" si="1403"/>
        <v>339346962.82000005</v>
      </c>
      <c r="R2661" s="40">
        <f t="shared" si="1403"/>
        <v>1086429995.1000001</v>
      </c>
      <c r="S2661" s="40">
        <f t="shared" si="1403"/>
        <v>6975722925.9400005</v>
      </c>
      <c r="T2661" s="40">
        <f t="shared" si="1403"/>
        <v>19860553501.709999</v>
      </c>
      <c r="U2661" s="40">
        <f t="shared" si="1403"/>
        <v>233890157.31</v>
      </c>
      <c r="V2661" s="40">
        <f t="shared" si="1403"/>
        <v>821878620.5999999</v>
      </c>
      <c r="W2661" s="40">
        <f t="shared" si="1403"/>
        <v>231105412.64999998</v>
      </c>
      <c r="X2661" s="40">
        <f t="shared" si="1403"/>
        <v>-264594677.34</v>
      </c>
      <c r="Y2661" s="40">
        <f t="shared" si="1403"/>
        <v>0</v>
      </c>
      <c r="Z2661" s="40">
        <f t="shared" si="1403"/>
        <v>37377329276.249992</v>
      </c>
      <c r="AA2661" s="40">
        <f t="shared" si="1403"/>
        <v>1900839177.6400046</v>
      </c>
      <c r="AB2661" s="41">
        <f t="shared" si="1400"/>
        <v>0.95160570738242367</v>
      </c>
      <c r="AC2661" s="32"/>
      <c r="AD2661" s="170"/>
      <c r="AE2661" s="140"/>
      <c r="AF2661" s="140" t="s">
        <v>149</v>
      </c>
      <c r="AG2661" s="146"/>
      <c r="AH2661" s="140"/>
      <c r="AI2661" s="140"/>
      <c r="AJ2661" s="140"/>
      <c r="AK2661" s="78"/>
      <c r="AL2661" s="78"/>
    </row>
    <row r="2662" spans="1:38" s="33" customFormat="1" ht="36.6" hidden="1" customHeight="1" x14ac:dyDescent="0.25">
      <c r="A2662" s="42" t="s">
        <v>39</v>
      </c>
      <c r="B2662" s="31">
        <f t="shared" ref="B2662:Y2662" si="1404">B2652+B2075</f>
        <v>0</v>
      </c>
      <c r="C2662" s="31">
        <f t="shared" si="1404"/>
        <v>0</v>
      </c>
      <c r="D2662" s="31">
        <f t="shared" si="1404"/>
        <v>0</v>
      </c>
      <c r="E2662" s="31">
        <f t="shared" si="1404"/>
        <v>0</v>
      </c>
      <c r="F2662" s="31">
        <f t="shared" si="1404"/>
        <v>0</v>
      </c>
      <c r="G2662" s="31">
        <f t="shared" si="1404"/>
        <v>0</v>
      </c>
      <c r="H2662" s="31">
        <f t="shared" si="1404"/>
        <v>0</v>
      </c>
      <c r="I2662" s="31">
        <f t="shared" si="1404"/>
        <v>0</v>
      </c>
      <c r="J2662" s="31">
        <f t="shared" si="1404"/>
        <v>0</v>
      </c>
      <c r="K2662" s="31">
        <f t="shared" si="1404"/>
        <v>0</v>
      </c>
      <c r="L2662" s="31">
        <f t="shared" si="1404"/>
        <v>0</v>
      </c>
      <c r="M2662" s="31">
        <f t="shared" si="1404"/>
        <v>0</v>
      </c>
      <c r="N2662" s="31">
        <f t="shared" si="1404"/>
        <v>0</v>
      </c>
      <c r="O2662" s="31">
        <f t="shared" si="1404"/>
        <v>0</v>
      </c>
      <c r="P2662" s="31">
        <f t="shared" si="1404"/>
        <v>0</v>
      </c>
      <c r="Q2662" s="31">
        <f t="shared" si="1404"/>
        <v>0</v>
      </c>
      <c r="R2662" s="31">
        <f t="shared" si="1404"/>
        <v>0</v>
      </c>
      <c r="S2662" s="31">
        <f t="shared" si="1404"/>
        <v>0</v>
      </c>
      <c r="T2662" s="31">
        <f t="shared" si="1404"/>
        <v>0</v>
      </c>
      <c r="U2662" s="31">
        <f t="shared" si="1404"/>
        <v>0</v>
      </c>
      <c r="V2662" s="31">
        <f t="shared" si="1404"/>
        <v>0</v>
      </c>
      <c r="W2662" s="31">
        <f t="shared" si="1404"/>
        <v>0</v>
      </c>
      <c r="X2662" s="31">
        <f t="shared" si="1404"/>
        <v>0</v>
      </c>
      <c r="Y2662" s="31">
        <f t="shared" si="1404"/>
        <v>0</v>
      </c>
      <c r="Z2662" s="31">
        <f t="shared" ref="Z2662" si="1405">SUM(M2662:Y2662)</f>
        <v>0</v>
      </c>
      <c r="AA2662" s="31">
        <f>D2662-Z2662</f>
        <v>0</v>
      </c>
      <c r="AB2662" s="48" t="e">
        <f t="shared" si="1400"/>
        <v>#DIV/0!</v>
      </c>
      <c r="AC2662" s="32"/>
      <c r="AD2662" s="170"/>
      <c r="AE2662" s="140"/>
      <c r="AF2662" s="140" t="s">
        <v>150</v>
      </c>
      <c r="AG2662" s="146"/>
      <c r="AH2662" s="140"/>
      <c r="AI2662" s="140"/>
      <c r="AJ2662" s="140"/>
      <c r="AK2662" s="78"/>
      <c r="AL2662" s="78"/>
    </row>
    <row r="2663" spans="1:38" s="33" customFormat="1" ht="36.950000000000003" customHeight="1" thickBot="1" x14ac:dyDescent="0.3">
      <c r="A2663" s="79" t="s">
        <v>40</v>
      </c>
      <c r="B2663" s="80">
        <f t="shared" ref="B2663:C2663" si="1406">B2662+B2661</f>
        <v>39278168453.889999</v>
      </c>
      <c r="C2663" s="80">
        <f t="shared" si="1406"/>
        <v>0</v>
      </c>
      <c r="D2663" s="80">
        <f>D2662+D2661</f>
        <v>39278168453.889999</v>
      </c>
      <c r="E2663" s="80">
        <f t="shared" ref="E2663:AA2663" si="1407">E2662+E2661</f>
        <v>2765379302.1599998</v>
      </c>
      <c r="F2663" s="80">
        <f t="shared" si="1407"/>
        <v>10277529031.119999</v>
      </c>
      <c r="G2663" s="80">
        <f t="shared" si="1407"/>
        <v>24367910207.660004</v>
      </c>
      <c r="H2663" s="80">
        <f t="shared" si="1407"/>
        <v>-33489264.690000013</v>
      </c>
      <c r="I2663" s="80">
        <f t="shared" si="1407"/>
        <v>1037998806.61</v>
      </c>
      <c r="J2663" s="80">
        <f t="shared" si="1407"/>
        <v>1876029147.2600002</v>
      </c>
      <c r="K2663" s="80">
        <f t="shared" si="1407"/>
        <v>3451587928.0400004</v>
      </c>
      <c r="L2663" s="80">
        <f t="shared" si="1407"/>
        <v>0</v>
      </c>
      <c r="M2663" s="80">
        <f t="shared" si="1407"/>
        <v>6365615881.9100008</v>
      </c>
      <c r="N2663" s="80">
        <f t="shared" si="1407"/>
        <v>423641571.14999998</v>
      </c>
      <c r="O2663" s="80">
        <f t="shared" si="1407"/>
        <v>941401791.25000036</v>
      </c>
      <c r="P2663" s="80">
        <f t="shared" si="1407"/>
        <v>362337133.15000004</v>
      </c>
      <c r="Q2663" s="80">
        <f t="shared" si="1407"/>
        <v>339346962.82000005</v>
      </c>
      <c r="R2663" s="80">
        <f t="shared" si="1407"/>
        <v>1086429995.1000001</v>
      </c>
      <c r="S2663" s="80">
        <f t="shared" si="1407"/>
        <v>6975722925.9400005</v>
      </c>
      <c r="T2663" s="80">
        <f t="shared" si="1407"/>
        <v>19860553501.709999</v>
      </c>
      <c r="U2663" s="80">
        <f t="shared" si="1407"/>
        <v>233890157.31</v>
      </c>
      <c r="V2663" s="80">
        <f t="shared" si="1407"/>
        <v>821878620.5999999</v>
      </c>
      <c r="W2663" s="80">
        <f t="shared" si="1407"/>
        <v>231105412.64999998</v>
      </c>
      <c r="X2663" s="80">
        <f t="shared" si="1407"/>
        <v>-264594677.34</v>
      </c>
      <c r="Y2663" s="80">
        <f t="shared" si="1407"/>
        <v>0</v>
      </c>
      <c r="Z2663" s="81">
        <f t="shared" si="1407"/>
        <v>37377329276.249992</v>
      </c>
      <c r="AA2663" s="80">
        <f t="shared" si="1407"/>
        <v>1900839177.6400046</v>
      </c>
      <c r="AB2663" s="82">
        <f t="shared" si="1400"/>
        <v>0.95160570738242367</v>
      </c>
      <c r="AC2663" s="83"/>
      <c r="AD2663" s="170"/>
      <c r="AE2663" s="140"/>
      <c r="AF2663" s="144" t="s">
        <v>151</v>
      </c>
      <c r="AG2663" s="145"/>
      <c r="AH2663" s="140"/>
      <c r="AI2663" s="145"/>
      <c r="AJ2663" s="140"/>
      <c r="AK2663" s="78"/>
      <c r="AL2663" s="78"/>
    </row>
    <row r="2664" spans="1:38" s="68" customFormat="1" ht="14.25" hidden="1" x14ac:dyDescent="0.2">
      <c r="A2664" s="84"/>
      <c r="B2664" s="85">
        <f>[1]consoCURRENT!E54103</f>
        <v>39278168453.890007</v>
      </c>
      <c r="C2664" s="85">
        <f>[1]consoCURRENT!F54103</f>
        <v>-3.0850060284137726E-8</v>
      </c>
      <c r="D2664" s="85">
        <f>[1]consoCURRENT!G54103</f>
        <v>39278168453.889999</v>
      </c>
      <c r="E2664" s="85">
        <f>[1]consoCURRENT!H54103</f>
        <v>2765379302.1599994</v>
      </c>
      <c r="F2664" s="85">
        <f>[1]consoCURRENT!I54103</f>
        <v>10277529031.120001</v>
      </c>
      <c r="G2664" s="85">
        <f>[1]consoCURRENT!J54103</f>
        <v>24367910207.66</v>
      </c>
      <c r="H2664" s="85">
        <f>[1]consoCURRENT!K54103</f>
        <v>-33489264.690000027</v>
      </c>
      <c r="I2664" s="85">
        <f>[1]consoCURRENT!L54103</f>
        <v>1037998806.6099999</v>
      </c>
      <c r="J2664" s="85">
        <f>[1]consoCURRENT!M54103</f>
        <v>1876029147.26</v>
      </c>
      <c r="K2664" s="85">
        <f>[1]consoCURRENT!N54103</f>
        <v>3451587928.04</v>
      </c>
      <c r="L2664" s="85">
        <f>[1]consoCURRENT!O54103</f>
        <v>0</v>
      </c>
      <c r="M2664" s="85">
        <f>[1]consoCURRENT!P54103</f>
        <v>6365615881.9100008</v>
      </c>
      <c r="N2664" s="85">
        <f>[1]consoCURRENT!Q54103</f>
        <v>423641571.14999998</v>
      </c>
      <c r="O2664" s="85">
        <f>[1]consoCURRENT!R54103</f>
        <v>941401791.25000012</v>
      </c>
      <c r="P2664" s="85">
        <f>[1]consoCURRENT!S54103</f>
        <v>362337133.14999998</v>
      </c>
      <c r="Q2664" s="85">
        <f>[1]consoCURRENT!T54103</f>
        <v>339346962.82000005</v>
      </c>
      <c r="R2664" s="85">
        <f>[1]consoCURRENT!U54103</f>
        <v>1086429995.1000001</v>
      </c>
      <c r="S2664" s="85">
        <f>[1]consoCURRENT!V54103</f>
        <v>6975722925.9400015</v>
      </c>
      <c r="T2664" s="85">
        <f>[1]consoCURRENT!W54103</f>
        <v>19860553501.710003</v>
      </c>
      <c r="U2664" s="85">
        <f>[1]consoCURRENT!X54103</f>
        <v>233890157.31000003</v>
      </c>
      <c r="V2664" s="85">
        <f>[1]consoCURRENT!Y54103</f>
        <v>821878620.60000002</v>
      </c>
      <c r="W2664" s="85">
        <f>[1]consoCURRENT!Z54103</f>
        <v>231105412.65000001</v>
      </c>
      <c r="X2664" s="85">
        <f>[1]consoCURRENT!AA54103</f>
        <v>-264594677.34</v>
      </c>
      <c r="Y2664" s="85">
        <f>[1]consoCURRENT!AB54103</f>
        <v>0</v>
      </c>
      <c r="Z2664" s="85">
        <f>[1]consoCURRENT!AC54103</f>
        <v>37377329276.250008</v>
      </c>
      <c r="AA2664" s="85">
        <f>[1]consoCURRENT!AD54103</f>
        <v>1900839177.639997</v>
      </c>
      <c r="AB2664" s="84"/>
      <c r="AC2664" s="84"/>
      <c r="AD2664" s="165"/>
      <c r="AE2664" s="140"/>
      <c r="AF2664" s="140"/>
      <c r="AG2664" s="140"/>
      <c r="AH2664" s="140"/>
      <c r="AI2664" s="140"/>
      <c r="AJ2664" s="140"/>
      <c r="AK2664" s="78"/>
      <c r="AL2664" s="78"/>
    </row>
    <row r="2665" spans="1:38" s="90" customFormat="1" ht="15" hidden="1" customHeight="1" x14ac:dyDescent="0.25">
      <c r="A2665" s="86"/>
      <c r="B2665" s="87">
        <f>B2664-B2663</f>
        <v>0</v>
      </c>
      <c r="C2665" s="87">
        <f t="shared" ref="C2665:AA2665" si="1408">C2664-C2663</f>
        <v>-3.0850060284137726E-8</v>
      </c>
      <c r="D2665" s="88">
        <f t="shared" si="1408"/>
        <v>0</v>
      </c>
      <c r="E2665" s="88">
        <f t="shared" si="1408"/>
        <v>0</v>
      </c>
      <c r="F2665" s="88">
        <f t="shared" si="1408"/>
        <v>0</v>
      </c>
      <c r="G2665" s="88">
        <f t="shared" si="1408"/>
        <v>0</v>
      </c>
      <c r="H2665" s="88">
        <f t="shared" si="1408"/>
        <v>0</v>
      </c>
      <c r="I2665" s="88">
        <f t="shared" si="1408"/>
        <v>0</v>
      </c>
      <c r="J2665" s="88">
        <f t="shared" si="1408"/>
        <v>0</v>
      </c>
      <c r="K2665" s="88">
        <f t="shared" si="1408"/>
        <v>0</v>
      </c>
      <c r="L2665" s="88">
        <f t="shared" si="1408"/>
        <v>0</v>
      </c>
      <c r="M2665" s="88">
        <f t="shared" si="1408"/>
        <v>0</v>
      </c>
      <c r="N2665" s="88">
        <f t="shared" si="1408"/>
        <v>0</v>
      </c>
      <c r="O2665" s="88">
        <f t="shared" si="1408"/>
        <v>0</v>
      </c>
      <c r="P2665" s="88">
        <f t="shared" si="1408"/>
        <v>0</v>
      </c>
      <c r="Q2665" s="88">
        <f t="shared" si="1408"/>
        <v>0</v>
      </c>
      <c r="R2665" s="88">
        <f t="shared" si="1408"/>
        <v>0</v>
      </c>
      <c r="S2665" s="88">
        <f t="shared" si="1408"/>
        <v>0</v>
      </c>
      <c r="T2665" s="88">
        <f t="shared" si="1408"/>
        <v>0</v>
      </c>
      <c r="U2665" s="88">
        <f t="shared" si="1408"/>
        <v>0</v>
      </c>
      <c r="V2665" s="88">
        <f t="shared" si="1408"/>
        <v>0</v>
      </c>
      <c r="W2665" s="88">
        <f t="shared" si="1408"/>
        <v>0</v>
      </c>
      <c r="X2665" s="88">
        <f t="shared" si="1408"/>
        <v>0</v>
      </c>
      <c r="Y2665" s="88">
        <f t="shared" si="1408"/>
        <v>0</v>
      </c>
      <c r="Z2665" s="88">
        <f t="shared" si="1408"/>
        <v>0</v>
      </c>
      <c r="AA2665" s="87">
        <f t="shared" si="1408"/>
        <v>-7.62939453125E-6</v>
      </c>
      <c r="AB2665" s="89"/>
      <c r="AD2665" s="173"/>
      <c r="AE2665" s="173"/>
      <c r="AF2665" s="173"/>
      <c r="AG2665" s="174"/>
      <c r="AH2665" s="174"/>
      <c r="AI2665" s="174"/>
      <c r="AJ2665" s="174"/>
      <c r="AK2665" s="91"/>
      <c r="AL2665" s="91"/>
    </row>
    <row r="2666" spans="1:38" ht="36.6" hidden="1" customHeight="1" x14ac:dyDescent="0.25">
      <c r="A2666" s="92" t="s">
        <v>152</v>
      </c>
      <c r="Z2666" s="93">
        <v>53231566353.655991</v>
      </c>
      <c r="AA2666" s="94"/>
      <c r="AG2666" s="133"/>
      <c r="AH2666" s="133"/>
    </row>
    <row r="2667" spans="1:38" ht="15" hidden="1" customHeight="1" x14ac:dyDescent="0.25">
      <c r="A2667" s="95"/>
      <c r="Z2667" s="2"/>
      <c r="AA2667" s="94"/>
      <c r="AF2667" s="147" t="s">
        <v>153</v>
      </c>
      <c r="AG2667" s="133"/>
      <c r="AH2667" s="133"/>
    </row>
    <row r="2668" spans="1:38" ht="15" hidden="1" customHeight="1" x14ac:dyDescent="0.25">
      <c r="A2668" s="92" t="s">
        <v>154</v>
      </c>
      <c r="Z2668" s="85"/>
      <c r="AA2668" s="84"/>
      <c r="AF2668" s="132" t="s">
        <v>155</v>
      </c>
      <c r="AG2668" s="136"/>
      <c r="AH2668" s="133"/>
      <c r="AI2668" s="136"/>
    </row>
    <row r="2669" spans="1:38" ht="15" hidden="1" customHeight="1" x14ac:dyDescent="0.2">
      <c r="Z2669" s="85"/>
      <c r="AA2669" s="84" t="s">
        <v>148</v>
      </c>
      <c r="AB2669" s="84"/>
      <c r="AF2669" s="132" t="s">
        <v>156</v>
      </c>
      <c r="AG2669" s="136"/>
      <c r="AH2669" s="133"/>
      <c r="AI2669" s="136"/>
    </row>
    <row r="2670" spans="1:38" ht="15" hidden="1" customHeight="1" x14ac:dyDescent="0.2">
      <c r="A2670" s="97" t="s">
        <v>157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5"/>
      <c r="AA2670" s="98">
        <f>D2670</f>
        <v>7163005</v>
      </c>
      <c r="AB2670" s="84"/>
      <c r="AF2670" s="132" t="s">
        <v>158</v>
      </c>
      <c r="AG2670" s="136"/>
      <c r="AH2670" s="133"/>
      <c r="AI2670" s="136"/>
    </row>
    <row r="2671" spans="1:38" ht="15" hidden="1" customHeight="1" x14ac:dyDescent="0.2">
      <c r="A2671" s="97" t="s">
        <v>159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5"/>
      <c r="AA2671" s="98">
        <f t="shared" ref="AA2671:AA2677" si="1409">D2671</f>
        <v>0</v>
      </c>
      <c r="AB2671" s="84"/>
      <c r="AG2671" s="133"/>
      <c r="AH2671" s="133"/>
    </row>
    <row r="2672" spans="1:38" ht="15.6" hidden="1" customHeight="1" x14ac:dyDescent="0.2">
      <c r="A2672" s="97" t="s">
        <v>160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5"/>
      <c r="AA2672" s="98">
        <f t="shared" si="1409"/>
        <v>0</v>
      </c>
      <c r="AB2672" s="99"/>
      <c r="AC2672" s="99"/>
      <c r="AG2672" s="133"/>
      <c r="AH2672" s="133"/>
    </row>
    <row r="2673" spans="1:38" ht="15" hidden="1" customHeight="1" x14ac:dyDescent="0.2">
      <c r="A2673" s="97" t="s">
        <v>161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5"/>
      <c r="AA2673" s="98">
        <f t="shared" si="1409"/>
        <v>0</v>
      </c>
      <c r="AB2673" s="99"/>
      <c r="AC2673" s="99"/>
      <c r="AG2673" s="133"/>
      <c r="AH2673" s="133"/>
    </row>
    <row r="2674" spans="1:38" ht="15" hidden="1" customHeight="1" x14ac:dyDescent="0.2">
      <c r="A2674" s="97" t="s">
        <v>162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5"/>
      <c r="AA2674" s="98">
        <f t="shared" si="1409"/>
        <v>24332273</v>
      </c>
      <c r="AB2674" s="84"/>
      <c r="AC2674" s="99"/>
      <c r="AF2674" s="132" t="s">
        <v>163</v>
      </c>
      <c r="AG2674" s="136"/>
      <c r="AH2674" s="133"/>
      <c r="AI2674" s="136"/>
    </row>
    <row r="2675" spans="1:38" ht="15" hidden="1" customHeight="1" x14ac:dyDescent="0.2">
      <c r="A2675" s="97" t="s">
        <v>164</v>
      </c>
      <c r="B2675" s="38"/>
      <c r="C2675" s="38"/>
      <c r="D2675" s="38">
        <f>-'[1]2017 allotment-adjust'!G78</f>
        <v>0</v>
      </c>
      <c r="Z2675" s="85"/>
      <c r="AA2675" s="98">
        <f t="shared" si="1409"/>
        <v>0</v>
      </c>
      <c r="AB2675" s="84"/>
      <c r="AC2675" s="99"/>
      <c r="AF2675" s="132" t="s">
        <v>165</v>
      </c>
      <c r="AG2675" s="136"/>
      <c r="AH2675" s="133"/>
      <c r="AI2675" s="136"/>
    </row>
    <row r="2676" spans="1:38" ht="15" hidden="1" customHeight="1" x14ac:dyDescent="0.2">
      <c r="A2676" s="97" t="s">
        <v>166</v>
      </c>
      <c r="B2676" s="38"/>
      <c r="C2676" s="38"/>
      <c r="D2676" s="38">
        <f>-'[1]2017 allotment-adjust'!G79</f>
        <v>0</v>
      </c>
      <c r="Z2676" s="85">
        <f>D2676-Z2680</f>
        <v>0</v>
      </c>
      <c r="AA2676" s="98">
        <f>Z2676</f>
        <v>0</v>
      </c>
      <c r="AB2676" s="84"/>
      <c r="AC2676" s="99"/>
      <c r="AG2676" s="133"/>
      <c r="AH2676" s="133"/>
    </row>
    <row r="2677" spans="1:38" ht="15" hidden="1" customHeight="1" x14ac:dyDescent="0.2">
      <c r="A2677" s="97" t="s">
        <v>167</v>
      </c>
      <c r="B2677" s="38"/>
      <c r="C2677" s="38"/>
      <c r="D2677" s="38">
        <f>-'[1]2017 allotment-adjust'!G80</f>
        <v>10600000</v>
      </c>
      <c r="Z2677" s="85"/>
      <c r="AA2677" s="98">
        <f t="shared" si="1409"/>
        <v>10600000</v>
      </c>
      <c r="AB2677" s="84"/>
      <c r="AC2677" s="99"/>
      <c r="AF2677" s="132" t="s">
        <v>168</v>
      </c>
      <c r="AG2677" s="136"/>
      <c r="AH2677" s="133"/>
      <c r="AI2677" s="136"/>
    </row>
    <row r="2678" spans="1:38" ht="15" hidden="1" customHeight="1" x14ac:dyDescent="0.25">
      <c r="A2678" s="95"/>
      <c r="B2678" s="38"/>
      <c r="C2678" s="38"/>
      <c r="D2678" s="38"/>
      <c r="Z2678" s="85"/>
      <c r="AA2678" s="85"/>
      <c r="AB2678" s="84"/>
      <c r="AC2678" s="99"/>
      <c r="AG2678" s="133"/>
      <c r="AH2678" s="133"/>
    </row>
    <row r="2679" spans="1:38" ht="15" hidden="1" customHeight="1" x14ac:dyDescent="0.25">
      <c r="A2679" s="95"/>
      <c r="B2679" s="38"/>
      <c r="C2679" s="38"/>
      <c r="D2679" s="38"/>
      <c r="Z2679" s="85"/>
      <c r="AA2679" s="85"/>
      <c r="AB2679" s="84"/>
      <c r="AC2679" s="99"/>
      <c r="AG2679" s="133"/>
      <c r="AH2679" s="133"/>
    </row>
    <row r="2680" spans="1:38" s="103" customFormat="1" ht="27" hidden="1" customHeight="1" x14ac:dyDescent="0.25">
      <c r="A2680" s="100" t="s">
        <v>169</v>
      </c>
      <c r="B2680" s="101">
        <f t="shared" ref="B2680:C2680" si="1410">SUM(B2670:B2679)</f>
        <v>0</v>
      </c>
      <c r="C2680" s="101">
        <f t="shared" si="1410"/>
        <v>0</v>
      </c>
      <c r="D2680" s="101">
        <f>SUM(D2670:D2679)</f>
        <v>42095278</v>
      </c>
      <c r="E2680" s="88"/>
      <c r="F2680" s="88"/>
      <c r="G2680" s="88"/>
      <c r="H2680" s="88"/>
      <c r="I2680" s="88"/>
      <c r="J2680" s="88"/>
      <c r="K2680" s="88"/>
      <c r="L2680" s="88"/>
      <c r="M2680" s="88"/>
      <c r="N2680" s="88"/>
      <c r="O2680" s="88"/>
      <c r="P2680" s="88"/>
      <c r="Q2680" s="88"/>
      <c r="R2680" s="88"/>
      <c r="S2680" s="88"/>
      <c r="T2680" s="88"/>
      <c r="U2680" s="102"/>
      <c r="Z2680" s="87">
        <f>'[1]FAR No.1 -SUM'!W913</f>
        <v>0</v>
      </c>
      <c r="AA2680" s="87">
        <f>D2680-Z2680</f>
        <v>42095278</v>
      </c>
      <c r="AB2680" s="104"/>
      <c r="AC2680" s="105"/>
      <c r="AD2680" s="175"/>
      <c r="AE2680" s="132"/>
      <c r="AF2680" s="132" t="s">
        <v>170</v>
      </c>
      <c r="AG2680" s="136"/>
      <c r="AH2680" s="176"/>
      <c r="AI2680" s="177"/>
      <c r="AJ2680" s="176"/>
      <c r="AK2680" s="158"/>
      <c r="AL2680" s="158"/>
    </row>
    <row r="2681" spans="1:38" s="96" customFormat="1" ht="15" hidden="1" customHeight="1" x14ac:dyDescent="0.25">
      <c r="A2681" s="95"/>
      <c r="B2681" s="107"/>
      <c r="C2681" s="107"/>
      <c r="D2681" s="107"/>
      <c r="E2681" s="108"/>
      <c r="F2681" s="108"/>
      <c r="G2681" s="108"/>
      <c r="H2681" s="108"/>
      <c r="I2681" s="108"/>
      <c r="J2681" s="108"/>
      <c r="K2681" s="108"/>
      <c r="L2681" s="108"/>
      <c r="M2681" s="108"/>
      <c r="N2681" s="108"/>
      <c r="O2681" s="108"/>
      <c r="P2681" s="108"/>
      <c r="Q2681" s="108"/>
      <c r="R2681" s="108"/>
      <c r="S2681" s="108"/>
      <c r="T2681" s="108"/>
      <c r="U2681" s="109"/>
      <c r="Z2681" s="110"/>
      <c r="AA2681" s="110"/>
      <c r="AB2681" s="111"/>
      <c r="AC2681" s="112"/>
      <c r="AD2681" s="147"/>
      <c r="AE2681" s="132"/>
      <c r="AF2681" s="132" t="s">
        <v>171</v>
      </c>
      <c r="AG2681" s="136"/>
      <c r="AH2681" s="137"/>
      <c r="AI2681" s="136"/>
      <c r="AJ2681" s="137"/>
      <c r="AK2681" s="130"/>
      <c r="AL2681" s="130"/>
    </row>
    <row r="2682" spans="1:38" s="96" customFormat="1" ht="15" hidden="1" customHeight="1" x14ac:dyDescent="0.25">
      <c r="A2682" s="95"/>
      <c r="B2682" s="107"/>
      <c r="C2682" s="107"/>
      <c r="D2682" s="107"/>
      <c r="E2682" s="108"/>
      <c r="F2682" s="108"/>
      <c r="G2682" s="108"/>
      <c r="H2682" s="108"/>
      <c r="I2682" s="108"/>
      <c r="J2682" s="108"/>
      <c r="K2682" s="108"/>
      <c r="L2682" s="108"/>
      <c r="M2682" s="108"/>
      <c r="N2682" s="108"/>
      <c r="O2682" s="108"/>
      <c r="P2682" s="108"/>
      <c r="Q2682" s="108"/>
      <c r="R2682" s="108"/>
      <c r="S2682" s="108"/>
      <c r="T2682" s="108"/>
      <c r="U2682" s="109"/>
      <c r="Z2682" s="110"/>
      <c r="AA2682" s="110"/>
      <c r="AB2682" s="111"/>
      <c r="AC2682" s="112"/>
      <c r="AD2682" s="147"/>
      <c r="AE2682" s="132"/>
      <c r="AF2682" s="147" t="s">
        <v>172</v>
      </c>
      <c r="AG2682" s="150"/>
      <c r="AH2682" s="150"/>
      <c r="AI2682" s="150"/>
      <c r="AJ2682" s="137"/>
      <c r="AK2682" s="130"/>
      <c r="AL2682" s="130"/>
    </row>
    <row r="2683" spans="1:38" ht="20.45" hidden="1" customHeight="1" x14ac:dyDescent="0.25">
      <c r="A2683" s="92" t="s">
        <v>173</v>
      </c>
      <c r="Z2683" s="85"/>
      <c r="AA2683" s="98"/>
      <c r="AB2683" s="84"/>
      <c r="AC2683" s="99"/>
      <c r="AG2683" s="133"/>
      <c r="AH2683" s="133"/>
    </row>
    <row r="2684" spans="1:38" ht="15" hidden="1" customHeight="1" x14ac:dyDescent="0.25">
      <c r="A2684" s="95"/>
      <c r="Z2684" s="2"/>
      <c r="AA2684" s="113"/>
      <c r="AG2684" s="133"/>
      <c r="AH2684" s="133"/>
    </row>
    <row r="2685" spans="1:38" ht="21" hidden="1" customHeight="1" x14ac:dyDescent="0.25">
      <c r="A2685" s="95" t="s">
        <v>174</v>
      </c>
      <c r="B2685" s="38"/>
      <c r="C2685" s="38"/>
      <c r="D2685" s="38">
        <v>439554000</v>
      </c>
      <c r="Z2685" s="2"/>
      <c r="AA2685" s="96"/>
      <c r="AF2685" s="132" t="s">
        <v>175</v>
      </c>
      <c r="AG2685" s="136"/>
      <c r="AH2685" s="133"/>
      <c r="AI2685" s="136"/>
    </row>
    <row r="2686" spans="1:38" ht="19.5" hidden="1" customHeight="1" x14ac:dyDescent="0.25">
      <c r="A2686" s="95" t="s">
        <v>176</v>
      </c>
      <c r="B2686" s="38"/>
      <c r="C2686" s="38"/>
      <c r="D2686" s="38">
        <v>181871156</v>
      </c>
      <c r="Z2686" s="2"/>
      <c r="AA2686" s="96"/>
      <c r="AF2686" s="132" t="s">
        <v>177</v>
      </c>
      <c r="AG2686" s="136"/>
      <c r="AH2686" s="133"/>
      <c r="AI2686" s="136"/>
    </row>
    <row r="2687" spans="1:38" ht="18.95" hidden="1" customHeight="1" x14ac:dyDescent="0.25">
      <c r="A2687" s="95" t="s">
        <v>178</v>
      </c>
      <c r="B2687" s="38">
        <v>223437000</v>
      </c>
      <c r="C2687" s="38"/>
      <c r="D2687" s="38">
        <v>965062000</v>
      </c>
      <c r="Z2687" s="2"/>
      <c r="AA2687" s="114"/>
      <c r="AF2687" s="132" t="s">
        <v>179</v>
      </c>
      <c r="AG2687" s="136"/>
      <c r="AH2687" s="133"/>
      <c r="AI2687" s="136"/>
      <c r="AK2687" s="131"/>
    </row>
    <row r="2688" spans="1:38" ht="22.5" hidden="1" customHeight="1" x14ac:dyDescent="0.25">
      <c r="A2688" s="95" t="s">
        <v>180</v>
      </c>
      <c r="B2688" s="38">
        <v>646000</v>
      </c>
      <c r="C2688" s="38"/>
      <c r="D2688" s="38">
        <v>25600000</v>
      </c>
      <c r="Z2688" s="115"/>
      <c r="AA2688" s="116"/>
      <c r="AB2688" s="99"/>
      <c r="AF2688" s="147" t="s">
        <v>151</v>
      </c>
      <c r="AG2688" s="150"/>
      <c r="AH2688" s="150"/>
      <c r="AI2688" s="150"/>
    </row>
    <row r="2689" spans="1:38" ht="23.1" hidden="1" customHeight="1" x14ac:dyDescent="0.25">
      <c r="A2689" s="95" t="s">
        <v>181</v>
      </c>
      <c r="B2689" s="38">
        <v>832731000</v>
      </c>
      <c r="C2689" s="38"/>
      <c r="D2689" s="38">
        <v>729000</v>
      </c>
      <c r="Z2689" s="115"/>
      <c r="AA2689" s="112"/>
      <c r="AB2689" s="99"/>
      <c r="AG2689" s="133"/>
      <c r="AH2689" s="133"/>
      <c r="AI2689" s="134"/>
    </row>
    <row r="2690" spans="1:38" ht="21.6" hidden="1" customHeight="1" x14ac:dyDescent="0.25">
      <c r="A2690" s="95" t="s">
        <v>182</v>
      </c>
      <c r="B2690" s="38">
        <f t="shared" ref="B2690" si="1411">118198000+77824000</f>
        <v>196022000</v>
      </c>
      <c r="C2690" s="38"/>
      <c r="D2690" s="38">
        <v>107925000</v>
      </c>
      <c r="Z2690" s="115"/>
      <c r="AA2690" s="112"/>
      <c r="AB2690" s="99"/>
      <c r="AG2690" s="133"/>
      <c r="AH2690" s="133"/>
    </row>
    <row r="2691" spans="1:38" ht="24.95" hidden="1" customHeight="1" x14ac:dyDescent="0.25">
      <c r="A2691" s="95" t="s">
        <v>183</v>
      </c>
      <c r="B2691" s="38">
        <v>264813000</v>
      </c>
      <c r="C2691" s="38"/>
      <c r="D2691" s="38"/>
      <c r="Z2691" s="115"/>
      <c r="AA2691" s="112"/>
      <c r="AB2691" s="99"/>
      <c r="AG2691" s="133"/>
      <c r="AH2691" s="133"/>
    </row>
    <row r="2692" spans="1:38" s="103" customFormat="1" ht="28.5" hidden="1" customHeight="1" x14ac:dyDescent="0.25">
      <c r="A2692" s="100" t="s">
        <v>169</v>
      </c>
      <c r="B2692" s="101">
        <f t="shared" ref="B2692" si="1412">SUM(B2685:B2691)</f>
        <v>1517649000</v>
      </c>
      <c r="C2692" s="101"/>
      <c r="D2692" s="101">
        <f>SUM(D2685:D2691)</f>
        <v>1720741156</v>
      </c>
      <c r="E2692" s="88"/>
      <c r="F2692" s="88"/>
      <c r="G2692" s="88"/>
      <c r="H2692" s="88"/>
      <c r="I2692" s="88"/>
      <c r="J2692" s="88"/>
      <c r="K2692" s="88"/>
      <c r="L2692" s="88"/>
      <c r="M2692" s="88"/>
      <c r="N2692" s="88"/>
      <c r="O2692" s="88"/>
      <c r="P2692" s="88"/>
      <c r="Q2692" s="88"/>
      <c r="R2692" s="88"/>
      <c r="S2692" s="88"/>
      <c r="T2692" s="88"/>
      <c r="U2692" s="102"/>
      <c r="Z2692" s="117"/>
      <c r="AA2692" s="117"/>
      <c r="AB2692" s="105"/>
      <c r="AD2692" s="175"/>
      <c r="AE2692" s="175"/>
      <c r="AF2692" s="175"/>
      <c r="AG2692" s="176"/>
      <c r="AH2692" s="176"/>
      <c r="AI2692" s="176"/>
      <c r="AJ2692" s="176"/>
      <c r="AK2692" s="158"/>
      <c r="AL2692" s="158"/>
    </row>
    <row r="2693" spans="1:38" s="96" customFormat="1" ht="15" hidden="1" customHeight="1" x14ac:dyDescent="0.25">
      <c r="A2693" s="95"/>
      <c r="B2693" s="107"/>
      <c r="C2693" s="107"/>
      <c r="D2693" s="107"/>
      <c r="E2693" s="108"/>
      <c r="F2693" s="108"/>
      <c r="G2693" s="108"/>
      <c r="H2693" s="108"/>
      <c r="I2693" s="108"/>
      <c r="J2693" s="108"/>
      <c r="K2693" s="108"/>
      <c r="L2693" s="108"/>
      <c r="M2693" s="108"/>
      <c r="N2693" s="108"/>
      <c r="O2693" s="108"/>
      <c r="P2693" s="108"/>
      <c r="Q2693" s="108"/>
      <c r="R2693" s="108"/>
      <c r="S2693" s="108"/>
      <c r="T2693" s="108"/>
      <c r="U2693" s="109"/>
      <c r="Z2693" s="110">
        <f>D2074</f>
        <v>7353228760.7900009</v>
      </c>
      <c r="AA2693" s="116"/>
      <c r="AB2693" s="112"/>
      <c r="AD2693" s="147"/>
      <c r="AE2693" s="147"/>
      <c r="AF2693" s="147"/>
      <c r="AG2693" s="137"/>
      <c r="AH2693" s="137"/>
      <c r="AI2693" s="137"/>
      <c r="AJ2693" s="137"/>
      <c r="AK2693" s="130"/>
      <c r="AL2693" s="130"/>
    </row>
    <row r="2694" spans="1:38" s="96" customFormat="1" ht="15" customHeight="1" x14ac:dyDescent="0.25">
      <c r="A2694" s="95"/>
      <c r="B2694" s="107">
        <f>+D2663-B2663</f>
        <v>0</v>
      </c>
      <c r="C2694" s="107"/>
      <c r="D2694" s="128">
        <v>39278168453.885994</v>
      </c>
      <c r="E2694" s="108"/>
      <c r="F2694" s="108"/>
      <c r="G2694" s="108"/>
      <c r="H2694" s="108"/>
      <c r="I2694" s="108"/>
      <c r="J2694" s="108"/>
      <c r="K2694" s="108"/>
      <c r="L2694" s="108"/>
      <c r="M2694" s="108"/>
      <c r="N2694" s="108"/>
      <c r="O2694" s="108"/>
      <c r="P2694" s="108"/>
      <c r="Q2694" s="108"/>
      <c r="R2694" s="108"/>
      <c r="S2694" s="108"/>
      <c r="T2694" s="108"/>
      <c r="U2694" s="109"/>
      <c r="Z2694" s="115"/>
      <c r="AD2694" s="147"/>
      <c r="AE2694" s="147"/>
      <c r="AF2694" s="147"/>
      <c r="AG2694" s="150"/>
      <c r="AH2694" s="137"/>
      <c r="AI2694" s="150"/>
      <c r="AJ2694" s="137"/>
      <c r="AK2694" s="130"/>
      <c r="AL2694" s="130"/>
    </row>
    <row r="2695" spans="1:38" s="96" customFormat="1" ht="15" hidden="1" customHeight="1" x14ac:dyDescent="0.25">
      <c r="A2695" s="92" t="s">
        <v>184</v>
      </c>
      <c r="B2695" s="107"/>
      <c r="C2695" s="107"/>
      <c r="D2695" s="107"/>
      <c r="E2695" s="108"/>
      <c r="F2695" s="108"/>
      <c r="G2695" s="108"/>
      <c r="H2695" s="108"/>
      <c r="I2695" s="108"/>
      <c r="J2695" s="108"/>
      <c r="K2695" s="108"/>
      <c r="L2695" s="108"/>
      <c r="M2695" s="108"/>
      <c r="N2695" s="108"/>
      <c r="O2695" s="108"/>
      <c r="P2695" s="108"/>
      <c r="Q2695" s="108"/>
      <c r="R2695" s="108"/>
      <c r="S2695" s="108"/>
      <c r="T2695" s="108"/>
      <c r="U2695" s="109"/>
      <c r="Z2695" s="118"/>
      <c r="AD2695" s="147"/>
      <c r="AE2695" s="147"/>
      <c r="AF2695" s="147"/>
      <c r="AG2695" s="137"/>
      <c r="AH2695" s="137"/>
      <c r="AI2695" s="137"/>
      <c r="AJ2695" s="137"/>
      <c r="AK2695" s="130"/>
      <c r="AL2695" s="130"/>
    </row>
    <row r="2696" spans="1:38" s="96" customFormat="1" ht="15" hidden="1" customHeight="1" x14ac:dyDescent="0.25">
      <c r="A2696" s="92"/>
      <c r="B2696" s="107"/>
      <c r="C2696" s="107"/>
      <c r="D2696" s="107"/>
      <c r="E2696" s="108"/>
      <c r="F2696" s="108"/>
      <c r="G2696" s="108"/>
      <c r="H2696" s="108"/>
      <c r="I2696" s="108"/>
      <c r="J2696" s="108"/>
      <c r="K2696" s="108"/>
      <c r="L2696" s="108"/>
      <c r="M2696" s="108"/>
      <c r="N2696" s="108"/>
      <c r="O2696" s="108"/>
      <c r="P2696" s="108"/>
      <c r="Q2696" s="108"/>
      <c r="R2696" s="108"/>
      <c r="S2696" s="108"/>
      <c r="T2696" s="108"/>
      <c r="U2696" s="109"/>
      <c r="Z2696" s="118"/>
      <c r="AD2696" s="147"/>
      <c r="AE2696" s="147"/>
      <c r="AF2696" s="147"/>
      <c r="AG2696" s="137"/>
      <c r="AH2696" s="137"/>
      <c r="AI2696" s="137"/>
      <c r="AJ2696" s="137"/>
      <c r="AK2696" s="130"/>
      <c r="AL2696" s="130"/>
    </row>
    <row r="2697" spans="1:38" s="96" customFormat="1" ht="15" hidden="1" customHeight="1" x14ac:dyDescent="0.25">
      <c r="A2697" s="95" t="s">
        <v>185</v>
      </c>
      <c r="B2697" s="107">
        <v>-3526590965</v>
      </c>
      <c r="C2697" s="107"/>
      <c r="D2697" s="107"/>
      <c r="E2697" s="108"/>
      <c r="F2697" s="108"/>
      <c r="G2697" s="108"/>
      <c r="H2697" s="108"/>
      <c r="I2697" s="108"/>
      <c r="J2697" s="108"/>
      <c r="K2697" s="108"/>
      <c r="L2697" s="108"/>
      <c r="M2697" s="108"/>
      <c r="N2697" s="108"/>
      <c r="O2697" s="108"/>
      <c r="P2697" s="108"/>
      <c r="Q2697" s="108"/>
      <c r="R2697" s="108"/>
      <c r="S2697" s="108"/>
      <c r="T2697" s="108"/>
      <c r="U2697" s="109"/>
      <c r="Z2697" s="118"/>
      <c r="AD2697" s="147"/>
      <c r="AE2697" s="147"/>
      <c r="AF2697" s="147"/>
      <c r="AG2697" s="137"/>
      <c r="AH2697" s="137"/>
      <c r="AI2697" s="137"/>
      <c r="AJ2697" s="137"/>
      <c r="AK2697" s="130"/>
      <c r="AL2697" s="130"/>
    </row>
    <row r="2698" spans="1:38" s="96" customFormat="1" ht="15" hidden="1" customHeight="1" x14ac:dyDescent="0.25">
      <c r="A2698" s="95" t="s">
        <v>186</v>
      </c>
      <c r="B2698" s="107">
        <v>3526590965</v>
      </c>
      <c r="C2698" s="107"/>
      <c r="D2698" s="107"/>
      <c r="E2698" s="108"/>
      <c r="F2698" s="108"/>
      <c r="G2698" s="108"/>
      <c r="H2698" s="108"/>
      <c r="I2698" s="108"/>
      <c r="J2698" s="108"/>
      <c r="K2698" s="108"/>
      <c r="L2698" s="108"/>
      <c r="M2698" s="108"/>
      <c r="N2698" s="108"/>
      <c r="O2698" s="108"/>
      <c r="P2698" s="108"/>
      <c r="Q2698" s="108"/>
      <c r="R2698" s="108"/>
      <c r="S2698" s="108"/>
      <c r="T2698" s="108"/>
      <c r="U2698" s="109"/>
      <c r="Z2698" s="118"/>
      <c r="AD2698" s="147"/>
      <c r="AE2698" s="147"/>
      <c r="AF2698" s="147"/>
      <c r="AG2698" s="137"/>
      <c r="AH2698" s="137"/>
      <c r="AI2698" s="137"/>
      <c r="AJ2698" s="137"/>
      <c r="AK2698" s="130"/>
      <c r="AL2698" s="130"/>
    </row>
    <row r="2699" spans="1:38" s="96" customFormat="1" ht="15" hidden="1" customHeight="1" x14ac:dyDescent="0.25">
      <c r="A2699" s="92"/>
      <c r="B2699" s="107"/>
      <c r="C2699" s="107"/>
      <c r="D2699" s="107"/>
      <c r="E2699" s="108"/>
      <c r="F2699" s="108"/>
      <c r="G2699" s="108"/>
      <c r="H2699" s="108"/>
      <c r="I2699" s="108"/>
      <c r="J2699" s="108"/>
      <c r="K2699" s="108"/>
      <c r="L2699" s="108"/>
      <c r="M2699" s="108"/>
      <c r="N2699" s="108"/>
      <c r="O2699" s="108"/>
      <c r="P2699" s="108"/>
      <c r="Q2699" s="108"/>
      <c r="R2699" s="108"/>
      <c r="S2699" s="108"/>
      <c r="T2699" s="108"/>
      <c r="U2699" s="109"/>
      <c r="Z2699" s="118"/>
      <c r="AD2699" s="147"/>
      <c r="AE2699" s="147"/>
      <c r="AF2699" s="147"/>
      <c r="AG2699" s="137"/>
      <c r="AH2699" s="137"/>
      <c r="AI2699" s="137"/>
      <c r="AJ2699" s="137"/>
      <c r="AK2699" s="130"/>
      <c r="AL2699" s="130"/>
    </row>
    <row r="2700" spans="1:38" s="96" customFormat="1" ht="15" hidden="1" customHeight="1" x14ac:dyDescent="0.25">
      <c r="A2700" s="92"/>
      <c r="B2700" s="107"/>
      <c r="C2700" s="107"/>
      <c r="D2700" s="107"/>
      <c r="E2700" s="108"/>
      <c r="F2700" s="108"/>
      <c r="G2700" s="108"/>
      <c r="H2700" s="108"/>
      <c r="I2700" s="108"/>
      <c r="J2700" s="108"/>
      <c r="K2700" s="108"/>
      <c r="L2700" s="108"/>
      <c r="M2700" s="108"/>
      <c r="N2700" s="108"/>
      <c r="O2700" s="108"/>
      <c r="P2700" s="108"/>
      <c r="Q2700" s="108"/>
      <c r="R2700" s="108"/>
      <c r="S2700" s="108"/>
      <c r="T2700" s="108"/>
      <c r="U2700" s="109"/>
      <c r="Z2700" s="118"/>
      <c r="AD2700" s="147"/>
      <c r="AE2700" s="147"/>
      <c r="AF2700" s="147"/>
      <c r="AG2700" s="137"/>
      <c r="AH2700" s="137"/>
      <c r="AI2700" s="137"/>
      <c r="AJ2700" s="137"/>
      <c r="AK2700" s="130"/>
      <c r="AL2700" s="130"/>
    </row>
    <row r="2701" spans="1:38" s="96" customFormat="1" ht="15" hidden="1" customHeight="1" x14ac:dyDescent="0.25">
      <c r="A2701" s="95"/>
      <c r="B2701" s="107"/>
      <c r="C2701" s="107"/>
      <c r="D2701" s="107"/>
      <c r="E2701" s="108"/>
      <c r="F2701" s="108"/>
      <c r="G2701" s="108"/>
      <c r="H2701" s="108"/>
      <c r="I2701" s="108"/>
      <c r="J2701" s="108"/>
      <c r="K2701" s="108"/>
      <c r="L2701" s="108"/>
      <c r="M2701" s="108"/>
      <c r="N2701" s="108"/>
      <c r="O2701" s="108"/>
      <c r="P2701" s="108"/>
      <c r="Q2701" s="108"/>
      <c r="R2701" s="108"/>
      <c r="S2701" s="108"/>
      <c r="T2701" s="108"/>
      <c r="U2701" s="109"/>
      <c r="Z2701" s="118"/>
      <c r="AD2701" s="147"/>
      <c r="AE2701" s="147"/>
      <c r="AF2701" s="147"/>
      <c r="AG2701" s="137"/>
      <c r="AH2701" s="137"/>
      <c r="AI2701" s="137"/>
      <c r="AJ2701" s="137"/>
      <c r="AK2701" s="130"/>
      <c r="AL2701" s="130"/>
    </row>
    <row r="2702" spans="1:38" s="96" customFormat="1" ht="15" hidden="1" customHeight="1" x14ac:dyDescent="0.25">
      <c r="A2702" s="92" t="s">
        <v>187</v>
      </c>
      <c r="B2702" s="107"/>
      <c r="C2702" s="107"/>
      <c r="D2702" s="107"/>
      <c r="E2702" s="108"/>
      <c r="F2702" s="108"/>
      <c r="G2702" s="108"/>
      <c r="H2702" s="108"/>
      <c r="I2702" s="108"/>
      <c r="J2702" s="108"/>
      <c r="K2702" s="108"/>
      <c r="L2702" s="108"/>
      <c r="M2702" s="108"/>
      <c r="N2702" s="108"/>
      <c r="O2702" s="108"/>
      <c r="P2702" s="108"/>
      <c r="Q2702" s="108"/>
      <c r="R2702" s="108"/>
      <c r="S2702" s="108"/>
      <c r="T2702" s="108"/>
      <c r="U2702" s="109"/>
      <c r="Z2702" s="118"/>
      <c r="AD2702" s="147"/>
      <c r="AE2702" s="147"/>
      <c r="AF2702" s="147"/>
      <c r="AG2702" s="137"/>
      <c r="AH2702" s="137"/>
      <c r="AI2702" s="137"/>
      <c r="AJ2702" s="137"/>
      <c r="AK2702" s="130"/>
      <c r="AL2702" s="130"/>
    </row>
    <row r="2703" spans="1:38" s="96" customFormat="1" ht="15" hidden="1" customHeight="1" x14ac:dyDescent="0.25">
      <c r="A2703" s="95"/>
      <c r="B2703" s="107"/>
      <c r="C2703" s="107"/>
      <c r="D2703" s="107"/>
      <c r="E2703" s="108"/>
      <c r="F2703" s="108"/>
      <c r="G2703" s="108"/>
      <c r="H2703" s="108"/>
      <c r="I2703" s="108"/>
      <c r="J2703" s="108"/>
      <c r="K2703" s="108"/>
      <c r="L2703" s="108"/>
      <c r="M2703" s="108"/>
      <c r="N2703" s="108"/>
      <c r="O2703" s="108"/>
      <c r="P2703" s="108"/>
      <c r="Q2703" s="108"/>
      <c r="R2703" s="108"/>
      <c r="S2703" s="108"/>
      <c r="T2703" s="108"/>
      <c r="U2703" s="109"/>
      <c r="Z2703" s="118"/>
      <c r="AD2703" s="147"/>
      <c r="AE2703" s="147"/>
      <c r="AF2703" s="147"/>
      <c r="AG2703" s="137"/>
      <c r="AH2703" s="137"/>
      <c r="AI2703" s="137"/>
      <c r="AJ2703" s="137"/>
      <c r="AK2703" s="130"/>
      <c r="AL2703" s="130"/>
    </row>
    <row r="2704" spans="1:38" ht="15" hidden="1" customHeight="1" x14ac:dyDescent="0.25">
      <c r="A2704" s="95" t="s">
        <v>188</v>
      </c>
      <c r="B2704" s="38"/>
      <c r="C2704" s="38"/>
      <c r="D2704" s="38"/>
      <c r="Z2704" s="115"/>
      <c r="AG2704" s="133"/>
      <c r="AH2704" s="133"/>
    </row>
    <row r="2705" spans="1:38" ht="15" hidden="1" customHeight="1" x14ac:dyDescent="0.25">
      <c r="A2705" s="95" t="s">
        <v>189</v>
      </c>
      <c r="B2705" s="38"/>
      <c r="C2705" s="38"/>
      <c r="D2705" s="38"/>
      <c r="Z2705" s="115"/>
      <c r="AG2705" s="133"/>
      <c r="AH2705" s="133"/>
    </row>
    <row r="2706" spans="1:38" s="96" customFormat="1" ht="15" hidden="1" customHeight="1" x14ac:dyDescent="0.25">
      <c r="A2706" s="119" t="s">
        <v>169</v>
      </c>
      <c r="B2706" s="120">
        <f t="shared" ref="B2706:C2706" si="1413">B2705+B2704</f>
        <v>0</v>
      </c>
      <c r="C2706" s="120">
        <f t="shared" si="1413"/>
        <v>0</v>
      </c>
      <c r="D2706" s="120">
        <f>D2705+D2704</f>
        <v>0</v>
      </c>
      <c r="E2706" s="108"/>
      <c r="F2706" s="108"/>
      <c r="G2706" s="108"/>
      <c r="H2706" s="108"/>
      <c r="I2706" s="108"/>
      <c r="J2706" s="108"/>
      <c r="K2706" s="108"/>
      <c r="L2706" s="108"/>
      <c r="M2706" s="108"/>
      <c r="N2706" s="108"/>
      <c r="O2706" s="108"/>
      <c r="P2706" s="108"/>
      <c r="Q2706" s="108"/>
      <c r="R2706" s="108"/>
      <c r="S2706" s="108"/>
      <c r="T2706" s="108"/>
      <c r="U2706" s="109"/>
      <c r="Z2706" s="118"/>
      <c r="AD2706" s="147"/>
      <c r="AE2706" s="147"/>
      <c r="AF2706" s="147"/>
      <c r="AG2706" s="137"/>
      <c r="AH2706" s="137"/>
      <c r="AI2706" s="137"/>
      <c r="AJ2706" s="137"/>
      <c r="AK2706" s="130"/>
      <c r="AL2706" s="130"/>
    </row>
    <row r="2707" spans="1:38" s="96" customFormat="1" ht="15" hidden="1" customHeight="1" x14ac:dyDescent="0.25">
      <c r="A2707" s="95"/>
      <c r="B2707" s="107"/>
      <c r="C2707" s="107"/>
      <c r="D2707" s="107"/>
      <c r="E2707" s="108"/>
      <c r="F2707" s="108"/>
      <c r="G2707" s="108"/>
      <c r="H2707" s="108"/>
      <c r="I2707" s="108"/>
      <c r="J2707" s="108"/>
      <c r="K2707" s="108"/>
      <c r="L2707" s="108"/>
      <c r="M2707" s="108"/>
      <c r="N2707" s="108"/>
      <c r="O2707" s="108"/>
      <c r="P2707" s="108"/>
      <c r="Q2707" s="108"/>
      <c r="R2707" s="108"/>
      <c r="S2707" s="108"/>
      <c r="T2707" s="108"/>
      <c r="U2707" s="109"/>
      <c r="Z2707" s="118"/>
      <c r="AD2707" s="147"/>
      <c r="AE2707" s="147"/>
      <c r="AF2707" s="147"/>
      <c r="AG2707" s="137"/>
      <c r="AH2707" s="137"/>
      <c r="AI2707" s="137"/>
      <c r="AJ2707" s="137"/>
      <c r="AK2707" s="130"/>
      <c r="AL2707" s="130"/>
    </row>
    <row r="2708" spans="1:38" s="96" customFormat="1" ht="15" hidden="1" customHeight="1" x14ac:dyDescent="0.25">
      <c r="A2708" s="92" t="s">
        <v>190</v>
      </c>
      <c r="B2708" s="107"/>
      <c r="C2708" s="107"/>
      <c r="D2708" s="107"/>
      <c r="E2708" s="108"/>
      <c r="F2708" s="108"/>
      <c r="G2708" s="108"/>
      <c r="H2708" s="108"/>
      <c r="I2708" s="108"/>
      <c r="J2708" s="108"/>
      <c r="K2708" s="108"/>
      <c r="L2708" s="108"/>
      <c r="M2708" s="108"/>
      <c r="N2708" s="108"/>
      <c r="O2708" s="108"/>
      <c r="P2708" s="108"/>
      <c r="Q2708" s="108"/>
      <c r="R2708" s="108"/>
      <c r="S2708" s="108"/>
      <c r="T2708" s="108"/>
      <c r="U2708" s="109"/>
      <c r="Z2708" s="118"/>
      <c r="AD2708" s="147"/>
      <c r="AE2708" s="147"/>
      <c r="AF2708" s="147"/>
      <c r="AG2708" s="137"/>
      <c r="AH2708" s="137"/>
      <c r="AI2708" s="137"/>
      <c r="AJ2708" s="137"/>
      <c r="AK2708" s="130"/>
      <c r="AL2708" s="130"/>
    </row>
    <row r="2709" spans="1:38" s="96" customFormat="1" ht="15" hidden="1" customHeight="1" x14ac:dyDescent="0.25">
      <c r="A2709" s="95"/>
      <c r="B2709" s="107"/>
      <c r="C2709" s="107"/>
      <c r="D2709" s="107"/>
      <c r="E2709" s="108"/>
      <c r="F2709" s="108"/>
      <c r="G2709" s="108"/>
      <c r="H2709" s="108"/>
      <c r="I2709" s="108"/>
      <c r="J2709" s="108"/>
      <c r="K2709" s="108"/>
      <c r="L2709" s="108"/>
      <c r="M2709" s="108"/>
      <c r="N2709" s="108"/>
      <c r="O2709" s="108"/>
      <c r="P2709" s="108"/>
      <c r="Q2709" s="108"/>
      <c r="R2709" s="108"/>
      <c r="S2709" s="108"/>
      <c r="T2709" s="108"/>
      <c r="U2709" s="109"/>
      <c r="Z2709" s="118"/>
      <c r="AD2709" s="147"/>
      <c r="AE2709" s="147"/>
      <c r="AF2709" s="147"/>
      <c r="AG2709" s="137"/>
      <c r="AH2709" s="137"/>
      <c r="AI2709" s="137"/>
      <c r="AJ2709" s="137"/>
      <c r="AK2709" s="130"/>
      <c r="AL2709" s="130"/>
    </row>
    <row r="2710" spans="1:38" s="96" customFormat="1" ht="15" hidden="1" customHeight="1" x14ac:dyDescent="0.25">
      <c r="A2710" s="95" t="s">
        <v>191</v>
      </c>
      <c r="B2710" s="107"/>
      <c r="C2710" s="107"/>
      <c r="D2710" s="107"/>
      <c r="E2710" s="108"/>
      <c r="F2710" s="108"/>
      <c r="G2710" s="108"/>
      <c r="H2710" s="108"/>
      <c r="I2710" s="108"/>
      <c r="J2710" s="108"/>
      <c r="K2710" s="108"/>
      <c r="L2710" s="108"/>
      <c r="M2710" s="108"/>
      <c r="N2710" s="108"/>
      <c r="O2710" s="108"/>
      <c r="P2710" s="108"/>
      <c r="Q2710" s="108"/>
      <c r="R2710" s="108"/>
      <c r="S2710" s="108"/>
      <c r="T2710" s="108"/>
      <c r="U2710" s="109"/>
      <c r="Z2710" s="118"/>
      <c r="AD2710" s="147"/>
      <c r="AE2710" s="147"/>
      <c r="AF2710" s="147"/>
      <c r="AG2710" s="137"/>
      <c r="AH2710" s="137"/>
      <c r="AI2710" s="137"/>
      <c r="AJ2710" s="137"/>
      <c r="AK2710" s="130"/>
      <c r="AL2710" s="130"/>
    </row>
    <row r="2711" spans="1:38" s="96" customFormat="1" ht="15" hidden="1" customHeight="1" x14ac:dyDescent="0.25">
      <c r="A2711" s="95"/>
      <c r="B2711" s="107"/>
      <c r="C2711" s="107"/>
      <c r="D2711" s="107"/>
      <c r="E2711" s="108"/>
      <c r="F2711" s="108"/>
      <c r="G2711" s="108"/>
      <c r="H2711" s="108"/>
      <c r="I2711" s="108"/>
      <c r="J2711" s="108"/>
      <c r="K2711" s="108"/>
      <c r="L2711" s="108"/>
      <c r="M2711" s="108"/>
      <c r="N2711" s="108"/>
      <c r="O2711" s="108"/>
      <c r="P2711" s="108"/>
      <c r="Q2711" s="108"/>
      <c r="R2711" s="108"/>
      <c r="S2711" s="108"/>
      <c r="T2711" s="108"/>
      <c r="U2711" s="109"/>
      <c r="Z2711" s="118"/>
      <c r="AD2711" s="147"/>
      <c r="AE2711" s="147"/>
      <c r="AF2711" s="147"/>
      <c r="AG2711" s="137"/>
      <c r="AH2711" s="137"/>
      <c r="AI2711" s="137"/>
      <c r="AJ2711" s="137"/>
      <c r="AK2711" s="130"/>
      <c r="AL2711" s="130"/>
    </row>
    <row r="2712" spans="1:38" s="96" customFormat="1" ht="15" hidden="1" customHeight="1" x14ac:dyDescent="0.25">
      <c r="A2712" s="95"/>
      <c r="B2712" s="107"/>
      <c r="C2712" s="107"/>
      <c r="D2712" s="107"/>
      <c r="E2712" s="108"/>
      <c r="F2712" s="108"/>
      <c r="G2712" s="108"/>
      <c r="H2712" s="108"/>
      <c r="I2712" s="108"/>
      <c r="J2712" s="108"/>
      <c r="K2712" s="108"/>
      <c r="L2712" s="108"/>
      <c r="M2712" s="108"/>
      <c r="N2712" s="108"/>
      <c r="O2712" s="108"/>
      <c r="P2712" s="108"/>
      <c r="Q2712" s="108"/>
      <c r="R2712" s="108"/>
      <c r="S2712" s="108"/>
      <c r="T2712" s="108"/>
      <c r="U2712" s="109"/>
      <c r="Z2712" s="118"/>
      <c r="AD2712" s="147"/>
      <c r="AE2712" s="147"/>
      <c r="AF2712" s="147"/>
      <c r="AG2712" s="137"/>
      <c r="AH2712" s="137"/>
      <c r="AI2712" s="137"/>
      <c r="AJ2712" s="137"/>
      <c r="AK2712" s="130"/>
      <c r="AL2712" s="130"/>
    </row>
    <row r="2713" spans="1:38" s="89" customFormat="1" ht="33.6" customHeight="1" x14ac:dyDescent="0.25">
      <c r="A2713" s="121" t="s">
        <v>192</v>
      </c>
      <c r="B2713" s="88" t="s">
        <v>193</v>
      </c>
      <c r="C2713" s="88"/>
      <c r="D2713" s="88" t="s">
        <v>193</v>
      </c>
      <c r="E2713" s="122"/>
      <c r="F2713" s="122"/>
      <c r="G2713" s="122"/>
      <c r="H2713" s="122"/>
      <c r="I2713" s="122"/>
      <c r="J2713" s="122"/>
      <c r="K2713" s="122"/>
      <c r="L2713" s="122"/>
      <c r="M2713" s="122"/>
      <c r="N2713" s="122"/>
      <c r="O2713" s="122"/>
      <c r="P2713" s="122"/>
      <c r="Q2713" s="122"/>
      <c r="R2713" s="122"/>
      <c r="S2713" s="122"/>
      <c r="T2713" s="122"/>
      <c r="U2713" s="123"/>
      <c r="Z2713" s="124"/>
      <c r="AA2713" s="88" t="s">
        <v>194</v>
      </c>
      <c r="AD2713" s="173"/>
      <c r="AE2713" s="173"/>
      <c r="AF2713" s="173"/>
      <c r="AG2713" s="145"/>
      <c r="AH2713" s="144"/>
      <c r="AI2713" s="144"/>
      <c r="AJ2713" s="174"/>
      <c r="AK2713" s="91"/>
      <c r="AL2713" s="91"/>
    </row>
    <row r="2714" spans="1:38" ht="15" customHeight="1" x14ac:dyDescent="0.3">
      <c r="D2714" s="129">
        <f>+D2663-D2694</f>
        <v>4.00543212890625E-3</v>
      </c>
      <c r="U2714" s="2"/>
      <c r="V2714" s="2"/>
      <c r="W2714" s="2"/>
      <c r="X2714" s="2"/>
      <c r="Y2714" s="2"/>
      <c r="Z2714" s="118"/>
      <c r="AA2714" s="125"/>
      <c r="AB2714" s="106"/>
      <c r="AC2714" s="106"/>
      <c r="AI2714" s="133" t="s">
        <v>195</v>
      </c>
      <c r="AJ2714" s="136">
        <f>+[1]SAOBCENTRALOFFICE101!H9621</f>
        <v>3457379248.7700005</v>
      </c>
      <c r="AK2714" s="131">
        <f>+[1]SAOBCENTRALOFFICE101!V9621</f>
        <v>2779775200.23</v>
      </c>
      <c r="AL2714" s="131">
        <f>+AJ2714-AK2714</f>
        <v>677604048.54000044</v>
      </c>
    </row>
    <row r="2715" spans="1:38" ht="15" customHeight="1" x14ac:dyDescent="0.2">
      <c r="U2715" s="2"/>
      <c r="V2715" s="2"/>
      <c r="W2715" s="2"/>
      <c r="X2715" s="2"/>
      <c r="Y2715" s="2"/>
      <c r="Z2715" s="118"/>
      <c r="AA2715" s="125"/>
      <c r="AB2715" s="106"/>
      <c r="AC2715" s="106"/>
      <c r="AI2715" s="133" t="s">
        <v>196</v>
      </c>
      <c r="AJ2715" s="136">
        <f>+'[1]SAOB-co-others'!H11472</f>
        <v>27247724666.609997</v>
      </c>
      <c r="AK2715" s="131">
        <f>+'[1]SAOB-co-others'!V11472</f>
        <v>26910142169.149998</v>
      </c>
      <c r="AL2715" s="131">
        <f>+AJ2715-AK2715</f>
        <v>337582497.45999908</v>
      </c>
    </row>
    <row r="2716" spans="1:38" ht="15" customHeight="1" x14ac:dyDescent="0.2">
      <c r="AA2716" s="106"/>
      <c r="AB2716" s="106"/>
      <c r="AC2716" s="106"/>
      <c r="AI2716" s="133" t="s">
        <v>151</v>
      </c>
      <c r="AJ2716" s="136">
        <f>SUM(AJ2714:AJ2715)</f>
        <v>30705103915.379997</v>
      </c>
      <c r="AK2716" s="131">
        <f t="shared" ref="AK2716:AL2716" si="1414">SUM(AK2714:AK2715)</f>
        <v>29689917369.379997</v>
      </c>
      <c r="AL2716" s="131">
        <f t="shared" si="1414"/>
        <v>1015186545.9999995</v>
      </c>
    </row>
    <row r="2717" spans="1:38" s="103" customFormat="1" ht="15" customHeight="1" x14ac:dyDescent="0.25">
      <c r="A2717" s="10" t="s">
        <v>197</v>
      </c>
      <c r="B2717" s="10"/>
      <c r="C2717" s="10"/>
      <c r="D2717" s="126" t="s">
        <v>198</v>
      </c>
      <c r="E2717" s="126"/>
      <c r="F2717" s="126"/>
      <c r="G2717" s="126"/>
      <c r="H2717" s="126"/>
      <c r="I2717" s="126"/>
      <c r="J2717" s="126"/>
      <c r="K2717" s="126"/>
      <c r="L2717" s="126"/>
      <c r="M2717" s="126"/>
      <c r="N2717" s="126"/>
      <c r="O2717" s="126"/>
      <c r="P2717" s="126"/>
      <c r="Q2717" s="126"/>
      <c r="R2717" s="126"/>
      <c r="S2717" s="126"/>
      <c r="T2717" s="126"/>
      <c r="U2717" s="126"/>
      <c r="V2717" s="126"/>
      <c r="W2717" s="126"/>
      <c r="X2717" s="126"/>
      <c r="Y2717" s="126"/>
      <c r="Z2717" s="126"/>
      <c r="AA2717" s="1" t="s">
        <v>199</v>
      </c>
      <c r="AB2717" s="1"/>
      <c r="AC2717" s="1"/>
      <c r="AD2717" s="175"/>
      <c r="AE2717" s="175"/>
      <c r="AF2717" s="175"/>
      <c r="AG2717" s="175"/>
      <c r="AH2717" s="175"/>
      <c r="AI2717" s="133" t="s">
        <v>200</v>
      </c>
      <c r="AJ2717" s="136">
        <f>+AJ2749</f>
        <v>27247724666.609997</v>
      </c>
      <c r="AK2717" s="131">
        <f t="shared" ref="AK2717:AL2717" si="1415">+AK2749</f>
        <v>26910142169.149998</v>
      </c>
      <c r="AL2717" s="131">
        <f t="shared" si="1415"/>
        <v>337582497.45999908</v>
      </c>
    </row>
    <row r="2718" spans="1:38" s="103" customFormat="1" ht="15" customHeight="1" x14ac:dyDescent="0.25">
      <c r="A2718" s="10" t="s">
        <v>201</v>
      </c>
      <c r="B2718" s="10"/>
      <c r="C2718" s="10"/>
      <c r="D2718" s="126" t="s">
        <v>202</v>
      </c>
      <c r="E2718" s="126"/>
      <c r="F2718" s="126"/>
      <c r="G2718" s="126"/>
      <c r="H2718" s="126"/>
      <c r="I2718" s="126"/>
      <c r="J2718" s="126"/>
      <c r="K2718" s="126"/>
      <c r="L2718" s="126"/>
      <c r="M2718" s="126"/>
      <c r="N2718" s="126"/>
      <c r="O2718" s="126"/>
      <c r="P2718" s="126"/>
      <c r="Q2718" s="126"/>
      <c r="R2718" s="126"/>
      <c r="S2718" s="126"/>
      <c r="T2718" s="126"/>
      <c r="U2718" s="126"/>
      <c r="V2718" s="126"/>
      <c r="W2718" s="126"/>
      <c r="X2718" s="126"/>
      <c r="Y2718" s="126"/>
      <c r="Z2718" s="126"/>
      <c r="AA2718" s="1" t="s">
        <v>203</v>
      </c>
      <c r="AB2718" s="1"/>
      <c r="AC2718" s="1"/>
      <c r="AD2718" s="175"/>
      <c r="AE2718" s="175"/>
      <c r="AF2718" s="175"/>
      <c r="AG2718" s="175"/>
      <c r="AH2718" s="175"/>
      <c r="AI2718" s="133" t="s">
        <v>204</v>
      </c>
      <c r="AJ2718" s="136">
        <f>+AJ2716-AJ2717</f>
        <v>3457379248.7700005</v>
      </c>
      <c r="AK2718" s="131">
        <f t="shared" ref="AK2718:AL2718" si="1416">+AK2716-AK2717</f>
        <v>2779775200.2299995</v>
      </c>
      <c r="AL2718" s="131">
        <f t="shared" si="1416"/>
        <v>677604048.54000044</v>
      </c>
    </row>
    <row r="2720" spans="1:38" s="133" customFormat="1" ht="15" customHeight="1" x14ac:dyDescent="0.2"/>
    <row r="2721" spans="2:38" s="133" customFormat="1" ht="15" customHeight="1" x14ac:dyDescent="0.2">
      <c r="B2721" s="134"/>
      <c r="C2721" s="134"/>
      <c r="D2721" s="134"/>
      <c r="E2721" s="134"/>
      <c r="F2721" s="134"/>
      <c r="G2721" s="134"/>
      <c r="H2721" s="134"/>
      <c r="I2721" s="134"/>
      <c r="J2721" s="134"/>
      <c r="K2721" s="134"/>
      <c r="L2721" s="134"/>
      <c r="M2721" s="134"/>
      <c r="N2721" s="134"/>
      <c r="O2721" s="134"/>
      <c r="P2721" s="134"/>
      <c r="Q2721" s="134"/>
      <c r="R2721" s="134"/>
      <c r="S2721" s="134"/>
      <c r="T2721" s="134"/>
      <c r="U2721" s="134"/>
      <c r="V2721" s="134"/>
      <c r="W2721" s="134"/>
      <c r="X2721" s="134"/>
      <c r="Y2721" s="134"/>
      <c r="Z2721" s="134"/>
    </row>
    <row r="2722" spans="2:38" s="133" customFormat="1" ht="15" customHeight="1" x14ac:dyDescent="0.2">
      <c r="B2722" s="149" t="s">
        <v>205</v>
      </c>
      <c r="C2722" s="134">
        <v>118449453770</v>
      </c>
      <c r="D2722" s="134">
        <v>118449453770</v>
      </c>
      <c r="E2722" s="134">
        <v>11498056863.6</v>
      </c>
      <c r="F2722" s="134">
        <v>0</v>
      </c>
      <c r="G2722" s="134">
        <v>0</v>
      </c>
      <c r="H2722" s="134">
        <v>0</v>
      </c>
      <c r="I2722" s="134">
        <v>812371831.08000004</v>
      </c>
      <c r="J2722" s="134">
        <v>0</v>
      </c>
      <c r="K2722" s="134">
        <v>0</v>
      </c>
      <c r="L2722" s="134">
        <v>0</v>
      </c>
      <c r="M2722" s="134">
        <v>812371831.08000004</v>
      </c>
      <c r="N2722" s="134">
        <v>1782848802.26</v>
      </c>
      <c r="O2722" s="134">
        <v>8902836230.2599983</v>
      </c>
      <c r="P2722" s="134">
        <v>0</v>
      </c>
      <c r="Q2722" s="134">
        <v>0</v>
      </c>
      <c r="R2722" s="134">
        <v>0</v>
      </c>
      <c r="S2722" s="134">
        <v>0</v>
      </c>
      <c r="T2722" s="134">
        <v>0</v>
      </c>
      <c r="U2722" s="134">
        <v>0</v>
      </c>
      <c r="V2722" s="134">
        <v>0</v>
      </c>
      <c r="W2722" s="134">
        <v>0</v>
      </c>
      <c r="X2722" s="134">
        <v>0</v>
      </c>
      <c r="Y2722" s="134">
        <v>0</v>
      </c>
      <c r="Z2722" s="134">
        <v>27406519198.869999</v>
      </c>
      <c r="AA2722" s="134">
        <v>91042934571.130005</v>
      </c>
    </row>
    <row r="2723" spans="2:38" s="133" customFormat="1" ht="15" hidden="1" customHeight="1" x14ac:dyDescent="0.2">
      <c r="B2723" s="136">
        <v>102106257517</v>
      </c>
      <c r="C2723" s="136">
        <v>102106257517</v>
      </c>
      <c r="D2723" s="136">
        <v>102106257517</v>
      </c>
      <c r="E2723" s="136">
        <v>11052955388.5</v>
      </c>
      <c r="F2723" s="136">
        <v>24063234109.319748</v>
      </c>
      <c r="G2723" s="136">
        <v>18848567718.900002</v>
      </c>
      <c r="H2723" s="136">
        <v>0</v>
      </c>
      <c r="I2723" s="136">
        <v>2765278014.1299996</v>
      </c>
      <c r="J2723" s="136">
        <v>5366618092.3299999</v>
      </c>
      <c r="K2723" s="136">
        <v>5229766030.5</v>
      </c>
      <c r="L2723" s="136">
        <v>0</v>
      </c>
      <c r="M2723" s="136">
        <v>13361662136.960003</v>
      </c>
      <c r="N2723" s="136">
        <v>705038584.22000003</v>
      </c>
      <c r="O2723" s="136">
        <v>5877069004.6100025</v>
      </c>
      <c r="P2723" s="136">
        <v>1705569785.5399997</v>
      </c>
      <c r="Q2723" s="136">
        <v>10327918169.980003</v>
      </c>
      <c r="R2723" s="136">
        <v>1666468721.0609999</v>
      </c>
      <c r="S2723" s="136">
        <v>6702240125.9487505</v>
      </c>
      <c r="T2723" s="136">
        <v>789329016.66000021</v>
      </c>
      <c r="U2723" s="136">
        <v>10709222199.300005</v>
      </c>
      <c r="V2723" s="136">
        <v>2120250472.4400005</v>
      </c>
      <c r="W2723" s="136">
        <v>0</v>
      </c>
      <c r="X2723" s="136">
        <v>0</v>
      </c>
      <c r="Y2723" s="136">
        <v>0</v>
      </c>
      <c r="Z2723" s="136">
        <v>53964768216.719765</v>
      </c>
      <c r="AA2723" s="133">
        <v>48141489300.280235</v>
      </c>
      <c r="AB2723" s="133">
        <v>0.52851577884670775</v>
      </c>
    </row>
    <row r="2724" spans="2:38" s="133" customFormat="1" ht="15" hidden="1" customHeight="1" x14ac:dyDescent="0.2">
      <c r="B2724" s="136">
        <f t="shared" ref="B2724:C2724" si="1417">B2723-B2663</f>
        <v>62828089063.110001</v>
      </c>
      <c r="C2724" s="136">
        <f t="shared" si="1417"/>
        <v>102106257517</v>
      </c>
      <c r="D2724" s="136">
        <f>D2723-D2663</f>
        <v>62828089063.110001</v>
      </c>
      <c r="E2724" s="136">
        <f t="shared" ref="E2724:AB2724" si="1418">E2723-E2663</f>
        <v>8287576086.3400002</v>
      </c>
      <c r="F2724" s="136">
        <f t="shared" si="1418"/>
        <v>13785705078.199749</v>
      </c>
      <c r="G2724" s="136">
        <f t="shared" si="1418"/>
        <v>-5519342488.7600021</v>
      </c>
      <c r="H2724" s="136">
        <f t="shared" si="1418"/>
        <v>33489264.690000013</v>
      </c>
      <c r="I2724" s="136">
        <f t="shared" si="1418"/>
        <v>1727279207.5199995</v>
      </c>
      <c r="J2724" s="136">
        <f t="shared" si="1418"/>
        <v>3490588945.0699997</v>
      </c>
      <c r="K2724" s="136">
        <f t="shared" si="1418"/>
        <v>1778178102.4599996</v>
      </c>
      <c r="L2724" s="136">
        <f t="shared" si="1418"/>
        <v>0</v>
      </c>
      <c r="M2724" s="136">
        <f t="shared" si="1418"/>
        <v>6996046255.0500021</v>
      </c>
      <c r="N2724" s="136">
        <f t="shared" si="1418"/>
        <v>281397013.07000005</v>
      </c>
      <c r="O2724" s="136">
        <f t="shared" si="1418"/>
        <v>4935667213.3600025</v>
      </c>
      <c r="P2724" s="136">
        <f t="shared" si="1418"/>
        <v>1343232652.3899996</v>
      </c>
      <c r="Q2724" s="136">
        <f t="shared" si="1418"/>
        <v>9988571207.1600037</v>
      </c>
      <c r="R2724" s="136">
        <f t="shared" si="1418"/>
        <v>580038725.96099973</v>
      </c>
      <c r="S2724" s="136">
        <f t="shared" si="1418"/>
        <v>-273482799.99125004</v>
      </c>
      <c r="T2724" s="136">
        <f t="shared" si="1418"/>
        <v>-19071224485.049999</v>
      </c>
      <c r="U2724" s="136">
        <f t="shared" si="1418"/>
        <v>10475332041.990005</v>
      </c>
      <c r="V2724" s="136">
        <f t="shared" si="1418"/>
        <v>1298371851.8400006</v>
      </c>
      <c r="W2724" s="136">
        <f t="shared" si="1418"/>
        <v>-231105412.64999998</v>
      </c>
      <c r="X2724" s="136">
        <f t="shared" si="1418"/>
        <v>264594677.34</v>
      </c>
      <c r="Y2724" s="136">
        <f t="shared" si="1418"/>
        <v>0</v>
      </c>
      <c r="Z2724" s="136">
        <f t="shared" si="1418"/>
        <v>16587438940.469772</v>
      </c>
      <c r="AA2724" s="136">
        <f t="shared" si="1418"/>
        <v>46240650122.640228</v>
      </c>
      <c r="AB2724" s="136">
        <f t="shared" si="1418"/>
        <v>-0.42308992853571592</v>
      </c>
    </row>
    <row r="2725" spans="2:38" s="133" customFormat="1" ht="15" hidden="1" customHeight="1" x14ac:dyDescent="0.2">
      <c r="Z2725" s="134">
        <f>[1]consoCURRENT!Z54103+[1]consoCURRENT!P54103-[1]consoCURRENT!N54103-[1]consoCURRENT!M54103-[1]consoCURRENT!L54103</f>
        <v>231105412.65000057</v>
      </c>
    </row>
    <row r="2726" spans="2:38" s="133" customFormat="1" ht="15" hidden="1" customHeight="1" x14ac:dyDescent="0.2">
      <c r="B2726" s="134"/>
      <c r="C2726" s="134"/>
      <c r="D2726" s="134"/>
    </row>
    <row r="2727" spans="2:38" s="133" customFormat="1" ht="15" hidden="1" customHeight="1" x14ac:dyDescent="0.2">
      <c r="B2727" s="134"/>
      <c r="C2727" s="134"/>
      <c r="D2727" s="134"/>
      <c r="E2727" s="134"/>
      <c r="F2727" s="134"/>
      <c r="G2727" s="134"/>
      <c r="H2727" s="134"/>
      <c r="I2727" s="134"/>
      <c r="J2727" s="134"/>
      <c r="K2727" s="134"/>
      <c r="L2727" s="134"/>
      <c r="M2727" s="134"/>
      <c r="N2727" s="134"/>
      <c r="O2727" s="134"/>
      <c r="P2727" s="134"/>
      <c r="Q2727" s="134"/>
      <c r="R2727" s="134"/>
      <c r="S2727" s="134"/>
      <c r="T2727" s="134"/>
      <c r="U2727" s="134"/>
      <c r="V2727" s="134"/>
      <c r="W2727" s="134"/>
      <c r="X2727" s="134"/>
      <c r="Y2727" s="134"/>
      <c r="Z2727" s="134"/>
    </row>
    <row r="2728" spans="2:38" s="133" customFormat="1" ht="15" hidden="1" customHeight="1" x14ac:dyDescent="0.2">
      <c r="B2728" s="136"/>
      <c r="C2728" s="136"/>
      <c r="D2728" s="136"/>
    </row>
    <row r="2729" spans="2:38" s="133" customFormat="1" ht="15" customHeight="1" x14ac:dyDescent="0.2">
      <c r="B2729" s="150" t="s">
        <v>206</v>
      </c>
      <c r="C2729" s="136"/>
      <c r="D2729" s="150" t="s">
        <v>207</v>
      </c>
      <c r="Z2729" s="136"/>
      <c r="AA2729" s="136">
        <f t="shared" ref="AA2729" si="1419">AA2722-AA2663</f>
        <v>89142095393.490005</v>
      </c>
      <c r="AF2729" s="140"/>
      <c r="AG2729" s="140"/>
      <c r="AH2729" s="140"/>
      <c r="AI2729" s="140"/>
      <c r="AJ2729" s="140"/>
    </row>
    <row r="2730" spans="2:38" s="133" customFormat="1" ht="15" customHeight="1" x14ac:dyDescent="0.25">
      <c r="B2730" s="152" t="s">
        <v>208</v>
      </c>
      <c r="C2730" s="134">
        <v>-105912882</v>
      </c>
      <c r="D2730" s="152" t="s">
        <v>209</v>
      </c>
      <c r="Z2730" s="136">
        <v>105912882</v>
      </c>
      <c r="AF2730" s="140"/>
      <c r="AG2730" s="138" t="s">
        <v>210</v>
      </c>
      <c r="AH2730" s="139"/>
      <c r="AI2730" s="139"/>
      <c r="AJ2730" s="140"/>
    </row>
    <row r="2731" spans="2:38" s="133" customFormat="1" ht="15" customHeight="1" x14ac:dyDescent="0.2">
      <c r="B2731" s="153" t="s">
        <v>211</v>
      </c>
      <c r="C2731" s="134">
        <v>-569420</v>
      </c>
      <c r="D2731" s="152" t="s">
        <v>209</v>
      </c>
      <c r="Z2731" s="136">
        <v>569420</v>
      </c>
      <c r="AF2731" s="140"/>
      <c r="AG2731" s="140"/>
      <c r="AH2731" s="140"/>
      <c r="AI2731" s="140"/>
      <c r="AJ2731" s="140"/>
    </row>
    <row r="2732" spans="2:38" s="133" customFormat="1" ht="27.75" customHeight="1" x14ac:dyDescent="0.25">
      <c r="B2732" s="154" t="s">
        <v>212</v>
      </c>
      <c r="C2732" s="134">
        <v>-2563916</v>
      </c>
      <c r="D2732" s="152" t="s">
        <v>209</v>
      </c>
      <c r="Z2732" s="133">
        <v>2563916</v>
      </c>
      <c r="AF2732" s="140"/>
      <c r="AG2732" s="140"/>
      <c r="AH2732" s="140"/>
      <c r="AI2732" s="141" t="s">
        <v>213</v>
      </c>
      <c r="AJ2732" s="142" t="s">
        <v>214</v>
      </c>
      <c r="AK2732" s="143" t="s">
        <v>215</v>
      </c>
      <c r="AL2732" s="142" t="s">
        <v>216</v>
      </c>
    </row>
    <row r="2733" spans="2:38" s="133" customFormat="1" ht="15" customHeight="1" x14ac:dyDescent="0.2">
      <c r="B2733" s="154" t="s">
        <v>217</v>
      </c>
      <c r="C2733" s="134">
        <v>-658230</v>
      </c>
      <c r="D2733" s="152" t="s">
        <v>209</v>
      </c>
      <c r="Z2733" s="136">
        <v>658230</v>
      </c>
      <c r="AF2733" s="140"/>
      <c r="AG2733" s="137" t="s">
        <v>153</v>
      </c>
      <c r="AI2733" s="140"/>
      <c r="AJ2733" s="140"/>
    </row>
    <row r="2734" spans="2:38" s="133" customFormat="1" ht="15" customHeight="1" x14ac:dyDescent="0.2">
      <c r="B2734" s="154" t="s">
        <v>218</v>
      </c>
      <c r="C2734" s="134">
        <v>-502542202</v>
      </c>
      <c r="D2734" s="152" t="s">
        <v>209</v>
      </c>
      <c r="Z2734" s="134">
        <v>502542202</v>
      </c>
      <c r="AF2734" s="140"/>
      <c r="AG2734" s="133" t="s">
        <v>155</v>
      </c>
      <c r="AH2734" s="136"/>
      <c r="AI2734" s="136">
        <v>18954264.700000003</v>
      </c>
      <c r="AJ2734" s="136">
        <f>+[1]GASS!G223</f>
        <v>18954264.699999996</v>
      </c>
      <c r="AK2734" s="136">
        <f>+[1]GASS!T223</f>
        <v>18913469.699999996</v>
      </c>
      <c r="AL2734" s="136">
        <f>+AJ2734-AK2734</f>
        <v>40795</v>
      </c>
    </row>
    <row r="2735" spans="2:38" s="133" customFormat="1" ht="15" customHeight="1" x14ac:dyDescent="0.2">
      <c r="B2735" s="150" t="s">
        <v>219</v>
      </c>
      <c r="C2735" s="150">
        <f>SUM(C2730:C2734)</f>
        <v>-612246650</v>
      </c>
      <c r="Z2735" s="150">
        <f>SUM(Z2730:Z2734)</f>
        <v>612246650</v>
      </c>
      <c r="AF2735" s="140"/>
      <c r="AG2735" s="133" t="s">
        <v>156</v>
      </c>
      <c r="AH2735" s="136"/>
      <c r="AI2735" s="136">
        <v>984253.38</v>
      </c>
      <c r="AJ2735" s="136">
        <f>+[1]NHTS!G223</f>
        <v>984253.38000000105</v>
      </c>
      <c r="AK2735" s="136">
        <f>+[1]NHTS!T223</f>
        <v>984253.38000000175</v>
      </c>
      <c r="AL2735" s="136">
        <f t="shared" ref="AL2735:AL2742" si="1420">+AJ2735-AK2735</f>
        <v>0</v>
      </c>
    </row>
    <row r="2736" spans="2:38" s="133" customFormat="1" ht="15" customHeight="1" x14ac:dyDescent="0.2">
      <c r="B2736" s="154"/>
      <c r="C2736" s="134"/>
      <c r="D2736" s="152"/>
      <c r="AF2736" s="140"/>
      <c r="AG2736" s="133" t="s">
        <v>158</v>
      </c>
      <c r="AH2736" s="136"/>
      <c r="AI2736" s="136">
        <v>6746107.120000001</v>
      </c>
      <c r="AJ2736" s="136">
        <f>+[1]SUSTAINABLE!G223</f>
        <v>6746107.120000001</v>
      </c>
      <c r="AK2736" s="136">
        <f>+[1]SUSTAINABLE!T223</f>
        <v>6468572.7699999996</v>
      </c>
      <c r="AL2736" s="136">
        <f t="shared" si="1420"/>
        <v>277534.35000000149</v>
      </c>
    </row>
    <row r="2737" spans="2:38" s="133" customFormat="1" ht="15" customHeight="1" x14ac:dyDescent="0.2">
      <c r="B2737" s="152" t="s">
        <v>220</v>
      </c>
      <c r="C2737" s="134">
        <v>-5878675</v>
      </c>
      <c r="D2737" s="152" t="s">
        <v>209</v>
      </c>
      <c r="Z2737" s="134">
        <v>5878675</v>
      </c>
      <c r="AF2737" s="140"/>
      <c r="AG2737" s="133" t="s">
        <v>163</v>
      </c>
      <c r="AH2737" s="136"/>
      <c r="AI2737" s="136">
        <v>257723874.25</v>
      </c>
      <c r="AJ2737" s="136">
        <f>+[1]CENTERS!G223</f>
        <v>187135720.25</v>
      </c>
      <c r="AK2737" s="136">
        <f>+[1]CENTERS!T223</f>
        <v>179489002.21000001</v>
      </c>
      <c r="AL2737" s="136">
        <f t="shared" si="1420"/>
        <v>7646718.0399999917</v>
      </c>
    </row>
    <row r="2738" spans="2:38" s="133" customFormat="1" ht="15" customHeight="1" x14ac:dyDescent="0.2">
      <c r="B2738" s="152" t="s">
        <v>156</v>
      </c>
      <c r="C2738" s="134">
        <v>-25988648</v>
      </c>
      <c r="D2738" s="152" t="s">
        <v>209</v>
      </c>
      <c r="Z2738" s="134">
        <v>25988648</v>
      </c>
      <c r="AA2738" s="136"/>
      <c r="AF2738" s="140"/>
      <c r="AG2738" s="133" t="s">
        <v>165</v>
      </c>
      <c r="AH2738" s="136"/>
      <c r="AI2738" s="136">
        <v>489228600.65999997</v>
      </c>
      <c r="AJ2738" s="136">
        <f>+[1]SUPPLEMENTAL!G223</f>
        <v>484827665.66000003</v>
      </c>
      <c r="AK2738" s="136">
        <f>+[1]SUPPLEMENTAL!T223</f>
        <v>453972942.17000008</v>
      </c>
      <c r="AL2738" s="136">
        <f t="shared" si="1420"/>
        <v>30854723.48999995</v>
      </c>
    </row>
    <row r="2739" spans="2:38" s="133" customFormat="1" ht="15" customHeight="1" x14ac:dyDescent="0.2">
      <c r="B2739" s="152" t="s">
        <v>217</v>
      </c>
      <c r="C2739" s="136">
        <v>-808616</v>
      </c>
      <c r="D2739" s="152" t="s">
        <v>209</v>
      </c>
      <c r="Z2739" s="136">
        <v>808616</v>
      </c>
      <c r="AA2739" s="136"/>
      <c r="AF2739" s="140"/>
      <c r="AG2739" s="133" t="s">
        <v>168</v>
      </c>
      <c r="AH2739" s="136"/>
      <c r="AI2739" s="136">
        <v>908669664.53000021</v>
      </c>
      <c r="AJ2739" s="136">
        <f>+[1]SOCIALPENSION!G223</f>
        <v>795446421.53000009</v>
      </c>
      <c r="AK2739" s="136">
        <f>+[1]SOCIALPENSION!T223</f>
        <v>642454671.39999998</v>
      </c>
      <c r="AL2739" s="136">
        <f t="shared" si="1420"/>
        <v>152991750.13000011</v>
      </c>
    </row>
    <row r="2740" spans="2:38" s="133" customFormat="1" ht="15" customHeight="1" x14ac:dyDescent="0.2">
      <c r="B2740" s="153" t="s">
        <v>218</v>
      </c>
      <c r="C2740" s="136">
        <v>-14312295</v>
      </c>
      <c r="D2740" s="152" t="s">
        <v>209</v>
      </c>
      <c r="Z2740" s="136">
        <v>14312295</v>
      </c>
      <c r="AF2740" s="140"/>
      <c r="AG2740" s="133" t="s">
        <v>170</v>
      </c>
      <c r="AH2740" s="136"/>
      <c r="AI2740" s="136">
        <v>717884.65</v>
      </c>
      <c r="AJ2740" s="136">
        <f>+[1]RRPTP!G223</f>
        <v>474742.64999999997</v>
      </c>
      <c r="AK2740" s="136">
        <f>+[1]RRPTP!T223</f>
        <v>442667.73999999993</v>
      </c>
      <c r="AL2740" s="136">
        <f t="shared" si="1420"/>
        <v>32074.910000000033</v>
      </c>
    </row>
    <row r="2741" spans="2:38" s="133" customFormat="1" ht="15" customHeight="1" x14ac:dyDescent="0.2">
      <c r="B2741" s="153" t="s">
        <v>221</v>
      </c>
      <c r="C2741" s="136">
        <v>-859699</v>
      </c>
      <c r="D2741" s="152" t="s">
        <v>209</v>
      </c>
      <c r="Z2741" s="136">
        <v>859699</v>
      </c>
      <c r="AF2741" s="140"/>
      <c r="AG2741" s="133" t="s">
        <v>209</v>
      </c>
      <c r="AH2741" s="136"/>
      <c r="AI2741" s="136">
        <v>5030819.67</v>
      </c>
      <c r="AJ2741" s="136">
        <f>+[1]PSB!G223</f>
        <v>5030819.6700000763</v>
      </c>
      <c r="AK2741" s="136">
        <f>+[1]PSB!T223</f>
        <v>5030819.67</v>
      </c>
      <c r="AL2741" s="136">
        <f t="shared" si="1420"/>
        <v>7.6368451118469238E-8</v>
      </c>
    </row>
    <row r="2742" spans="2:38" s="133" customFormat="1" ht="15" customHeight="1" x14ac:dyDescent="0.2">
      <c r="B2742" s="153" t="s">
        <v>222</v>
      </c>
      <c r="C2742" s="136">
        <v>-581639</v>
      </c>
      <c r="D2742" s="152" t="s">
        <v>209</v>
      </c>
      <c r="Z2742" s="136">
        <v>581639</v>
      </c>
      <c r="AF2742" s="140"/>
      <c r="AG2742" s="133" t="s">
        <v>171</v>
      </c>
      <c r="AH2742" s="136"/>
      <c r="AI2742" s="136">
        <v>20353176</v>
      </c>
      <c r="AJ2742" s="136">
        <f>+[1]TARA!G223</f>
        <v>15855060</v>
      </c>
      <c r="AK2742" s="136">
        <f>+[1]TARA!T223</f>
        <v>14039625.919999998</v>
      </c>
      <c r="AL2742" s="136">
        <f t="shared" si="1420"/>
        <v>1815434.0800000019</v>
      </c>
    </row>
    <row r="2743" spans="2:38" s="133" customFormat="1" ht="15" customHeight="1" x14ac:dyDescent="0.25">
      <c r="B2743" s="153" t="s">
        <v>223</v>
      </c>
      <c r="C2743" s="136">
        <v>-4492110</v>
      </c>
      <c r="D2743" s="152" t="s">
        <v>209</v>
      </c>
      <c r="Z2743" s="136">
        <v>4492110</v>
      </c>
      <c r="AF2743" s="140"/>
      <c r="AG2743" s="144" t="s">
        <v>172</v>
      </c>
      <c r="AH2743" s="144"/>
      <c r="AI2743" s="145">
        <f>SUM(AI2734:AI2742)</f>
        <v>1708408644.9600003</v>
      </c>
      <c r="AJ2743" s="145">
        <f>SUM(AJ2734:AJ2742)</f>
        <v>1515455054.9600003</v>
      </c>
      <c r="AK2743" s="145">
        <f t="shared" ref="AK2743:AL2743" si="1421">SUM(AK2734:AK2742)</f>
        <v>1321796024.9600003</v>
      </c>
      <c r="AL2743" s="145">
        <f t="shared" si="1421"/>
        <v>193659030.00000015</v>
      </c>
    </row>
    <row r="2744" spans="2:38" s="133" customFormat="1" ht="15" customHeight="1" x14ac:dyDescent="0.2">
      <c r="B2744" s="153" t="s">
        <v>224</v>
      </c>
      <c r="C2744" s="136">
        <v>-771090</v>
      </c>
      <c r="D2744" s="152" t="s">
        <v>209</v>
      </c>
      <c r="Z2744" s="136">
        <v>771090</v>
      </c>
      <c r="AA2744" s="136"/>
      <c r="AF2744" s="140"/>
      <c r="AG2744" s="140"/>
      <c r="AH2744" s="140"/>
      <c r="AI2744" s="140"/>
      <c r="AJ2744" s="140"/>
    </row>
    <row r="2745" spans="2:38" s="133" customFormat="1" ht="15" customHeight="1" x14ac:dyDescent="0.2">
      <c r="B2745" s="153" t="s">
        <v>225</v>
      </c>
      <c r="C2745" s="134">
        <v>-8000000</v>
      </c>
      <c r="D2745" s="152" t="s">
        <v>209</v>
      </c>
      <c r="E2745" s="134"/>
      <c r="F2745" s="134"/>
      <c r="G2745" s="134"/>
      <c r="H2745" s="134"/>
      <c r="I2745" s="134"/>
      <c r="J2745" s="134"/>
      <c r="K2745" s="134"/>
      <c r="L2745" s="134"/>
      <c r="M2745" s="134"/>
      <c r="N2745" s="134"/>
      <c r="O2745" s="134"/>
      <c r="P2745" s="134"/>
      <c r="Q2745" s="134"/>
      <c r="R2745" s="134"/>
      <c r="S2745" s="134"/>
      <c r="T2745" s="134"/>
      <c r="U2745" s="135"/>
      <c r="Z2745" s="134">
        <v>8000000</v>
      </c>
      <c r="AF2745" s="140"/>
      <c r="AG2745" s="140"/>
      <c r="AH2745" s="140"/>
      <c r="AI2745" s="140"/>
      <c r="AJ2745" s="140"/>
    </row>
    <row r="2746" spans="2:38" s="133" customFormat="1" ht="15" customHeight="1" x14ac:dyDescent="0.2">
      <c r="B2746" s="153" t="s">
        <v>170</v>
      </c>
      <c r="C2746" s="134">
        <v>-470553</v>
      </c>
      <c r="D2746" s="152" t="s">
        <v>209</v>
      </c>
      <c r="E2746" s="134"/>
      <c r="F2746" s="134"/>
      <c r="G2746" s="134"/>
      <c r="H2746" s="134"/>
      <c r="I2746" s="134"/>
      <c r="J2746" s="134"/>
      <c r="K2746" s="134"/>
      <c r="L2746" s="134"/>
      <c r="M2746" s="134"/>
      <c r="N2746" s="134"/>
      <c r="O2746" s="134"/>
      <c r="P2746" s="134"/>
      <c r="Q2746" s="134"/>
      <c r="R2746" s="134"/>
      <c r="S2746" s="134"/>
      <c r="T2746" s="134"/>
      <c r="U2746" s="135"/>
      <c r="Z2746" s="134">
        <v>470553</v>
      </c>
      <c r="AF2746" s="140"/>
      <c r="AG2746" s="133" t="s">
        <v>226</v>
      </c>
      <c r="AH2746" s="136"/>
      <c r="AI2746" s="136">
        <v>1250519591.4199998</v>
      </c>
      <c r="AJ2746" s="146">
        <f>+'[2]CMF-101regularapril8'!$EU$3076</f>
        <v>2380394457.0599999</v>
      </c>
      <c r="AK2746" s="136">
        <f>+'[2]CMF-101regularapril8'!$EU$3077</f>
        <v>1877286955.5200002</v>
      </c>
      <c r="AL2746" s="136">
        <f t="shared" ref="AL2746:AL2749" si="1422">+AJ2746-AK2746</f>
        <v>503107501.53999972</v>
      </c>
    </row>
    <row r="2747" spans="2:38" s="133" customFormat="1" ht="15" customHeight="1" x14ac:dyDescent="0.2">
      <c r="B2747" s="153" t="s">
        <v>227</v>
      </c>
      <c r="C2747" s="134">
        <v>-13789896</v>
      </c>
      <c r="D2747" s="152" t="s">
        <v>209</v>
      </c>
      <c r="E2747" s="134"/>
      <c r="F2747" s="134"/>
      <c r="G2747" s="134"/>
      <c r="H2747" s="134"/>
      <c r="I2747" s="134"/>
      <c r="J2747" s="134"/>
      <c r="K2747" s="134"/>
      <c r="L2747" s="134"/>
      <c r="M2747" s="134"/>
      <c r="N2747" s="134"/>
      <c r="O2747" s="134"/>
      <c r="P2747" s="134"/>
      <c r="Q2747" s="134"/>
      <c r="R2747" s="134"/>
      <c r="S2747" s="134"/>
      <c r="T2747" s="134"/>
      <c r="U2747" s="135"/>
      <c r="Z2747" s="134">
        <v>13789896</v>
      </c>
      <c r="AF2747" s="140"/>
      <c r="AG2747" s="133" t="s">
        <v>177</v>
      </c>
      <c r="AH2747" s="136"/>
      <c r="AI2747" s="136">
        <v>507510235.56999999</v>
      </c>
      <c r="AJ2747" s="146">
        <f>+'[2]CMFothers-CURRENT'!$EU$3356</f>
        <v>4677215026.4900007</v>
      </c>
      <c r="AK2747" s="136">
        <f>+'[2]CMFothers-CURRENT'!$EU$3357</f>
        <v>4488328926.3899994</v>
      </c>
      <c r="AL2747" s="136">
        <f t="shared" si="1422"/>
        <v>188886100.10000134</v>
      </c>
    </row>
    <row r="2748" spans="2:38" s="133" customFormat="1" ht="15" customHeight="1" x14ac:dyDescent="0.2">
      <c r="B2748" s="153" t="s">
        <v>228</v>
      </c>
      <c r="C2748" s="134">
        <v>-933301</v>
      </c>
      <c r="D2748" s="152" t="s">
        <v>209</v>
      </c>
      <c r="E2748" s="134"/>
      <c r="F2748" s="134"/>
      <c r="G2748" s="134"/>
      <c r="H2748" s="134"/>
      <c r="I2748" s="134"/>
      <c r="J2748" s="134"/>
      <c r="K2748" s="134"/>
      <c r="L2748" s="134"/>
      <c r="M2748" s="134"/>
      <c r="N2748" s="134"/>
      <c r="O2748" s="134"/>
      <c r="P2748" s="134"/>
      <c r="Q2748" s="134"/>
      <c r="R2748" s="134"/>
      <c r="S2748" s="134"/>
      <c r="T2748" s="134"/>
      <c r="U2748" s="135"/>
      <c r="Z2748" s="134">
        <v>933301</v>
      </c>
      <c r="AF2748" s="140"/>
      <c r="AG2748" s="133" t="s">
        <v>195</v>
      </c>
      <c r="AH2748" s="136"/>
      <c r="AI2748" s="136">
        <v>4340577933.409996</v>
      </c>
      <c r="AJ2748" s="146">
        <f>+[1]SAOBCENTRALOFFICE101!H9621</f>
        <v>3457379248.7700005</v>
      </c>
      <c r="AK2748" s="136">
        <f>+[1]SAOBCENTRALOFFICE101!V9621</f>
        <v>2779775200.23</v>
      </c>
      <c r="AL2748" s="136">
        <f t="shared" si="1422"/>
        <v>677604048.54000044</v>
      </c>
    </row>
    <row r="2749" spans="2:38" s="133" customFormat="1" ht="15" customHeight="1" x14ac:dyDescent="0.2">
      <c r="B2749" s="150" t="s">
        <v>229</v>
      </c>
      <c r="C2749" s="149">
        <f>SUM(C2737:C2748)</f>
        <v>-76886522</v>
      </c>
      <c r="D2749" s="149"/>
      <c r="E2749" s="149"/>
      <c r="F2749" s="149"/>
      <c r="G2749" s="149"/>
      <c r="H2749" s="149"/>
      <c r="I2749" s="149"/>
      <c r="J2749" s="149"/>
      <c r="K2749" s="149"/>
      <c r="L2749" s="149"/>
      <c r="M2749" s="149"/>
      <c r="N2749" s="149"/>
      <c r="O2749" s="149"/>
      <c r="P2749" s="149"/>
      <c r="Q2749" s="149"/>
      <c r="R2749" s="149"/>
      <c r="S2749" s="149"/>
      <c r="T2749" s="149"/>
      <c r="U2749" s="151"/>
      <c r="V2749" s="137"/>
      <c r="W2749" s="137"/>
      <c r="X2749" s="137"/>
      <c r="Y2749" s="137"/>
      <c r="Z2749" s="149">
        <f>SUM(Z2737:Z2748)</f>
        <v>76886522</v>
      </c>
      <c r="AF2749" s="140"/>
      <c r="AG2749" s="133" t="s">
        <v>196</v>
      </c>
      <c r="AH2749" s="136"/>
      <c r="AI2749" s="136">
        <v>671358457.53000009</v>
      </c>
      <c r="AJ2749" s="146">
        <f>+'[1]SAOB-co-others'!H11472</f>
        <v>27247724666.609997</v>
      </c>
      <c r="AK2749" s="136">
        <f>+'[1]SAOB-co-others'!V11472</f>
        <v>26910142169.149998</v>
      </c>
      <c r="AL2749" s="136">
        <f t="shared" si="1422"/>
        <v>337582497.45999908</v>
      </c>
    </row>
    <row r="2750" spans="2:38" s="133" customFormat="1" ht="15" customHeight="1" x14ac:dyDescent="0.25">
      <c r="B2750" s="134"/>
      <c r="C2750" s="134"/>
      <c r="D2750" s="134"/>
      <c r="E2750" s="134"/>
      <c r="F2750" s="134"/>
      <c r="G2750" s="134"/>
      <c r="H2750" s="134"/>
      <c r="I2750" s="134"/>
      <c r="J2750" s="134"/>
      <c r="K2750" s="134"/>
      <c r="L2750" s="134"/>
      <c r="M2750" s="134"/>
      <c r="N2750" s="134"/>
      <c r="O2750" s="134"/>
      <c r="P2750" s="134"/>
      <c r="Q2750" s="134"/>
      <c r="R2750" s="134"/>
      <c r="S2750" s="134"/>
      <c r="T2750" s="134"/>
      <c r="U2750" s="135"/>
      <c r="Z2750" s="136"/>
      <c r="AF2750" s="140"/>
      <c r="AG2750" s="144" t="s">
        <v>172</v>
      </c>
      <c r="AH2750" s="144"/>
      <c r="AI2750" s="145">
        <f>+AI2746+AI2747+AI2749+AI2748</f>
        <v>6769966217.9299965</v>
      </c>
      <c r="AJ2750" s="145">
        <f>+AJ2746+AJ2747+AJ2749+AJ2748</f>
        <v>37762713398.929993</v>
      </c>
      <c r="AK2750" s="145">
        <f>+AK2746+AK2747+AK2749+AK2748</f>
        <v>36055533251.290001</v>
      </c>
      <c r="AL2750" s="145">
        <f>+AL2746+AL2747+AL2749+AL2748</f>
        <v>1707180147.6400006</v>
      </c>
    </row>
    <row r="2751" spans="2:38" s="133" customFormat="1" ht="15" customHeight="1" x14ac:dyDescent="0.2">
      <c r="B2751" s="153" t="s">
        <v>230</v>
      </c>
      <c r="C2751" s="134">
        <v>-231792991</v>
      </c>
      <c r="D2751" s="153" t="s">
        <v>209</v>
      </c>
      <c r="E2751" s="134"/>
      <c r="F2751" s="134"/>
      <c r="G2751" s="134"/>
      <c r="H2751" s="134"/>
      <c r="I2751" s="134"/>
      <c r="J2751" s="134"/>
      <c r="K2751" s="134"/>
      <c r="L2751" s="134"/>
      <c r="M2751" s="134"/>
      <c r="N2751" s="134"/>
      <c r="O2751" s="134"/>
      <c r="P2751" s="134"/>
      <c r="Q2751" s="134"/>
      <c r="R2751" s="134"/>
      <c r="S2751" s="134"/>
      <c r="T2751" s="134"/>
      <c r="U2751" s="135"/>
      <c r="Z2751" s="134">
        <f>--231792991</f>
        <v>231792991</v>
      </c>
      <c r="AF2751" s="140"/>
      <c r="AG2751" s="140"/>
      <c r="AH2751" s="140"/>
      <c r="AI2751" s="140"/>
      <c r="AJ2751" s="140"/>
    </row>
    <row r="2752" spans="2:38" s="133" customFormat="1" ht="15" customHeight="1" x14ac:dyDescent="0.25">
      <c r="B2752" s="153" t="s">
        <v>231</v>
      </c>
      <c r="C2752" s="134">
        <v>-192953590</v>
      </c>
      <c r="D2752" s="153" t="s">
        <v>209</v>
      </c>
      <c r="E2752" s="134"/>
      <c r="F2752" s="134"/>
      <c r="G2752" s="134"/>
      <c r="H2752" s="134"/>
      <c r="I2752" s="134"/>
      <c r="J2752" s="134"/>
      <c r="K2752" s="134"/>
      <c r="L2752" s="134"/>
      <c r="M2752" s="134"/>
      <c r="N2752" s="134"/>
      <c r="O2752" s="134"/>
      <c r="P2752" s="134"/>
      <c r="Q2752" s="134"/>
      <c r="R2752" s="134"/>
      <c r="S2752" s="134"/>
      <c r="T2752" s="134"/>
      <c r="U2752" s="135"/>
      <c r="Z2752" s="134">
        <v>192953590</v>
      </c>
      <c r="AF2752" s="140"/>
      <c r="AG2752" s="144" t="s">
        <v>232</v>
      </c>
      <c r="AH2752" s="144"/>
      <c r="AI2752" s="145">
        <f>+AI2743+AI2750</f>
        <v>8478374862.8899965</v>
      </c>
      <c r="AJ2752" s="145">
        <f>+AJ2743+AJ2750</f>
        <v>39278168453.889992</v>
      </c>
      <c r="AK2752" s="145">
        <f t="shared" ref="AK2752:AL2752" si="1423">+AK2743+AK2750</f>
        <v>37377329276.25</v>
      </c>
      <c r="AL2752" s="145">
        <f t="shared" si="1423"/>
        <v>1900839177.6400008</v>
      </c>
    </row>
    <row r="2753" spans="1:39" s="133" customFormat="1" ht="15" customHeight="1" x14ac:dyDescent="0.2">
      <c r="B2753" s="134"/>
      <c r="C2753" s="134"/>
      <c r="D2753" s="134"/>
      <c r="E2753" s="134"/>
      <c r="F2753" s="134"/>
      <c r="G2753" s="134"/>
      <c r="H2753" s="134"/>
      <c r="I2753" s="134"/>
      <c r="J2753" s="134"/>
      <c r="K2753" s="134"/>
      <c r="L2753" s="134"/>
      <c r="M2753" s="134"/>
      <c r="N2753" s="134"/>
      <c r="O2753" s="134"/>
      <c r="P2753" s="134"/>
      <c r="Q2753" s="134"/>
      <c r="R2753" s="134"/>
      <c r="S2753" s="134"/>
      <c r="T2753" s="134"/>
      <c r="U2753" s="135"/>
      <c r="AF2753" s="140"/>
      <c r="AG2753" s="140"/>
      <c r="AH2753" s="140"/>
      <c r="AI2753" s="155" t="s">
        <v>233</v>
      </c>
      <c r="AJ2753" s="146">
        <f>+AI2752-AJ2752</f>
        <v>-30799793590.999996</v>
      </c>
      <c r="AK2753" s="133" t="s">
        <v>234</v>
      </c>
    </row>
    <row r="2754" spans="1:39" s="133" customFormat="1" ht="15" customHeight="1" x14ac:dyDescent="0.2">
      <c r="B2754" s="149" t="s">
        <v>232</v>
      </c>
      <c r="C2754" s="149">
        <f>+C2752+C2751+C2749+C2735</f>
        <v>-1113879753</v>
      </c>
      <c r="D2754" s="149"/>
      <c r="E2754" s="149"/>
      <c r="F2754" s="149"/>
      <c r="G2754" s="149"/>
      <c r="H2754" s="149"/>
      <c r="I2754" s="149"/>
      <c r="J2754" s="149"/>
      <c r="K2754" s="149"/>
      <c r="L2754" s="149"/>
      <c r="M2754" s="149"/>
      <c r="N2754" s="149"/>
      <c r="O2754" s="149"/>
      <c r="P2754" s="149"/>
      <c r="Q2754" s="149"/>
      <c r="R2754" s="149"/>
      <c r="S2754" s="149"/>
      <c r="T2754" s="149"/>
      <c r="U2754" s="151"/>
      <c r="V2754" s="137"/>
      <c r="W2754" s="137"/>
      <c r="X2754" s="137"/>
      <c r="Y2754" s="137"/>
      <c r="Z2754" s="149">
        <f>+Z2752+Z2751+Z2749+Z2735</f>
        <v>1113879753</v>
      </c>
      <c r="AJ2754" s="134">
        <f>+D2663</f>
        <v>39278168453.889999</v>
      </c>
      <c r="AK2754" s="136">
        <f>+Z2663</f>
        <v>37377329276.249992</v>
      </c>
      <c r="AL2754" s="136">
        <f>+AA2663</f>
        <v>1900839177.6400046</v>
      </c>
      <c r="AM2754" s="133" t="s">
        <v>235</v>
      </c>
    </row>
    <row r="2755" spans="1:39" s="133" customFormat="1" ht="15" customHeight="1" x14ac:dyDescent="0.2">
      <c r="B2755" s="134"/>
      <c r="C2755" s="134"/>
      <c r="D2755" s="134"/>
      <c r="E2755" s="134"/>
      <c r="F2755" s="134"/>
      <c r="G2755" s="134"/>
      <c r="H2755" s="134"/>
      <c r="I2755" s="134"/>
      <c r="J2755" s="134"/>
      <c r="K2755" s="134"/>
      <c r="L2755" s="134"/>
      <c r="M2755" s="134"/>
      <c r="N2755" s="134"/>
      <c r="O2755" s="134"/>
      <c r="P2755" s="134"/>
      <c r="Q2755" s="134"/>
      <c r="R2755" s="134"/>
      <c r="S2755" s="134"/>
      <c r="T2755" s="134"/>
      <c r="U2755" s="135"/>
      <c r="AE2755" s="133" t="s">
        <v>236</v>
      </c>
      <c r="AG2755" s="133" t="s">
        <v>235</v>
      </c>
      <c r="AI2755" s="136">
        <f>+D2663</f>
        <v>39278168453.889999</v>
      </c>
      <c r="AJ2755" s="136">
        <f>+AJ2752-AJ2754</f>
        <v>0</v>
      </c>
      <c r="AK2755" s="136">
        <f>+AK2752-AK2754</f>
        <v>0</v>
      </c>
      <c r="AL2755" s="136">
        <f>+AL2752-AL2754</f>
        <v>-3.814697265625E-6</v>
      </c>
      <c r="AM2755" s="133" t="s">
        <v>237</v>
      </c>
    </row>
    <row r="2756" spans="1:39" s="133" customFormat="1" ht="15" customHeight="1" x14ac:dyDescent="0.2">
      <c r="B2756" s="134"/>
      <c r="C2756" s="134"/>
      <c r="D2756" s="134"/>
      <c r="E2756" s="134"/>
      <c r="F2756" s="134"/>
      <c r="G2756" s="134"/>
      <c r="H2756" s="134"/>
      <c r="I2756" s="134"/>
      <c r="J2756" s="134"/>
      <c r="K2756" s="134"/>
      <c r="L2756" s="134"/>
      <c r="M2756" s="134"/>
      <c r="N2756" s="134"/>
      <c r="O2756" s="134"/>
      <c r="P2756" s="134"/>
      <c r="Q2756" s="134"/>
      <c r="R2756" s="134"/>
      <c r="S2756" s="134"/>
      <c r="T2756" s="134"/>
      <c r="U2756" s="135"/>
      <c r="AG2756" s="133" t="s">
        <v>237</v>
      </c>
      <c r="AI2756" s="136">
        <f>+AJ2752-AI2755</f>
        <v>0</v>
      </c>
      <c r="AJ2756" s="136"/>
      <c r="AK2756" s="136"/>
      <c r="AL2756" s="134"/>
    </row>
    <row r="2757" spans="1:39" s="133" customFormat="1" ht="15" customHeight="1" x14ac:dyDescent="0.2">
      <c r="B2757" s="134"/>
      <c r="C2757" s="134"/>
      <c r="D2757" s="134" t="s">
        <v>238</v>
      </c>
      <c r="E2757" s="134"/>
      <c r="F2757" s="134"/>
      <c r="G2757" s="134"/>
      <c r="H2757" s="134"/>
      <c r="I2757" s="134"/>
      <c r="J2757" s="134"/>
      <c r="K2757" s="134"/>
      <c r="L2757" s="134"/>
      <c r="M2757" s="134"/>
      <c r="N2757" s="134"/>
      <c r="O2757" s="134"/>
      <c r="P2757" s="134"/>
      <c r="Q2757" s="134"/>
      <c r="R2757" s="134"/>
      <c r="S2757" s="134"/>
      <c r="T2757" s="134"/>
      <c r="U2757" s="135"/>
      <c r="Z2757" s="136">
        <v>8478374862.8899965</v>
      </c>
      <c r="AA2757" s="136">
        <f>+AI2752-Z2757</f>
        <v>0</v>
      </c>
      <c r="AJ2757" s="136"/>
    </row>
    <row r="2758" spans="1:39" s="133" customFormat="1" ht="15" customHeight="1" x14ac:dyDescent="0.2">
      <c r="A2758" s="148" t="s">
        <v>239</v>
      </c>
      <c r="B2758" s="134"/>
      <c r="C2758" s="134"/>
      <c r="D2758" s="134" t="s">
        <v>240</v>
      </c>
      <c r="E2758" s="134"/>
      <c r="F2758" s="134"/>
      <c r="G2758" s="134"/>
      <c r="H2758" s="134"/>
      <c r="I2758" s="134"/>
      <c r="J2758" s="134"/>
      <c r="K2758" s="134"/>
      <c r="L2758" s="134"/>
      <c r="M2758" s="134"/>
      <c r="N2758" s="134"/>
      <c r="O2758" s="134"/>
      <c r="P2758" s="134"/>
      <c r="Q2758" s="134"/>
      <c r="R2758" s="134"/>
      <c r="S2758" s="134"/>
      <c r="T2758" s="134"/>
      <c r="U2758" s="135"/>
      <c r="Z2758" s="136">
        <v>242102</v>
      </c>
      <c r="AG2758" s="133" t="s">
        <v>241</v>
      </c>
      <c r="AI2758" s="136">
        <f>+[1]consoCURRENT!G54103</f>
        <v>39278168453.889999</v>
      </c>
      <c r="AJ2758" s="136">
        <f>+[1]consoCURRENT!G54103</f>
        <v>39278168453.889999</v>
      </c>
      <c r="AK2758" s="136">
        <f>+[1]consoCURRENT!AC54103</f>
        <v>37377329276.250008</v>
      </c>
      <c r="AL2758" s="136">
        <f>+[1]consoCURRENT!AD54103</f>
        <v>1900839177.639997</v>
      </c>
    </row>
    <row r="2759" spans="1:39" s="133" customFormat="1" ht="15" customHeight="1" x14ac:dyDescent="0.2">
      <c r="A2759" s="148" t="s">
        <v>242</v>
      </c>
      <c r="B2759" s="134"/>
      <c r="C2759" s="134"/>
      <c r="D2759" s="134" t="s">
        <v>240</v>
      </c>
      <c r="E2759" s="134"/>
      <c r="F2759" s="134"/>
      <c r="G2759" s="134"/>
      <c r="H2759" s="134"/>
      <c r="I2759" s="134"/>
      <c r="J2759" s="134"/>
      <c r="K2759" s="134"/>
      <c r="L2759" s="134"/>
      <c r="M2759" s="134"/>
      <c r="N2759" s="134"/>
      <c r="O2759" s="134"/>
      <c r="P2759" s="134"/>
      <c r="Q2759" s="134"/>
      <c r="R2759" s="134"/>
      <c r="S2759" s="134"/>
      <c r="T2759" s="134"/>
      <c r="U2759" s="135"/>
      <c r="Z2759" s="136">
        <v>6042320</v>
      </c>
      <c r="AG2759" s="134" t="s">
        <v>237</v>
      </c>
      <c r="AH2759" s="134"/>
      <c r="AI2759" s="134">
        <f>+AI2758-AJ2752</f>
        <v>0</v>
      </c>
      <c r="AJ2759" s="134">
        <f>+AJ2758-AJ2752</f>
        <v>0</v>
      </c>
      <c r="AK2759" s="134">
        <f>+AK2752-AK2758</f>
        <v>0</v>
      </c>
      <c r="AL2759" s="134">
        <f>+AL2752-AL2758</f>
        <v>3.814697265625E-6</v>
      </c>
    </row>
    <row r="2760" spans="1:39" s="133" customFormat="1" ht="15" customHeight="1" x14ac:dyDescent="0.2">
      <c r="A2760" s="148" t="s">
        <v>243</v>
      </c>
      <c r="B2760" s="134"/>
      <c r="C2760" s="134"/>
      <c r="D2760" s="134" t="s">
        <v>240</v>
      </c>
      <c r="E2760" s="134"/>
      <c r="F2760" s="134"/>
      <c r="G2760" s="134"/>
      <c r="H2760" s="134"/>
      <c r="I2760" s="134"/>
      <c r="J2760" s="134"/>
      <c r="K2760" s="134"/>
      <c r="L2760" s="134"/>
      <c r="M2760" s="134"/>
      <c r="N2760" s="134"/>
      <c r="O2760" s="134"/>
      <c r="P2760" s="134"/>
      <c r="Q2760" s="134"/>
      <c r="R2760" s="134"/>
      <c r="S2760" s="134"/>
      <c r="T2760" s="134"/>
      <c r="U2760" s="135"/>
      <c r="Z2760" s="136">
        <v>3807323</v>
      </c>
      <c r="AK2760" s="149">
        <v>37454351707.349998</v>
      </c>
      <c r="AL2760" s="133" t="s">
        <v>244</v>
      </c>
    </row>
    <row r="2761" spans="1:39" s="133" customFormat="1" ht="15" customHeight="1" x14ac:dyDescent="0.2">
      <c r="A2761" s="148" t="s">
        <v>245</v>
      </c>
      <c r="B2761" s="134"/>
      <c r="C2761" s="134"/>
      <c r="D2761" s="134" t="s">
        <v>246</v>
      </c>
      <c r="E2761" s="134"/>
      <c r="F2761" s="134"/>
      <c r="G2761" s="134"/>
      <c r="H2761" s="134"/>
      <c r="I2761" s="134"/>
      <c r="J2761" s="134"/>
      <c r="K2761" s="134"/>
      <c r="L2761" s="134"/>
      <c r="M2761" s="134"/>
      <c r="N2761" s="134"/>
      <c r="O2761" s="134"/>
      <c r="P2761" s="134"/>
      <c r="Q2761" s="134"/>
      <c r="R2761" s="134"/>
      <c r="S2761" s="134"/>
      <c r="T2761" s="134"/>
      <c r="U2761" s="135"/>
      <c r="Z2761" s="136">
        <v>-348167114</v>
      </c>
      <c r="AA2761" s="136"/>
      <c r="AI2761" s="134">
        <v>39278168453.889999</v>
      </c>
      <c r="AJ2761" s="134">
        <v>39278168453.889999</v>
      </c>
      <c r="AK2761" s="149">
        <f>+AK2752-AK2760</f>
        <v>-77022431.099998474</v>
      </c>
    </row>
    <row r="2762" spans="1:39" s="133" customFormat="1" ht="15" customHeight="1" x14ac:dyDescent="0.2">
      <c r="A2762" s="148" t="s">
        <v>247</v>
      </c>
      <c r="B2762" s="134"/>
      <c r="C2762" s="134"/>
      <c r="D2762" s="134" t="s">
        <v>248</v>
      </c>
      <c r="E2762" s="134"/>
      <c r="F2762" s="134"/>
      <c r="G2762" s="134"/>
      <c r="H2762" s="134"/>
      <c r="I2762" s="134"/>
      <c r="J2762" s="134"/>
      <c r="K2762" s="134"/>
      <c r="L2762" s="134"/>
      <c r="M2762" s="134"/>
      <c r="N2762" s="134"/>
      <c r="O2762" s="134"/>
      <c r="P2762" s="134"/>
      <c r="Q2762" s="134"/>
      <c r="R2762" s="134"/>
      <c r="S2762" s="134"/>
      <c r="T2762" s="134"/>
      <c r="U2762" s="135"/>
      <c r="Z2762" s="134">
        <v>348167114</v>
      </c>
      <c r="AG2762" s="134"/>
      <c r="AI2762" s="134">
        <f>+B2663</f>
        <v>39278168453.889999</v>
      </c>
      <c r="AJ2762" s="156">
        <f>+D2663</f>
        <v>39278168453.889999</v>
      </c>
      <c r="AK2762" s="136"/>
    </row>
    <row r="2763" spans="1:39" s="133" customFormat="1" ht="15" customHeight="1" x14ac:dyDescent="0.2">
      <c r="A2763" s="148" t="s">
        <v>249</v>
      </c>
      <c r="B2763" s="134"/>
      <c r="C2763" s="134"/>
      <c r="D2763" s="149" t="s">
        <v>250</v>
      </c>
      <c r="E2763" s="134"/>
      <c r="F2763" s="134"/>
      <c r="G2763" s="134"/>
      <c r="H2763" s="134"/>
      <c r="I2763" s="134"/>
      <c r="J2763" s="134"/>
      <c r="K2763" s="134"/>
      <c r="L2763" s="134"/>
      <c r="M2763" s="134"/>
      <c r="N2763" s="134"/>
      <c r="O2763" s="134"/>
      <c r="P2763" s="134"/>
      <c r="Q2763" s="134"/>
      <c r="R2763" s="134"/>
      <c r="S2763" s="134"/>
      <c r="T2763" s="134"/>
      <c r="U2763" s="135"/>
      <c r="Z2763" s="134">
        <v>30746071000</v>
      </c>
      <c r="AI2763" s="136">
        <f>+AI2761-AI2762</f>
        <v>0</v>
      </c>
      <c r="AJ2763" s="136">
        <f>+AJ2761-AJ2762</f>
        <v>0</v>
      </c>
      <c r="AK2763" s="136"/>
    </row>
    <row r="2764" spans="1:39" s="133" customFormat="1" ht="15" customHeight="1" x14ac:dyDescent="0.2">
      <c r="A2764" s="148" t="s">
        <v>251</v>
      </c>
      <c r="B2764" s="134"/>
      <c r="C2764" s="134"/>
      <c r="D2764" s="134" t="s">
        <v>252</v>
      </c>
      <c r="E2764" s="134"/>
      <c r="F2764" s="134"/>
      <c r="G2764" s="134"/>
      <c r="H2764" s="134"/>
      <c r="I2764" s="134"/>
      <c r="J2764" s="134"/>
      <c r="K2764" s="134"/>
      <c r="L2764" s="134"/>
      <c r="M2764" s="134"/>
      <c r="N2764" s="134"/>
      <c r="O2764" s="134"/>
      <c r="P2764" s="134"/>
      <c r="Q2764" s="134"/>
      <c r="R2764" s="134"/>
      <c r="S2764" s="134"/>
      <c r="T2764" s="134"/>
      <c r="U2764" s="135"/>
      <c r="Z2764" s="134">
        <v>43630846</v>
      </c>
      <c r="AK2764" s="134"/>
      <c r="AL2764" s="157"/>
    </row>
    <row r="2765" spans="1:39" s="133" customFormat="1" ht="15" customHeight="1" x14ac:dyDescent="0.2">
      <c r="B2765" s="134"/>
      <c r="C2765" s="134"/>
      <c r="D2765" s="134"/>
      <c r="E2765" s="134"/>
      <c r="F2765" s="134"/>
      <c r="G2765" s="134"/>
      <c r="H2765" s="134"/>
      <c r="I2765" s="134"/>
      <c r="J2765" s="134"/>
      <c r="K2765" s="134"/>
      <c r="L2765" s="134"/>
      <c r="M2765" s="134"/>
      <c r="N2765" s="134"/>
      <c r="O2765" s="134"/>
      <c r="P2765" s="134"/>
      <c r="Q2765" s="134"/>
      <c r="R2765" s="134"/>
      <c r="S2765" s="134"/>
      <c r="T2765" s="134"/>
      <c r="U2765" s="135"/>
      <c r="Z2765" s="150"/>
      <c r="AG2765" s="148"/>
      <c r="AJ2765" s="134"/>
      <c r="AK2765" s="136"/>
    </row>
    <row r="2766" spans="1:39" s="133" customFormat="1" ht="15" customHeight="1" x14ac:dyDescent="0.2">
      <c r="B2766" s="134"/>
      <c r="C2766" s="134"/>
      <c r="D2766" s="134"/>
      <c r="E2766" s="134"/>
      <c r="F2766" s="134"/>
      <c r="G2766" s="134"/>
      <c r="H2766" s="134"/>
      <c r="I2766" s="134"/>
      <c r="J2766" s="134"/>
      <c r="K2766" s="134"/>
      <c r="L2766" s="134"/>
      <c r="M2766" s="134"/>
      <c r="N2766" s="134"/>
      <c r="O2766" s="134"/>
      <c r="P2766" s="134"/>
      <c r="Q2766" s="134"/>
      <c r="R2766" s="134"/>
      <c r="S2766" s="134"/>
      <c r="T2766" s="134"/>
      <c r="U2766" s="135"/>
      <c r="Z2766" s="150"/>
      <c r="AC2766" s="136"/>
      <c r="AG2766" s="148" t="s">
        <v>239</v>
      </c>
      <c r="AI2766" s="134" t="s">
        <v>240</v>
      </c>
      <c r="AJ2766" s="136">
        <f>+Z2758</f>
        <v>242102</v>
      </c>
      <c r="AK2766" s="136"/>
    </row>
    <row r="2767" spans="1:39" s="133" customFormat="1" ht="15" customHeight="1" x14ac:dyDescent="0.2">
      <c r="A2767" s="134"/>
      <c r="B2767" s="134"/>
      <c r="C2767" s="134"/>
      <c r="D2767" s="134"/>
      <c r="E2767" s="134"/>
      <c r="F2767" s="134"/>
      <c r="G2767" s="134"/>
      <c r="H2767" s="134"/>
      <c r="I2767" s="134"/>
      <c r="J2767" s="134"/>
      <c r="K2767" s="134"/>
      <c r="L2767" s="134"/>
      <c r="M2767" s="134"/>
      <c r="N2767" s="134"/>
      <c r="O2767" s="134"/>
      <c r="P2767" s="134"/>
      <c r="Q2767" s="134"/>
      <c r="R2767" s="134"/>
      <c r="S2767" s="134"/>
      <c r="T2767" s="134"/>
      <c r="U2767" s="135"/>
      <c r="Z2767" s="150"/>
      <c r="AG2767" s="148" t="s">
        <v>242</v>
      </c>
      <c r="AI2767" s="134" t="s">
        <v>240</v>
      </c>
      <c r="AJ2767" s="136">
        <f>+Z2759</f>
        <v>6042320</v>
      </c>
    </row>
    <row r="2768" spans="1:39" s="133" customFormat="1" ht="15" customHeight="1" x14ac:dyDescent="0.2">
      <c r="A2768" s="134"/>
      <c r="B2768" s="134"/>
      <c r="C2768" s="134"/>
      <c r="D2768" s="134"/>
      <c r="E2768" s="134"/>
      <c r="F2768" s="134"/>
      <c r="G2768" s="134"/>
      <c r="H2768" s="134"/>
      <c r="I2768" s="134"/>
      <c r="J2768" s="134"/>
      <c r="K2768" s="134"/>
      <c r="L2768" s="134"/>
      <c r="M2768" s="134"/>
      <c r="N2768" s="134"/>
      <c r="O2768" s="134"/>
      <c r="P2768" s="134"/>
      <c r="Q2768" s="134"/>
      <c r="R2768" s="134"/>
      <c r="S2768" s="134"/>
      <c r="T2768" s="134"/>
      <c r="U2768" s="135"/>
      <c r="Z2768" s="150"/>
      <c r="AG2768" s="148" t="s">
        <v>242</v>
      </c>
      <c r="AH2768" s="137"/>
      <c r="AI2768" s="134" t="s">
        <v>240</v>
      </c>
      <c r="AJ2768" s="136">
        <f>+Z2760</f>
        <v>3807323</v>
      </c>
    </row>
    <row r="2769" spans="1:37" s="133" customFormat="1" ht="15" hidden="1" customHeight="1" x14ac:dyDescent="0.2">
      <c r="B2769" s="134"/>
      <c r="C2769" s="134"/>
      <c r="D2769" s="134"/>
      <c r="E2769" s="134"/>
      <c r="F2769" s="134"/>
      <c r="G2769" s="134"/>
      <c r="H2769" s="134"/>
      <c r="I2769" s="134"/>
      <c r="J2769" s="134"/>
      <c r="K2769" s="134"/>
      <c r="L2769" s="134"/>
      <c r="M2769" s="134"/>
      <c r="N2769" s="134"/>
      <c r="O2769" s="134"/>
      <c r="P2769" s="134"/>
      <c r="Q2769" s="134"/>
      <c r="R2769" s="134"/>
      <c r="S2769" s="134"/>
      <c r="T2769" s="134"/>
      <c r="U2769" s="135"/>
      <c r="Z2769" s="150"/>
      <c r="AG2769" s="134"/>
    </row>
    <row r="2770" spans="1:37" s="133" customFormat="1" ht="15" hidden="1" customHeight="1" x14ac:dyDescent="0.2">
      <c r="B2770" s="134"/>
      <c r="C2770" s="134"/>
      <c r="D2770" s="134"/>
      <c r="E2770" s="134"/>
      <c r="F2770" s="134"/>
      <c r="G2770" s="134"/>
      <c r="H2770" s="134"/>
      <c r="I2770" s="134"/>
      <c r="J2770" s="134"/>
      <c r="K2770" s="134"/>
      <c r="L2770" s="134"/>
      <c r="M2770" s="134"/>
      <c r="N2770" s="134"/>
      <c r="O2770" s="134"/>
      <c r="P2770" s="134"/>
      <c r="Q2770" s="134"/>
      <c r="R2770" s="134"/>
      <c r="S2770" s="134"/>
      <c r="T2770" s="134"/>
      <c r="U2770" s="135"/>
      <c r="AG2770" s="136"/>
    </row>
    <row r="2771" spans="1:37" s="133" customFormat="1" ht="15" hidden="1" customHeight="1" x14ac:dyDescent="0.2">
      <c r="B2771" s="134"/>
      <c r="C2771" s="134"/>
      <c r="D2771" s="134"/>
      <c r="E2771" s="134"/>
      <c r="F2771" s="134"/>
      <c r="G2771" s="134"/>
      <c r="H2771" s="134"/>
      <c r="I2771" s="134"/>
      <c r="J2771" s="134"/>
      <c r="K2771" s="134"/>
      <c r="L2771" s="134"/>
      <c r="M2771" s="134"/>
      <c r="N2771" s="134"/>
      <c r="O2771" s="134"/>
      <c r="P2771" s="134"/>
      <c r="Q2771" s="134"/>
      <c r="R2771" s="134"/>
      <c r="S2771" s="134"/>
      <c r="T2771" s="134"/>
      <c r="U2771" s="135"/>
      <c r="Z2771" s="136"/>
      <c r="AG2771" s="134"/>
    </row>
    <row r="2772" spans="1:37" s="133" customFormat="1" ht="15" hidden="1" customHeight="1" x14ac:dyDescent="0.2">
      <c r="B2772" s="134"/>
      <c r="C2772" s="134"/>
      <c r="D2772" s="134"/>
      <c r="E2772" s="134"/>
      <c r="F2772" s="134"/>
      <c r="G2772" s="134"/>
      <c r="H2772" s="134"/>
      <c r="I2772" s="134"/>
      <c r="J2772" s="134"/>
      <c r="K2772" s="134"/>
      <c r="L2772" s="134"/>
      <c r="M2772" s="134"/>
      <c r="N2772" s="134"/>
      <c r="O2772" s="134"/>
      <c r="P2772" s="134"/>
      <c r="Q2772" s="134"/>
      <c r="R2772" s="134"/>
      <c r="S2772" s="134"/>
      <c r="T2772" s="134"/>
      <c r="U2772" s="135"/>
      <c r="Z2772" s="136"/>
      <c r="AG2772" s="134"/>
    </row>
    <row r="2773" spans="1:37" s="133" customFormat="1" ht="15" hidden="1" customHeight="1" x14ac:dyDescent="0.2">
      <c r="B2773" s="134"/>
      <c r="C2773" s="134"/>
      <c r="D2773" s="134"/>
      <c r="E2773" s="134"/>
      <c r="F2773" s="134"/>
      <c r="G2773" s="134"/>
      <c r="H2773" s="134"/>
      <c r="I2773" s="134"/>
      <c r="J2773" s="134"/>
      <c r="K2773" s="134"/>
      <c r="L2773" s="134"/>
      <c r="M2773" s="134"/>
      <c r="N2773" s="134"/>
      <c r="O2773" s="134"/>
      <c r="P2773" s="134"/>
      <c r="Q2773" s="134"/>
      <c r="R2773" s="134"/>
      <c r="S2773" s="134"/>
      <c r="T2773" s="134"/>
      <c r="U2773" s="135"/>
      <c r="Z2773" s="136"/>
      <c r="AG2773" s="136"/>
    </row>
    <row r="2774" spans="1:37" s="133" customFormat="1" ht="15" hidden="1" customHeight="1" x14ac:dyDescent="0.2">
      <c r="B2774" s="134"/>
      <c r="C2774" s="134"/>
      <c r="D2774" s="134"/>
      <c r="E2774" s="134"/>
      <c r="F2774" s="134"/>
      <c r="G2774" s="134"/>
      <c r="H2774" s="134"/>
      <c r="I2774" s="134"/>
      <c r="J2774" s="134"/>
      <c r="K2774" s="134"/>
      <c r="L2774" s="134"/>
      <c r="M2774" s="134"/>
      <c r="N2774" s="134"/>
      <c r="O2774" s="134"/>
      <c r="P2774" s="134"/>
      <c r="Q2774" s="134"/>
      <c r="R2774" s="134"/>
      <c r="S2774" s="134"/>
      <c r="T2774" s="134"/>
      <c r="U2774" s="135"/>
      <c r="Z2774" s="136"/>
    </row>
    <row r="2775" spans="1:37" s="133" customFormat="1" ht="15" hidden="1" customHeight="1" x14ac:dyDescent="0.2">
      <c r="B2775" s="134"/>
      <c r="C2775" s="134"/>
      <c r="D2775" s="134"/>
      <c r="E2775" s="134"/>
      <c r="F2775" s="134"/>
      <c r="G2775" s="134"/>
      <c r="H2775" s="134"/>
      <c r="I2775" s="134"/>
      <c r="J2775" s="134"/>
      <c r="K2775" s="134"/>
      <c r="L2775" s="134"/>
      <c r="M2775" s="134"/>
      <c r="N2775" s="134"/>
      <c r="O2775" s="134"/>
      <c r="P2775" s="134"/>
      <c r="Q2775" s="134"/>
      <c r="R2775" s="134"/>
      <c r="S2775" s="134"/>
      <c r="T2775" s="134"/>
      <c r="U2775" s="135"/>
      <c r="Z2775" s="136"/>
      <c r="AG2775" s="136"/>
    </row>
    <row r="2776" spans="1:37" s="133" customFormat="1" ht="15" hidden="1" customHeight="1" x14ac:dyDescent="0.2">
      <c r="B2776" s="134"/>
      <c r="C2776" s="134"/>
      <c r="D2776" s="134"/>
      <c r="E2776" s="134"/>
      <c r="F2776" s="134"/>
      <c r="G2776" s="134"/>
      <c r="H2776" s="134"/>
      <c r="I2776" s="134"/>
      <c r="J2776" s="134"/>
      <c r="K2776" s="134"/>
      <c r="L2776" s="134"/>
      <c r="M2776" s="134"/>
      <c r="N2776" s="134"/>
      <c r="O2776" s="134"/>
      <c r="P2776" s="134"/>
      <c r="Q2776" s="134"/>
      <c r="R2776" s="134"/>
      <c r="S2776" s="134"/>
      <c r="T2776" s="134"/>
      <c r="U2776" s="135"/>
      <c r="Z2776" s="136"/>
      <c r="AG2776" s="134"/>
    </row>
    <row r="2777" spans="1:37" s="133" customFormat="1" ht="15" hidden="1" customHeight="1" x14ac:dyDescent="0.2">
      <c r="A2777" s="134"/>
      <c r="B2777" s="134"/>
      <c r="C2777" s="134"/>
      <c r="D2777" s="134"/>
      <c r="E2777" s="134"/>
      <c r="F2777" s="134"/>
      <c r="G2777" s="134"/>
      <c r="H2777" s="134"/>
      <c r="I2777" s="134"/>
      <c r="J2777" s="134"/>
      <c r="K2777" s="134"/>
      <c r="L2777" s="134"/>
      <c r="M2777" s="134"/>
      <c r="N2777" s="134"/>
      <c r="O2777" s="134"/>
      <c r="P2777" s="134"/>
      <c r="Q2777" s="134"/>
      <c r="R2777" s="134"/>
      <c r="S2777" s="134"/>
      <c r="T2777" s="134"/>
      <c r="U2777" s="135"/>
      <c r="Z2777" s="134"/>
      <c r="AG2777" s="136"/>
    </row>
    <row r="2778" spans="1:37" s="133" customFormat="1" ht="15" hidden="1" customHeight="1" x14ac:dyDescent="0.2">
      <c r="B2778" s="134"/>
      <c r="C2778" s="134"/>
      <c r="D2778" s="134"/>
      <c r="E2778" s="134"/>
      <c r="F2778" s="134"/>
      <c r="G2778" s="134"/>
      <c r="H2778" s="134"/>
      <c r="I2778" s="134"/>
      <c r="J2778" s="134"/>
      <c r="K2778" s="134"/>
      <c r="L2778" s="134"/>
      <c r="M2778" s="134"/>
      <c r="N2778" s="134"/>
      <c r="O2778" s="134"/>
      <c r="P2778" s="134"/>
      <c r="Q2778" s="134"/>
      <c r="R2778" s="134"/>
      <c r="S2778" s="134"/>
      <c r="T2778" s="134"/>
      <c r="U2778" s="135"/>
      <c r="Z2778" s="136"/>
      <c r="AG2778" s="136"/>
    </row>
    <row r="2779" spans="1:37" s="133" customFormat="1" ht="15" customHeight="1" x14ac:dyDescent="0.2">
      <c r="B2779" s="134"/>
      <c r="C2779" s="134"/>
      <c r="D2779" s="134" t="s">
        <v>151</v>
      </c>
      <c r="E2779" s="134"/>
      <c r="F2779" s="134"/>
      <c r="G2779" s="134"/>
      <c r="H2779" s="134"/>
      <c r="I2779" s="134"/>
      <c r="J2779" s="134"/>
      <c r="K2779" s="134"/>
      <c r="L2779" s="134"/>
      <c r="M2779" s="134"/>
      <c r="N2779" s="134"/>
      <c r="O2779" s="134"/>
      <c r="P2779" s="134"/>
      <c r="Q2779" s="134"/>
      <c r="R2779" s="134"/>
      <c r="S2779" s="134"/>
      <c r="T2779" s="134"/>
      <c r="U2779" s="135"/>
      <c r="Z2779" s="136">
        <f>SUM(Z2757:Z2778)</f>
        <v>39278168453.889999</v>
      </c>
      <c r="AG2779" s="136"/>
      <c r="AI2779" s="133" t="s">
        <v>253</v>
      </c>
      <c r="AJ2779" s="136">
        <f>SUM(AJ2766:AJ2778)</f>
        <v>10091745</v>
      </c>
    </row>
    <row r="2780" spans="1:37" s="133" customFormat="1" ht="15" customHeight="1" x14ac:dyDescent="0.2">
      <c r="B2780" s="134"/>
      <c r="C2780" s="134"/>
      <c r="D2780" s="149" t="s">
        <v>254</v>
      </c>
      <c r="E2780" s="149"/>
      <c r="F2780" s="149"/>
      <c r="G2780" s="149"/>
      <c r="H2780" s="149"/>
      <c r="I2780" s="149"/>
      <c r="J2780" s="149"/>
      <c r="K2780" s="149"/>
      <c r="L2780" s="149"/>
      <c r="M2780" s="149"/>
      <c r="N2780" s="149"/>
      <c r="O2780" s="149"/>
      <c r="P2780" s="149"/>
      <c r="Q2780" s="149"/>
      <c r="R2780" s="149"/>
      <c r="S2780" s="149"/>
      <c r="T2780" s="149"/>
      <c r="U2780" s="151"/>
      <c r="V2780" s="137"/>
      <c r="W2780" s="137"/>
      <c r="X2780" s="137"/>
      <c r="Y2780" s="137"/>
      <c r="Z2780" s="150">
        <f>+D2663-Z2779</f>
        <v>0</v>
      </c>
      <c r="AI2780" s="133" t="s">
        <v>255</v>
      </c>
      <c r="AJ2780" s="136">
        <f>+AJ2753</f>
        <v>-30799793590.999996</v>
      </c>
      <c r="AK2780" s="134">
        <v>10091789</v>
      </c>
    </row>
    <row r="2781" spans="1:37" s="133" customFormat="1" ht="15" customHeight="1" x14ac:dyDescent="0.2">
      <c r="B2781" s="134"/>
      <c r="C2781" s="134"/>
      <c r="D2781" s="134"/>
      <c r="E2781" s="134"/>
      <c r="F2781" s="134"/>
      <c r="G2781" s="134"/>
      <c r="H2781" s="134"/>
      <c r="I2781" s="134"/>
      <c r="J2781" s="134"/>
      <c r="K2781" s="134"/>
      <c r="L2781" s="134"/>
      <c r="M2781" s="134"/>
      <c r="N2781" s="134"/>
      <c r="O2781" s="134"/>
      <c r="P2781" s="134"/>
      <c r="Q2781" s="134"/>
      <c r="R2781" s="134"/>
      <c r="S2781" s="134"/>
      <c r="T2781" s="134"/>
      <c r="U2781" s="135"/>
      <c r="AI2781" s="137" t="s">
        <v>254</v>
      </c>
      <c r="AJ2781" s="150">
        <f>+AJ2779+AJ2780</f>
        <v>-30789701845.999996</v>
      </c>
    </row>
    <row r="2782" spans="1:37" s="133" customFormat="1" ht="15" customHeight="1" x14ac:dyDescent="0.2">
      <c r="B2782" s="134"/>
      <c r="C2782" s="134"/>
      <c r="D2782" s="134"/>
      <c r="E2782" s="134"/>
      <c r="F2782" s="134"/>
      <c r="G2782" s="134"/>
      <c r="H2782" s="134"/>
      <c r="I2782" s="134"/>
      <c r="J2782" s="134"/>
      <c r="K2782" s="134"/>
      <c r="L2782" s="134"/>
      <c r="M2782" s="134"/>
      <c r="N2782" s="134"/>
      <c r="O2782" s="134"/>
      <c r="P2782" s="134"/>
      <c r="Q2782" s="134"/>
      <c r="R2782" s="134"/>
      <c r="S2782" s="134"/>
      <c r="T2782" s="134"/>
      <c r="U2782" s="135"/>
    </row>
    <row r="2783" spans="1:37" s="133" customFormat="1" ht="15" customHeight="1" x14ac:dyDescent="0.2">
      <c r="B2783" s="134"/>
      <c r="C2783" s="134"/>
      <c r="D2783" s="134"/>
      <c r="E2783" s="134"/>
      <c r="F2783" s="134"/>
      <c r="G2783" s="134"/>
      <c r="H2783" s="134"/>
      <c r="I2783" s="134"/>
      <c r="J2783" s="134"/>
      <c r="K2783" s="134"/>
      <c r="L2783" s="134"/>
      <c r="M2783" s="134"/>
      <c r="N2783" s="134"/>
      <c r="O2783" s="134"/>
      <c r="P2783" s="134"/>
      <c r="Q2783" s="134"/>
      <c r="R2783" s="134"/>
      <c r="S2783" s="134"/>
      <c r="T2783" s="134"/>
      <c r="U2783" s="135"/>
      <c r="AI2783" s="133" t="s">
        <v>256</v>
      </c>
      <c r="AJ2783" s="134">
        <v>10091789</v>
      </c>
    </row>
    <row r="2784" spans="1:37" s="133" customFormat="1" ht="15" customHeight="1" x14ac:dyDescent="0.2">
      <c r="B2784" s="134"/>
      <c r="C2784" s="134"/>
      <c r="D2784" s="134"/>
      <c r="E2784" s="134"/>
      <c r="F2784" s="134"/>
      <c r="G2784" s="134"/>
      <c r="H2784" s="134"/>
      <c r="I2784" s="134"/>
      <c r="J2784" s="134"/>
      <c r="K2784" s="134"/>
      <c r="L2784" s="134"/>
      <c r="M2784" s="134"/>
      <c r="N2784" s="134"/>
      <c r="O2784" s="134"/>
      <c r="P2784" s="134"/>
      <c r="Q2784" s="134"/>
      <c r="R2784" s="134"/>
      <c r="S2784" s="134"/>
      <c r="T2784" s="134"/>
      <c r="U2784" s="135"/>
      <c r="AI2784" s="133" t="s">
        <v>257</v>
      </c>
      <c r="AJ2784" s="136">
        <f>+AJ2783-AJ2779</f>
        <v>44</v>
      </c>
    </row>
    <row r="2785" spans="2:36" s="133" customFormat="1" ht="15" customHeight="1" x14ac:dyDescent="0.2">
      <c r="B2785" s="134"/>
      <c r="C2785" s="134"/>
      <c r="D2785" s="134"/>
      <c r="E2785" s="134"/>
      <c r="F2785" s="134"/>
      <c r="G2785" s="134"/>
      <c r="H2785" s="134"/>
      <c r="I2785" s="134"/>
      <c r="J2785" s="134"/>
      <c r="K2785" s="134"/>
      <c r="L2785" s="134"/>
      <c r="M2785" s="134"/>
      <c r="N2785" s="134"/>
      <c r="O2785" s="134"/>
      <c r="P2785" s="134"/>
      <c r="Q2785" s="134"/>
      <c r="R2785" s="134"/>
      <c r="S2785" s="134"/>
      <c r="T2785" s="134"/>
      <c r="U2785" s="135"/>
      <c r="AJ2785" s="134"/>
    </row>
    <row r="2786" spans="2:36" s="133" customFormat="1" ht="15" customHeight="1" x14ac:dyDescent="0.2">
      <c r="B2786" s="134"/>
      <c r="C2786" s="134"/>
      <c r="D2786" s="134"/>
      <c r="E2786" s="134"/>
      <c r="F2786" s="134"/>
      <c r="G2786" s="134"/>
      <c r="H2786" s="134"/>
      <c r="I2786" s="134"/>
      <c r="J2786" s="134"/>
      <c r="K2786" s="134"/>
      <c r="L2786" s="134"/>
      <c r="M2786" s="134"/>
      <c r="N2786" s="134"/>
      <c r="O2786" s="134"/>
      <c r="P2786" s="134"/>
      <c r="Q2786" s="134"/>
      <c r="R2786" s="134"/>
      <c r="S2786" s="134"/>
      <c r="T2786" s="134"/>
      <c r="U2786" s="135"/>
    </row>
    <row r="2787" spans="2:36" s="133" customFormat="1" ht="15" customHeight="1" x14ac:dyDescent="0.2">
      <c r="B2787" s="134"/>
      <c r="C2787" s="134"/>
      <c r="D2787" s="134"/>
      <c r="E2787" s="134"/>
      <c r="F2787" s="134"/>
      <c r="G2787" s="134"/>
      <c r="H2787" s="134"/>
      <c r="I2787" s="134"/>
      <c r="J2787" s="134"/>
      <c r="K2787" s="134"/>
      <c r="L2787" s="134"/>
      <c r="M2787" s="134"/>
      <c r="N2787" s="134"/>
      <c r="O2787" s="134"/>
      <c r="P2787" s="134"/>
      <c r="Q2787" s="134"/>
      <c r="R2787" s="134"/>
      <c r="S2787" s="134"/>
      <c r="T2787" s="134"/>
      <c r="U2787" s="135"/>
      <c r="AG2787" s="148" t="s">
        <v>249</v>
      </c>
      <c r="AI2787" s="133" t="s">
        <v>250</v>
      </c>
      <c r="AJ2787" s="134">
        <v>30746071000</v>
      </c>
    </row>
    <row r="2788" spans="2:36" s="133" customFormat="1" ht="15" customHeight="1" x14ac:dyDescent="0.2">
      <c r="B2788" s="134"/>
      <c r="C2788" s="134"/>
      <c r="D2788" s="134"/>
      <c r="E2788" s="134"/>
      <c r="F2788" s="134"/>
      <c r="G2788" s="134"/>
      <c r="H2788" s="134"/>
      <c r="I2788" s="134"/>
      <c r="J2788" s="134"/>
      <c r="K2788" s="134"/>
      <c r="L2788" s="134"/>
      <c r="M2788" s="134"/>
      <c r="N2788" s="134"/>
      <c r="O2788" s="134"/>
      <c r="P2788" s="134"/>
      <c r="Q2788" s="134"/>
      <c r="R2788" s="134"/>
      <c r="S2788" s="134"/>
      <c r="T2788" s="134"/>
      <c r="U2788" s="135"/>
      <c r="AC2788" s="148"/>
      <c r="AG2788" s="148" t="s">
        <v>251</v>
      </c>
      <c r="AI2788" s="137" t="s">
        <v>252</v>
      </c>
      <c r="AJ2788" s="136">
        <v>43630846</v>
      </c>
    </row>
    <row r="2789" spans="2:36" s="133" customFormat="1" ht="15" customHeight="1" x14ac:dyDescent="0.2">
      <c r="B2789" s="134"/>
      <c r="C2789" s="134"/>
      <c r="D2789" s="134"/>
      <c r="E2789" s="134"/>
      <c r="F2789" s="134"/>
      <c r="G2789" s="134"/>
      <c r="H2789" s="134"/>
      <c r="I2789" s="134"/>
      <c r="J2789" s="134"/>
      <c r="K2789" s="134"/>
      <c r="L2789" s="134"/>
      <c r="M2789" s="134"/>
      <c r="N2789" s="134"/>
      <c r="O2789" s="134"/>
      <c r="P2789" s="134"/>
      <c r="Q2789" s="134"/>
      <c r="R2789" s="134"/>
      <c r="S2789" s="134"/>
      <c r="T2789" s="134"/>
      <c r="U2789" s="135"/>
      <c r="AI2789" s="137" t="s">
        <v>151</v>
      </c>
      <c r="AJ2789" s="150">
        <f>+AJ2787+AJ2788</f>
        <v>30789701846</v>
      </c>
    </row>
    <row r="2790" spans="2:36" s="133" customFormat="1" ht="15" customHeight="1" x14ac:dyDescent="0.2">
      <c r="B2790" s="134"/>
      <c r="C2790" s="134"/>
      <c r="D2790" s="134"/>
      <c r="E2790" s="134"/>
      <c r="F2790" s="134"/>
      <c r="G2790" s="134"/>
      <c r="H2790" s="134"/>
      <c r="I2790" s="134"/>
      <c r="J2790" s="134"/>
      <c r="K2790" s="134"/>
      <c r="L2790" s="134"/>
      <c r="M2790" s="134"/>
      <c r="N2790" s="134"/>
      <c r="O2790" s="134"/>
      <c r="P2790" s="134"/>
      <c r="Q2790" s="134"/>
      <c r="R2790" s="134"/>
      <c r="S2790" s="134"/>
      <c r="T2790" s="134"/>
      <c r="U2790" s="135"/>
      <c r="AI2790" s="137" t="s">
        <v>254</v>
      </c>
      <c r="AJ2790" s="136">
        <f>+AJ2781+AJ2789</f>
        <v>0</v>
      </c>
    </row>
    <row r="2791" spans="2:36" s="133" customFormat="1" ht="15" customHeight="1" x14ac:dyDescent="0.2">
      <c r="B2791" s="134"/>
      <c r="C2791" s="134"/>
      <c r="D2791" s="134"/>
      <c r="E2791" s="134"/>
      <c r="F2791" s="134"/>
      <c r="G2791" s="134"/>
      <c r="H2791" s="134"/>
      <c r="I2791" s="134"/>
      <c r="J2791" s="134"/>
      <c r="K2791" s="134"/>
      <c r="L2791" s="134"/>
      <c r="M2791" s="134"/>
      <c r="N2791" s="134"/>
      <c r="O2791" s="134"/>
      <c r="P2791" s="134"/>
      <c r="Q2791" s="134"/>
      <c r="R2791" s="134"/>
      <c r="S2791" s="134"/>
      <c r="T2791" s="134"/>
      <c r="U2791" s="135"/>
    </row>
    <row r="2792" spans="2:36" s="133" customFormat="1" ht="15" customHeight="1" x14ac:dyDescent="0.2">
      <c r="B2792" s="134"/>
      <c r="C2792" s="134"/>
      <c r="D2792" s="134"/>
      <c r="E2792" s="134"/>
      <c r="F2792" s="134"/>
      <c r="G2792" s="134"/>
      <c r="H2792" s="134"/>
      <c r="I2792" s="134"/>
      <c r="J2792" s="134"/>
      <c r="K2792" s="134"/>
      <c r="L2792" s="134"/>
      <c r="M2792" s="134"/>
      <c r="N2792" s="134"/>
      <c r="O2792" s="134"/>
      <c r="P2792" s="134"/>
      <c r="Q2792" s="134"/>
      <c r="R2792" s="134"/>
      <c r="S2792" s="134"/>
      <c r="T2792" s="134"/>
      <c r="U2792" s="135"/>
    </row>
    <row r="2793" spans="2:36" s="133" customFormat="1" ht="15" customHeight="1" x14ac:dyDescent="0.2">
      <c r="B2793" s="134"/>
      <c r="C2793" s="134"/>
      <c r="D2793" s="134"/>
      <c r="E2793" s="134"/>
      <c r="F2793" s="134"/>
      <c r="G2793" s="134"/>
      <c r="H2793" s="134"/>
      <c r="I2793" s="134"/>
      <c r="J2793" s="134"/>
      <c r="K2793" s="134"/>
      <c r="L2793" s="134"/>
      <c r="M2793" s="134"/>
      <c r="N2793" s="134"/>
      <c r="O2793" s="134"/>
      <c r="P2793" s="134"/>
      <c r="Q2793" s="134"/>
      <c r="R2793" s="134"/>
      <c r="S2793" s="134"/>
      <c r="T2793" s="134"/>
      <c r="U2793" s="135"/>
    </row>
    <row r="2794" spans="2:36" s="133" customFormat="1" ht="15" customHeight="1" x14ac:dyDescent="0.2">
      <c r="B2794" s="134"/>
      <c r="C2794" s="134"/>
      <c r="D2794" s="134"/>
      <c r="E2794" s="134"/>
      <c r="F2794" s="134"/>
      <c r="G2794" s="134"/>
      <c r="H2794" s="134"/>
      <c r="I2794" s="134"/>
      <c r="J2794" s="134"/>
      <c r="K2794" s="134"/>
      <c r="L2794" s="134"/>
      <c r="M2794" s="134"/>
      <c r="N2794" s="134"/>
      <c r="O2794" s="134"/>
      <c r="P2794" s="134"/>
      <c r="Q2794" s="134"/>
      <c r="R2794" s="134"/>
      <c r="S2794" s="134"/>
      <c r="T2794" s="134"/>
      <c r="U2794" s="135"/>
    </row>
    <row r="2795" spans="2:36" s="133" customFormat="1" ht="15" customHeight="1" x14ac:dyDescent="0.2">
      <c r="B2795" s="134"/>
      <c r="C2795" s="134"/>
      <c r="D2795" s="134"/>
      <c r="E2795" s="134"/>
      <c r="F2795" s="134"/>
      <c r="G2795" s="134"/>
      <c r="H2795" s="134"/>
      <c r="I2795" s="134"/>
      <c r="J2795" s="134"/>
      <c r="K2795" s="134"/>
      <c r="L2795" s="134"/>
      <c r="M2795" s="134"/>
      <c r="N2795" s="134"/>
      <c r="O2795" s="134"/>
      <c r="P2795" s="134"/>
      <c r="Q2795" s="134"/>
      <c r="R2795" s="134"/>
      <c r="S2795" s="134"/>
      <c r="T2795" s="134"/>
      <c r="U2795" s="135"/>
    </row>
    <row r="2796" spans="2:36" s="133" customFormat="1" ht="15" customHeight="1" x14ac:dyDescent="0.2">
      <c r="B2796" s="134"/>
      <c r="C2796" s="134"/>
      <c r="D2796" s="134"/>
      <c r="E2796" s="134"/>
      <c r="F2796" s="134"/>
      <c r="G2796" s="134"/>
      <c r="H2796" s="134"/>
      <c r="I2796" s="134"/>
      <c r="J2796" s="134"/>
      <c r="K2796" s="134"/>
      <c r="L2796" s="134"/>
      <c r="M2796" s="134"/>
      <c r="N2796" s="134"/>
      <c r="O2796" s="134"/>
      <c r="P2796" s="134"/>
      <c r="Q2796" s="134"/>
      <c r="R2796" s="134"/>
      <c r="S2796" s="134"/>
      <c r="T2796" s="134"/>
      <c r="U2796" s="135"/>
    </row>
    <row r="2797" spans="2:36" s="133" customFormat="1" ht="15" customHeight="1" x14ac:dyDescent="0.2">
      <c r="B2797" s="134"/>
      <c r="C2797" s="134"/>
      <c r="D2797" s="134"/>
      <c r="E2797" s="134"/>
      <c r="F2797" s="134"/>
      <c r="G2797" s="134"/>
      <c r="H2797" s="134"/>
      <c r="I2797" s="134"/>
      <c r="J2797" s="134"/>
      <c r="K2797" s="134"/>
      <c r="L2797" s="134"/>
      <c r="M2797" s="134"/>
      <c r="N2797" s="134"/>
      <c r="O2797" s="134"/>
      <c r="P2797" s="134"/>
      <c r="Q2797" s="134"/>
      <c r="R2797" s="134"/>
      <c r="S2797" s="134"/>
      <c r="T2797" s="134"/>
      <c r="U2797" s="135"/>
    </row>
    <row r="2798" spans="2:36" s="133" customFormat="1" ht="15" customHeight="1" x14ac:dyDescent="0.2">
      <c r="B2798" s="134"/>
      <c r="C2798" s="134"/>
      <c r="D2798" s="134"/>
      <c r="E2798" s="134"/>
      <c r="F2798" s="134"/>
      <c r="G2798" s="134"/>
      <c r="H2798" s="134"/>
      <c r="I2798" s="134"/>
      <c r="J2798" s="134"/>
      <c r="K2798" s="134"/>
      <c r="L2798" s="134"/>
      <c r="M2798" s="134"/>
      <c r="N2798" s="134"/>
      <c r="O2798" s="134"/>
      <c r="P2798" s="134"/>
      <c r="Q2798" s="134"/>
      <c r="R2798" s="134"/>
      <c r="S2798" s="134"/>
      <c r="T2798" s="134"/>
      <c r="U2798" s="135"/>
    </row>
    <row r="2799" spans="2:36" s="133" customFormat="1" ht="15" customHeight="1" x14ac:dyDescent="0.2">
      <c r="B2799" s="134"/>
      <c r="C2799" s="134"/>
      <c r="D2799" s="134"/>
      <c r="E2799" s="134"/>
      <c r="F2799" s="134"/>
      <c r="G2799" s="134"/>
      <c r="H2799" s="134"/>
      <c r="I2799" s="134"/>
      <c r="J2799" s="134"/>
      <c r="K2799" s="134"/>
      <c r="L2799" s="134"/>
      <c r="M2799" s="134"/>
      <c r="N2799" s="134"/>
      <c r="O2799" s="134"/>
      <c r="P2799" s="134"/>
      <c r="Q2799" s="134"/>
      <c r="R2799" s="134"/>
      <c r="S2799" s="134"/>
      <c r="T2799" s="134"/>
      <c r="U2799" s="135"/>
    </row>
    <row r="2800" spans="2:36" s="133" customFormat="1" ht="15" customHeight="1" x14ac:dyDescent="0.2">
      <c r="B2800" s="134"/>
      <c r="C2800" s="134"/>
      <c r="D2800" s="134"/>
      <c r="E2800" s="134"/>
      <c r="F2800" s="134"/>
      <c r="G2800" s="134"/>
      <c r="H2800" s="134"/>
      <c r="I2800" s="134"/>
      <c r="J2800" s="134"/>
      <c r="K2800" s="134"/>
      <c r="L2800" s="134"/>
      <c r="M2800" s="134"/>
      <c r="N2800" s="134"/>
      <c r="O2800" s="134"/>
      <c r="P2800" s="134"/>
      <c r="Q2800" s="134"/>
      <c r="R2800" s="134"/>
      <c r="S2800" s="134"/>
      <c r="T2800" s="134"/>
      <c r="U2800" s="135"/>
    </row>
    <row r="2801" spans="2:21" s="133" customFormat="1" ht="15" customHeight="1" x14ac:dyDescent="0.2">
      <c r="B2801" s="134"/>
      <c r="C2801" s="134"/>
      <c r="D2801" s="134"/>
      <c r="E2801" s="134"/>
      <c r="F2801" s="134"/>
      <c r="G2801" s="134"/>
      <c r="H2801" s="134"/>
      <c r="I2801" s="134"/>
      <c r="J2801" s="134"/>
      <c r="K2801" s="134"/>
      <c r="L2801" s="134"/>
      <c r="M2801" s="134"/>
      <c r="N2801" s="134"/>
      <c r="O2801" s="134"/>
      <c r="P2801" s="134"/>
      <c r="Q2801" s="134"/>
      <c r="R2801" s="134"/>
      <c r="S2801" s="134"/>
      <c r="T2801" s="134"/>
      <c r="U2801" s="135"/>
    </row>
    <row r="2802" spans="2:21" s="133" customFormat="1" ht="15" customHeight="1" x14ac:dyDescent="0.2">
      <c r="B2802" s="134"/>
      <c r="C2802" s="134"/>
      <c r="D2802" s="134"/>
      <c r="E2802" s="134"/>
      <c r="F2802" s="134"/>
      <c r="G2802" s="134"/>
      <c r="H2802" s="134"/>
      <c r="I2802" s="134"/>
      <c r="J2802" s="134"/>
      <c r="K2802" s="134"/>
      <c r="L2802" s="134"/>
      <c r="M2802" s="134"/>
      <c r="N2802" s="134"/>
      <c r="O2802" s="134"/>
      <c r="P2802" s="134"/>
      <c r="Q2802" s="134"/>
      <c r="R2802" s="134"/>
      <c r="S2802" s="134"/>
      <c r="T2802" s="134"/>
      <c r="U2802" s="135"/>
    </row>
    <row r="2803" spans="2:21" s="133" customFormat="1" ht="15" customHeight="1" x14ac:dyDescent="0.2">
      <c r="B2803" s="134"/>
      <c r="C2803" s="134"/>
      <c r="D2803" s="134"/>
      <c r="E2803" s="134"/>
      <c r="F2803" s="134"/>
      <c r="G2803" s="134"/>
      <c r="H2803" s="134"/>
      <c r="I2803" s="134"/>
      <c r="J2803" s="134"/>
      <c r="K2803" s="134"/>
      <c r="L2803" s="134"/>
      <c r="M2803" s="134"/>
      <c r="N2803" s="134"/>
      <c r="O2803" s="134"/>
      <c r="P2803" s="134"/>
      <c r="Q2803" s="134"/>
      <c r="R2803" s="134"/>
      <c r="S2803" s="134"/>
      <c r="T2803" s="134"/>
      <c r="U2803" s="135"/>
    </row>
    <row r="2804" spans="2:21" s="133" customFormat="1" ht="15" customHeight="1" x14ac:dyDescent="0.2">
      <c r="B2804" s="134"/>
      <c r="C2804" s="134"/>
      <c r="D2804" s="134"/>
      <c r="E2804" s="134"/>
      <c r="F2804" s="134"/>
      <c r="G2804" s="134"/>
      <c r="H2804" s="134"/>
      <c r="I2804" s="134"/>
      <c r="J2804" s="134"/>
      <c r="K2804" s="134"/>
      <c r="L2804" s="134"/>
      <c r="M2804" s="134"/>
      <c r="N2804" s="134"/>
      <c r="O2804" s="134"/>
      <c r="P2804" s="134"/>
      <c r="Q2804" s="134"/>
      <c r="R2804" s="134"/>
      <c r="S2804" s="134"/>
      <c r="T2804" s="134"/>
      <c r="U2804" s="135"/>
    </row>
    <row r="2805" spans="2:21" s="133" customFormat="1" ht="15" customHeight="1" x14ac:dyDescent="0.2">
      <c r="B2805" s="134"/>
      <c r="C2805" s="134"/>
      <c r="D2805" s="134"/>
      <c r="E2805" s="134"/>
      <c r="F2805" s="134"/>
      <c r="G2805" s="134"/>
      <c r="H2805" s="134"/>
      <c r="I2805" s="134"/>
      <c r="J2805" s="134"/>
      <c r="K2805" s="134"/>
      <c r="L2805" s="134"/>
      <c r="M2805" s="134"/>
      <c r="N2805" s="134"/>
      <c r="O2805" s="134"/>
      <c r="P2805" s="134"/>
      <c r="Q2805" s="134"/>
      <c r="R2805" s="134"/>
      <c r="S2805" s="134"/>
      <c r="T2805" s="134"/>
      <c r="U2805" s="135"/>
    </row>
    <row r="2806" spans="2:21" s="133" customFormat="1" ht="15" customHeight="1" x14ac:dyDescent="0.2">
      <c r="B2806" s="134"/>
      <c r="C2806" s="134"/>
      <c r="D2806" s="134"/>
      <c r="E2806" s="134"/>
      <c r="F2806" s="134"/>
      <c r="G2806" s="134"/>
      <c r="H2806" s="134"/>
      <c r="I2806" s="134"/>
      <c r="J2806" s="134"/>
      <c r="K2806" s="134"/>
      <c r="L2806" s="134"/>
      <c r="M2806" s="134"/>
      <c r="N2806" s="134"/>
      <c r="O2806" s="134"/>
      <c r="P2806" s="134"/>
      <c r="Q2806" s="134"/>
      <c r="R2806" s="134"/>
      <c r="S2806" s="134"/>
      <c r="T2806" s="134"/>
      <c r="U2806" s="135"/>
    </row>
    <row r="2807" spans="2:21" s="133" customFormat="1" ht="15" customHeight="1" x14ac:dyDescent="0.2">
      <c r="B2807" s="134"/>
      <c r="C2807" s="134"/>
      <c r="D2807" s="134"/>
      <c r="E2807" s="134"/>
      <c r="F2807" s="134"/>
      <c r="G2807" s="134"/>
      <c r="H2807" s="134"/>
      <c r="I2807" s="134"/>
      <c r="J2807" s="134"/>
      <c r="K2807" s="134"/>
      <c r="L2807" s="134"/>
      <c r="M2807" s="134"/>
      <c r="N2807" s="134"/>
      <c r="O2807" s="134"/>
      <c r="P2807" s="134"/>
      <c r="Q2807" s="134"/>
      <c r="R2807" s="134"/>
      <c r="S2807" s="134"/>
      <c r="T2807" s="134"/>
      <c r="U2807" s="135"/>
    </row>
    <row r="2808" spans="2:21" s="133" customFormat="1" ht="15" customHeight="1" x14ac:dyDescent="0.2">
      <c r="B2808" s="134"/>
      <c r="C2808" s="134"/>
      <c r="D2808" s="134"/>
      <c r="E2808" s="134"/>
      <c r="F2808" s="134"/>
      <c r="G2808" s="134"/>
      <c r="H2808" s="134"/>
      <c r="I2808" s="134"/>
      <c r="J2808" s="134"/>
      <c r="K2808" s="134"/>
      <c r="L2808" s="134"/>
      <c r="M2808" s="134"/>
      <c r="N2808" s="134"/>
      <c r="O2808" s="134"/>
      <c r="P2808" s="134"/>
      <c r="Q2808" s="134"/>
      <c r="R2808" s="134"/>
      <c r="S2808" s="134"/>
      <c r="T2808" s="134"/>
      <c r="U2808" s="135"/>
    </row>
    <row r="2809" spans="2:21" s="133" customFormat="1" ht="15" customHeight="1" x14ac:dyDescent="0.2">
      <c r="B2809" s="134"/>
      <c r="C2809" s="134"/>
      <c r="D2809" s="134"/>
      <c r="E2809" s="134"/>
      <c r="F2809" s="134"/>
      <c r="G2809" s="134"/>
      <c r="H2809" s="134"/>
      <c r="I2809" s="134"/>
      <c r="J2809" s="134"/>
      <c r="K2809" s="134"/>
      <c r="L2809" s="134"/>
      <c r="M2809" s="134"/>
      <c r="N2809" s="134"/>
      <c r="O2809" s="134"/>
      <c r="P2809" s="134"/>
      <c r="Q2809" s="134"/>
      <c r="R2809" s="134"/>
      <c r="S2809" s="134"/>
      <c r="T2809" s="134"/>
      <c r="U2809" s="135"/>
    </row>
    <row r="2810" spans="2:21" s="133" customFormat="1" ht="15" customHeight="1" x14ac:dyDescent="0.2">
      <c r="B2810" s="134"/>
      <c r="C2810" s="134"/>
      <c r="D2810" s="134"/>
      <c r="E2810" s="134"/>
      <c r="F2810" s="134"/>
      <c r="G2810" s="134"/>
      <c r="H2810" s="134"/>
      <c r="I2810" s="134"/>
      <c r="J2810" s="134"/>
      <c r="K2810" s="134"/>
      <c r="L2810" s="134"/>
      <c r="M2810" s="134"/>
      <c r="N2810" s="134"/>
      <c r="O2810" s="134"/>
      <c r="P2810" s="134"/>
      <c r="Q2810" s="134"/>
      <c r="R2810" s="134"/>
      <c r="S2810" s="134"/>
      <c r="T2810" s="134"/>
      <c r="U2810" s="135"/>
    </row>
    <row r="2811" spans="2:21" s="134" customFormat="1" ht="15" customHeight="1" x14ac:dyDescent="0.2">
      <c r="M2811" s="134">
        <v>17553</v>
      </c>
      <c r="U2811" s="135"/>
    </row>
    <row r="2812" spans="2:21" s="133" customFormat="1" ht="15" customHeight="1" x14ac:dyDescent="0.2">
      <c r="B2812" s="134"/>
      <c r="C2812" s="134"/>
      <c r="D2812" s="134"/>
      <c r="E2812" s="134"/>
      <c r="F2812" s="134"/>
      <c r="G2812" s="134"/>
      <c r="H2812" s="134"/>
      <c r="I2812" s="134"/>
      <c r="J2812" s="134"/>
      <c r="K2812" s="134"/>
      <c r="L2812" s="134"/>
      <c r="M2812" s="134"/>
      <c r="N2812" s="134"/>
      <c r="O2812" s="134"/>
      <c r="P2812" s="134"/>
      <c r="Q2812" s="134"/>
      <c r="R2812" s="134"/>
      <c r="S2812" s="134"/>
      <c r="T2812" s="134"/>
      <c r="U2812" s="135"/>
    </row>
    <row r="2813" spans="2:21" s="133" customFormat="1" ht="15" customHeight="1" x14ac:dyDescent="0.2">
      <c r="B2813" s="134"/>
      <c r="C2813" s="134"/>
      <c r="D2813" s="134"/>
      <c r="E2813" s="134"/>
      <c r="F2813" s="134"/>
      <c r="G2813" s="134"/>
      <c r="H2813" s="134"/>
      <c r="I2813" s="134"/>
      <c r="J2813" s="134"/>
      <c r="K2813" s="134"/>
      <c r="L2813" s="134"/>
      <c r="M2813" s="134"/>
      <c r="N2813" s="134"/>
      <c r="O2813" s="134"/>
      <c r="P2813" s="134"/>
      <c r="Q2813" s="134"/>
      <c r="R2813" s="134"/>
      <c r="S2813" s="134"/>
      <c r="T2813" s="134"/>
      <c r="U2813" s="135"/>
    </row>
    <row r="2814" spans="2:21" s="134" customFormat="1" ht="15" customHeight="1" x14ac:dyDescent="0.2">
      <c r="G2814" s="134">
        <v>-20805571</v>
      </c>
      <c r="U2814" s="135"/>
    </row>
    <row r="2815" spans="2:21" s="133" customFormat="1" ht="15" customHeight="1" x14ac:dyDescent="0.2">
      <c r="B2815" s="134"/>
      <c r="C2815" s="134"/>
      <c r="D2815" s="134"/>
      <c r="E2815" s="134"/>
      <c r="F2815" s="134"/>
      <c r="G2815" s="134"/>
      <c r="H2815" s="134"/>
      <c r="I2815" s="134"/>
      <c r="J2815" s="134"/>
      <c r="K2815" s="134"/>
      <c r="L2815" s="134"/>
      <c r="M2815" s="134"/>
      <c r="N2815" s="134"/>
      <c r="O2815" s="134"/>
      <c r="P2815" s="134"/>
      <c r="Q2815" s="134"/>
      <c r="R2815" s="134"/>
      <c r="S2815" s="134"/>
      <c r="T2815" s="134"/>
      <c r="U2815" s="135"/>
    </row>
    <row r="2816" spans="2:21" s="133" customFormat="1" ht="15" customHeight="1" x14ac:dyDescent="0.2">
      <c r="B2816" s="134"/>
      <c r="C2816" s="134"/>
      <c r="D2816" s="134"/>
      <c r="E2816" s="134"/>
      <c r="F2816" s="134"/>
      <c r="G2816" s="134"/>
      <c r="H2816" s="134"/>
      <c r="I2816" s="134"/>
      <c r="J2816" s="134"/>
      <c r="K2816" s="134"/>
      <c r="L2816" s="134"/>
      <c r="M2816" s="134"/>
      <c r="N2816" s="134"/>
      <c r="O2816" s="134"/>
      <c r="P2816" s="134"/>
      <c r="Q2816" s="134"/>
      <c r="R2816" s="134"/>
      <c r="S2816" s="134"/>
      <c r="T2816" s="134"/>
      <c r="U2816" s="135"/>
    </row>
    <row r="2817" spans="2:21" s="134" customFormat="1" ht="15" customHeight="1" x14ac:dyDescent="0.2">
      <c r="M2817" s="134">
        <v>28940</v>
      </c>
      <c r="U2817" s="135"/>
    </row>
    <row r="2818" spans="2:21" s="133" customFormat="1" ht="15" customHeight="1" x14ac:dyDescent="0.2">
      <c r="B2818" s="134"/>
      <c r="C2818" s="134"/>
      <c r="D2818" s="134"/>
      <c r="E2818" s="134"/>
      <c r="F2818" s="134"/>
      <c r="G2818" s="134"/>
      <c r="H2818" s="134"/>
      <c r="I2818" s="134"/>
      <c r="J2818" s="134"/>
      <c r="K2818" s="134"/>
      <c r="L2818" s="134"/>
      <c r="M2818" s="134"/>
      <c r="N2818" s="134"/>
      <c r="O2818" s="134"/>
      <c r="P2818" s="134"/>
      <c r="Q2818" s="134"/>
      <c r="R2818" s="134"/>
      <c r="S2818" s="134"/>
      <c r="T2818" s="134"/>
      <c r="U2818" s="135"/>
    </row>
    <row r="2819" spans="2:21" s="133" customFormat="1" ht="15" customHeight="1" x14ac:dyDescent="0.2">
      <c r="B2819" s="134"/>
      <c r="C2819" s="134"/>
      <c r="D2819" s="134"/>
      <c r="E2819" s="134"/>
      <c r="F2819" s="134"/>
      <c r="G2819" s="134"/>
      <c r="H2819" s="134"/>
      <c r="I2819" s="134"/>
      <c r="J2819" s="134"/>
      <c r="K2819" s="134"/>
      <c r="L2819" s="134"/>
      <c r="M2819" s="134"/>
      <c r="N2819" s="134"/>
      <c r="O2819" s="134"/>
      <c r="P2819" s="134"/>
      <c r="Q2819" s="134"/>
      <c r="R2819" s="134"/>
      <c r="S2819" s="134"/>
      <c r="T2819" s="134"/>
      <c r="U2819" s="135"/>
    </row>
    <row r="2820" spans="2:21" s="133" customFormat="1" ht="15" customHeight="1" x14ac:dyDescent="0.2">
      <c r="B2820" s="134"/>
      <c r="C2820" s="134"/>
      <c r="D2820" s="134"/>
      <c r="E2820" s="134"/>
      <c r="F2820" s="134"/>
      <c r="G2820" s="134"/>
      <c r="H2820" s="134"/>
      <c r="I2820" s="134"/>
      <c r="J2820" s="134"/>
      <c r="K2820" s="134"/>
      <c r="L2820" s="134"/>
      <c r="M2820" s="134"/>
      <c r="N2820" s="134"/>
      <c r="O2820" s="134"/>
      <c r="P2820" s="134"/>
      <c r="Q2820" s="134"/>
      <c r="R2820" s="134"/>
      <c r="S2820" s="134"/>
      <c r="T2820" s="134"/>
      <c r="U2820" s="135"/>
    </row>
    <row r="2821" spans="2:21" s="133" customFormat="1" ht="15" customHeight="1" x14ac:dyDescent="0.2">
      <c r="B2821" s="134"/>
      <c r="C2821" s="134"/>
      <c r="D2821" s="134"/>
      <c r="E2821" s="134"/>
      <c r="F2821" s="134"/>
      <c r="G2821" s="134"/>
      <c r="H2821" s="134"/>
      <c r="I2821" s="134"/>
      <c r="J2821" s="134"/>
      <c r="K2821" s="134"/>
      <c r="L2821" s="134"/>
      <c r="M2821" s="134"/>
      <c r="N2821" s="134"/>
      <c r="O2821" s="134"/>
      <c r="P2821" s="134"/>
      <c r="Q2821" s="134"/>
      <c r="R2821" s="134"/>
      <c r="S2821" s="134"/>
      <c r="T2821" s="134"/>
      <c r="U2821" s="135"/>
    </row>
    <row r="2822" spans="2:21" s="133" customFormat="1" ht="15" customHeight="1" x14ac:dyDescent="0.2">
      <c r="B2822" s="134"/>
      <c r="C2822" s="134"/>
      <c r="D2822" s="134"/>
      <c r="E2822" s="134"/>
      <c r="F2822" s="134"/>
      <c r="G2822" s="134"/>
      <c r="H2822" s="134"/>
      <c r="I2822" s="134"/>
      <c r="J2822" s="134"/>
      <c r="K2822" s="134"/>
      <c r="L2822" s="134"/>
      <c r="M2822" s="134"/>
      <c r="N2822" s="134"/>
      <c r="O2822" s="134"/>
      <c r="P2822" s="134"/>
      <c r="Q2822" s="134"/>
      <c r="R2822" s="134"/>
      <c r="S2822" s="134"/>
      <c r="T2822" s="134"/>
      <c r="U2822" s="135"/>
    </row>
    <row r="2823" spans="2:21" s="133" customFormat="1" ht="15" customHeight="1" x14ac:dyDescent="0.2">
      <c r="B2823" s="134"/>
      <c r="C2823" s="134"/>
      <c r="D2823" s="134"/>
      <c r="E2823" s="134"/>
      <c r="F2823" s="134"/>
      <c r="G2823" s="134"/>
      <c r="H2823" s="134"/>
      <c r="I2823" s="134"/>
      <c r="J2823" s="134"/>
      <c r="K2823" s="134"/>
      <c r="L2823" s="134"/>
      <c r="M2823" s="134"/>
      <c r="N2823" s="134"/>
      <c r="O2823" s="134"/>
      <c r="P2823" s="134"/>
      <c r="Q2823" s="134"/>
      <c r="R2823" s="134"/>
      <c r="S2823" s="134"/>
      <c r="T2823" s="134"/>
      <c r="U2823" s="135"/>
    </row>
    <row r="2824" spans="2:21" s="133" customFormat="1" ht="15" customHeight="1" x14ac:dyDescent="0.2">
      <c r="B2824" s="134"/>
      <c r="C2824" s="134"/>
      <c r="D2824" s="134"/>
      <c r="E2824" s="134"/>
      <c r="F2824" s="134"/>
      <c r="G2824" s="134"/>
      <c r="H2824" s="134"/>
      <c r="I2824" s="134"/>
      <c r="J2824" s="134"/>
      <c r="K2824" s="134"/>
      <c r="L2824" s="134"/>
      <c r="M2824" s="134"/>
      <c r="N2824" s="134"/>
      <c r="O2824" s="134"/>
      <c r="P2824" s="134"/>
      <c r="Q2824" s="134"/>
      <c r="R2824" s="134"/>
      <c r="S2824" s="134"/>
      <c r="T2824" s="134"/>
      <c r="U2824" s="135"/>
    </row>
    <row r="2825" spans="2:21" s="133" customFormat="1" ht="15" customHeight="1" x14ac:dyDescent="0.2">
      <c r="B2825" s="134"/>
      <c r="C2825" s="134"/>
      <c r="D2825" s="134"/>
      <c r="E2825" s="134"/>
      <c r="F2825" s="134"/>
      <c r="G2825" s="134"/>
      <c r="H2825" s="134"/>
      <c r="I2825" s="134"/>
      <c r="J2825" s="134"/>
      <c r="K2825" s="134"/>
      <c r="L2825" s="134"/>
      <c r="M2825" s="134"/>
      <c r="N2825" s="134"/>
      <c r="O2825" s="134"/>
      <c r="P2825" s="134"/>
      <c r="Q2825" s="134"/>
      <c r="R2825" s="134"/>
      <c r="S2825" s="134"/>
      <c r="T2825" s="134"/>
      <c r="U2825" s="135"/>
    </row>
    <row r="2826" spans="2:21" s="133" customFormat="1" ht="15" customHeight="1" x14ac:dyDescent="0.2">
      <c r="B2826" s="134"/>
      <c r="C2826" s="134"/>
      <c r="D2826" s="134"/>
      <c r="E2826" s="134"/>
      <c r="F2826" s="134"/>
      <c r="G2826" s="134"/>
      <c r="H2826" s="134"/>
      <c r="I2826" s="134"/>
      <c r="J2826" s="134"/>
      <c r="K2826" s="134"/>
      <c r="L2826" s="134"/>
      <c r="M2826" s="134"/>
      <c r="N2826" s="134"/>
      <c r="O2826" s="134"/>
      <c r="P2826" s="134"/>
      <c r="Q2826" s="134"/>
      <c r="R2826" s="134"/>
      <c r="S2826" s="134"/>
      <c r="T2826" s="134"/>
      <c r="U2826" s="135"/>
    </row>
    <row r="2827" spans="2:21" s="133" customFormat="1" ht="15" customHeight="1" x14ac:dyDescent="0.2">
      <c r="B2827" s="134"/>
      <c r="C2827" s="134"/>
      <c r="D2827" s="134"/>
      <c r="E2827" s="134"/>
      <c r="F2827" s="134"/>
      <c r="G2827" s="134"/>
      <c r="H2827" s="134"/>
      <c r="I2827" s="134"/>
      <c r="J2827" s="134"/>
      <c r="K2827" s="134"/>
      <c r="L2827" s="134"/>
      <c r="M2827" s="134"/>
      <c r="N2827" s="134"/>
      <c r="O2827" s="134"/>
      <c r="P2827" s="134"/>
      <c r="Q2827" s="134"/>
      <c r="R2827" s="134"/>
      <c r="S2827" s="134"/>
      <c r="T2827" s="134"/>
      <c r="U2827" s="135"/>
    </row>
    <row r="2828" spans="2:21" s="133" customFormat="1" ht="15" customHeight="1" x14ac:dyDescent="0.2">
      <c r="B2828" s="134"/>
      <c r="C2828" s="134"/>
      <c r="D2828" s="134"/>
      <c r="E2828" s="134"/>
      <c r="F2828" s="134"/>
      <c r="G2828" s="134"/>
      <c r="H2828" s="134"/>
      <c r="I2828" s="134"/>
      <c r="J2828" s="134"/>
      <c r="K2828" s="134"/>
      <c r="L2828" s="134"/>
      <c r="M2828" s="134"/>
      <c r="N2828" s="134"/>
      <c r="O2828" s="134"/>
      <c r="P2828" s="134"/>
      <c r="Q2828" s="134"/>
      <c r="R2828" s="134"/>
      <c r="S2828" s="134"/>
      <c r="T2828" s="134"/>
      <c r="U2828" s="135"/>
    </row>
    <row r="2829" spans="2:21" s="133" customFormat="1" ht="15" customHeight="1" x14ac:dyDescent="0.2">
      <c r="B2829" s="134"/>
      <c r="C2829" s="134"/>
      <c r="D2829" s="134"/>
      <c r="E2829" s="134"/>
      <c r="F2829" s="134"/>
      <c r="G2829" s="134"/>
      <c r="H2829" s="134"/>
      <c r="I2829" s="134"/>
      <c r="J2829" s="134"/>
      <c r="K2829" s="134"/>
      <c r="L2829" s="134"/>
      <c r="M2829" s="134"/>
      <c r="N2829" s="134"/>
      <c r="O2829" s="134"/>
      <c r="P2829" s="134"/>
      <c r="Q2829" s="134"/>
      <c r="R2829" s="134"/>
      <c r="S2829" s="134"/>
      <c r="T2829" s="134"/>
      <c r="U2829" s="135"/>
    </row>
    <row r="2830" spans="2:21" s="133" customFormat="1" ht="15" customHeight="1" x14ac:dyDescent="0.2">
      <c r="B2830" s="134"/>
      <c r="C2830" s="134"/>
      <c r="D2830" s="134"/>
      <c r="E2830" s="134"/>
      <c r="F2830" s="134"/>
      <c r="G2830" s="134"/>
      <c r="H2830" s="134"/>
      <c r="I2830" s="134"/>
      <c r="J2830" s="134"/>
      <c r="K2830" s="134"/>
      <c r="L2830" s="134"/>
      <c r="M2830" s="134"/>
      <c r="N2830" s="134"/>
      <c r="O2830" s="134"/>
      <c r="P2830" s="134"/>
      <c r="Q2830" s="134"/>
      <c r="R2830" s="134"/>
      <c r="S2830" s="134"/>
      <c r="T2830" s="134"/>
      <c r="U2830" s="135"/>
    </row>
    <row r="2831" spans="2:21" s="133" customFormat="1" ht="15" customHeight="1" x14ac:dyDescent="0.2">
      <c r="B2831" s="134"/>
      <c r="C2831" s="134"/>
      <c r="D2831" s="134"/>
      <c r="E2831" s="134"/>
      <c r="F2831" s="134"/>
      <c r="G2831" s="134"/>
      <c r="H2831" s="134"/>
      <c r="I2831" s="134"/>
      <c r="J2831" s="134"/>
      <c r="K2831" s="134"/>
      <c r="L2831" s="134"/>
      <c r="M2831" s="134"/>
      <c r="N2831" s="134"/>
      <c r="O2831" s="134"/>
      <c r="P2831" s="134"/>
      <c r="Q2831" s="134"/>
      <c r="R2831" s="134"/>
      <c r="S2831" s="134"/>
      <c r="T2831" s="134"/>
      <c r="U2831" s="135"/>
    </row>
    <row r="2832" spans="2:21" s="133" customFormat="1" ht="15" customHeight="1" x14ac:dyDescent="0.2">
      <c r="B2832" s="134"/>
      <c r="C2832" s="134"/>
      <c r="D2832" s="134"/>
      <c r="E2832" s="134"/>
      <c r="F2832" s="134"/>
      <c r="G2832" s="134"/>
      <c r="H2832" s="134"/>
      <c r="I2832" s="134"/>
      <c r="J2832" s="134"/>
      <c r="K2832" s="134"/>
      <c r="L2832" s="134"/>
      <c r="M2832" s="134"/>
      <c r="N2832" s="134"/>
      <c r="O2832" s="134"/>
      <c r="P2832" s="134"/>
      <c r="Q2832" s="134"/>
      <c r="R2832" s="134"/>
      <c r="S2832" s="134"/>
      <c r="T2832" s="134"/>
      <c r="U2832" s="135"/>
    </row>
    <row r="2833" spans="2:21" s="133" customFormat="1" ht="15" customHeight="1" x14ac:dyDescent="0.2">
      <c r="B2833" s="134"/>
      <c r="C2833" s="134"/>
      <c r="D2833" s="134"/>
      <c r="E2833" s="134"/>
      <c r="F2833" s="134"/>
      <c r="G2833" s="134"/>
      <c r="H2833" s="134"/>
      <c r="I2833" s="134"/>
      <c r="J2833" s="134"/>
      <c r="K2833" s="134"/>
      <c r="L2833" s="134"/>
      <c r="M2833" s="134"/>
      <c r="N2833" s="134"/>
      <c r="O2833" s="134"/>
      <c r="P2833" s="134"/>
      <c r="Q2833" s="134"/>
      <c r="R2833" s="134"/>
      <c r="S2833" s="134"/>
      <c r="T2833" s="134"/>
      <c r="U2833" s="135"/>
    </row>
    <row r="2834" spans="2:21" s="133" customFormat="1" ht="15" customHeight="1" x14ac:dyDescent="0.2">
      <c r="B2834" s="134"/>
      <c r="C2834" s="134"/>
      <c r="D2834" s="134"/>
      <c r="E2834" s="134"/>
      <c r="F2834" s="134"/>
      <c r="G2834" s="134"/>
      <c r="H2834" s="134"/>
      <c r="I2834" s="134"/>
      <c r="J2834" s="134"/>
      <c r="K2834" s="134"/>
      <c r="L2834" s="134"/>
      <c r="M2834" s="134"/>
      <c r="N2834" s="134"/>
      <c r="O2834" s="134"/>
      <c r="P2834" s="134"/>
      <c r="Q2834" s="134"/>
      <c r="R2834" s="134"/>
      <c r="S2834" s="134"/>
      <c r="T2834" s="134"/>
      <c r="U2834" s="135"/>
    </row>
    <row r="2835" spans="2:21" s="133" customFormat="1" ht="15" customHeight="1" x14ac:dyDescent="0.2">
      <c r="B2835" s="134"/>
      <c r="C2835" s="134"/>
      <c r="D2835" s="134"/>
      <c r="E2835" s="134"/>
      <c r="F2835" s="134"/>
      <c r="G2835" s="134"/>
      <c r="H2835" s="134"/>
      <c r="I2835" s="134"/>
      <c r="J2835" s="134"/>
      <c r="K2835" s="134"/>
      <c r="L2835" s="134"/>
      <c r="M2835" s="134"/>
      <c r="N2835" s="134"/>
      <c r="O2835" s="134"/>
      <c r="P2835" s="134"/>
      <c r="Q2835" s="134"/>
      <c r="R2835" s="134"/>
      <c r="S2835" s="134"/>
      <c r="T2835" s="134"/>
      <c r="U2835" s="135"/>
    </row>
    <row r="2836" spans="2:21" s="133" customFormat="1" ht="15" customHeight="1" x14ac:dyDescent="0.2">
      <c r="B2836" s="134"/>
      <c r="C2836" s="134"/>
      <c r="D2836" s="134"/>
      <c r="E2836" s="134"/>
      <c r="F2836" s="134"/>
      <c r="G2836" s="134"/>
      <c r="H2836" s="134"/>
      <c r="I2836" s="134"/>
      <c r="J2836" s="134"/>
      <c r="K2836" s="134"/>
      <c r="L2836" s="134"/>
      <c r="M2836" s="134"/>
      <c r="N2836" s="134"/>
      <c r="O2836" s="134"/>
      <c r="P2836" s="134"/>
      <c r="Q2836" s="134"/>
      <c r="R2836" s="134"/>
      <c r="S2836" s="134"/>
      <c r="T2836" s="134"/>
      <c r="U2836" s="135"/>
    </row>
    <row r="2837" spans="2:21" s="133" customFormat="1" ht="15" customHeight="1" x14ac:dyDescent="0.2">
      <c r="B2837" s="134"/>
      <c r="C2837" s="134"/>
      <c r="D2837" s="134"/>
      <c r="E2837" s="134"/>
      <c r="F2837" s="134"/>
      <c r="G2837" s="134"/>
      <c r="H2837" s="134"/>
      <c r="I2837" s="134"/>
      <c r="J2837" s="134"/>
      <c r="K2837" s="134"/>
      <c r="L2837" s="134"/>
      <c r="M2837" s="134"/>
      <c r="N2837" s="134"/>
      <c r="O2837" s="134"/>
      <c r="P2837" s="134"/>
      <c r="Q2837" s="134"/>
      <c r="R2837" s="134"/>
      <c r="S2837" s="134"/>
      <c r="T2837" s="134"/>
      <c r="U2837" s="135"/>
    </row>
    <row r="2838" spans="2:21" s="133" customFormat="1" ht="15" customHeight="1" x14ac:dyDescent="0.2">
      <c r="B2838" s="134"/>
      <c r="C2838" s="134"/>
      <c r="D2838" s="134"/>
      <c r="E2838" s="134"/>
      <c r="F2838" s="134"/>
      <c r="G2838" s="134"/>
      <c r="H2838" s="134"/>
      <c r="I2838" s="134"/>
      <c r="J2838" s="134"/>
      <c r="K2838" s="134"/>
      <c r="L2838" s="134"/>
      <c r="M2838" s="134"/>
      <c r="N2838" s="134"/>
      <c r="O2838" s="134"/>
      <c r="P2838" s="134"/>
      <c r="Q2838" s="134"/>
      <c r="R2838" s="134"/>
      <c r="S2838" s="134"/>
      <c r="T2838" s="134"/>
      <c r="U2838" s="135"/>
    </row>
    <row r="2839" spans="2:21" s="133" customFormat="1" ht="15" customHeight="1" x14ac:dyDescent="0.2">
      <c r="B2839" s="134"/>
      <c r="C2839" s="134"/>
      <c r="D2839" s="134"/>
      <c r="E2839" s="134"/>
      <c r="F2839" s="134"/>
      <c r="G2839" s="134"/>
      <c r="H2839" s="134"/>
      <c r="I2839" s="134"/>
      <c r="J2839" s="134"/>
      <c r="K2839" s="134"/>
      <c r="L2839" s="134"/>
      <c r="M2839" s="134"/>
      <c r="N2839" s="134"/>
      <c r="O2839" s="134"/>
      <c r="P2839" s="134"/>
      <c r="Q2839" s="134"/>
      <c r="R2839" s="134"/>
      <c r="S2839" s="134"/>
      <c r="T2839" s="134"/>
      <c r="U2839" s="135"/>
    </row>
    <row r="2840" spans="2:21" s="133" customFormat="1" ht="15" customHeight="1" x14ac:dyDescent="0.2">
      <c r="B2840" s="134"/>
      <c r="C2840" s="134"/>
      <c r="D2840" s="134"/>
      <c r="E2840" s="134"/>
      <c r="F2840" s="134"/>
      <c r="G2840" s="134"/>
      <c r="H2840" s="134"/>
      <c r="I2840" s="134"/>
      <c r="J2840" s="134"/>
      <c r="K2840" s="134"/>
      <c r="L2840" s="134"/>
      <c r="M2840" s="134"/>
      <c r="N2840" s="134"/>
      <c r="O2840" s="134"/>
      <c r="P2840" s="134"/>
      <c r="Q2840" s="134"/>
      <c r="R2840" s="134"/>
      <c r="S2840" s="134"/>
      <c r="T2840" s="134"/>
      <c r="U2840" s="135"/>
    </row>
    <row r="2841" spans="2:21" s="133" customFormat="1" ht="15" customHeight="1" x14ac:dyDescent="0.2">
      <c r="B2841" s="134"/>
      <c r="C2841" s="134"/>
      <c r="D2841" s="134"/>
      <c r="E2841" s="134"/>
      <c r="F2841" s="134"/>
      <c r="G2841" s="134"/>
      <c r="H2841" s="134"/>
      <c r="I2841" s="134"/>
      <c r="J2841" s="134"/>
      <c r="K2841" s="134"/>
      <c r="L2841" s="134"/>
      <c r="M2841" s="134"/>
      <c r="N2841" s="134"/>
      <c r="O2841" s="134"/>
      <c r="P2841" s="134"/>
      <c r="Q2841" s="134"/>
      <c r="R2841" s="134"/>
      <c r="S2841" s="134"/>
      <c r="T2841" s="134"/>
      <c r="U2841" s="135"/>
    </row>
    <row r="2842" spans="2:21" s="134" customFormat="1" ht="15" customHeight="1" x14ac:dyDescent="0.2">
      <c r="M2842" s="134">
        <v>3300</v>
      </c>
      <c r="U2842" s="135"/>
    </row>
    <row r="2843" spans="2:21" s="134" customFormat="1" ht="15" customHeight="1" x14ac:dyDescent="0.2">
      <c r="M2843" s="134">
        <v>1680</v>
      </c>
      <c r="U2843" s="135"/>
    </row>
    <row r="2844" spans="2:21" s="133" customFormat="1" ht="15" customHeight="1" x14ac:dyDescent="0.2">
      <c r="B2844" s="134"/>
      <c r="C2844" s="134"/>
      <c r="D2844" s="134"/>
      <c r="E2844" s="134"/>
      <c r="F2844" s="134"/>
      <c r="G2844" s="134"/>
      <c r="H2844" s="134"/>
      <c r="I2844" s="134"/>
      <c r="J2844" s="134"/>
      <c r="K2844" s="134"/>
      <c r="L2844" s="134"/>
      <c r="M2844" s="134"/>
      <c r="N2844" s="134"/>
      <c r="O2844" s="134"/>
      <c r="P2844" s="134"/>
      <c r="Q2844" s="134"/>
      <c r="R2844" s="134"/>
      <c r="S2844" s="134"/>
      <c r="T2844" s="134"/>
      <c r="U2844" s="135"/>
    </row>
    <row r="2845" spans="2:21" s="133" customFormat="1" ht="15" customHeight="1" x14ac:dyDescent="0.2">
      <c r="B2845" s="134"/>
      <c r="C2845" s="134"/>
      <c r="D2845" s="134"/>
      <c r="E2845" s="134"/>
      <c r="F2845" s="134"/>
      <c r="G2845" s="134"/>
      <c r="H2845" s="134"/>
      <c r="I2845" s="134"/>
      <c r="J2845" s="134"/>
      <c r="K2845" s="134"/>
      <c r="L2845" s="134"/>
      <c r="M2845" s="134"/>
      <c r="N2845" s="134"/>
      <c r="O2845" s="134"/>
      <c r="P2845" s="134"/>
      <c r="Q2845" s="134"/>
      <c r="R2845" s="134"/>
      <c r="S2845" s="134"/>
      <c r="T2845" s="134"/>
      <c r="U2845" s="135"/>
    </row>
    <row r="2846" spans="2:21" s="133" customFormat="1" ht="15" customHeight="1" x14ac:dyDescent="0.2">
      <c r="B2846" s="134"/>
      <c r="C2846" s="134"/>
      <c r="D2846" s="134"/>
      <c r="E2846" s="134"/>
      <c r="F2846" s="134"/>
      <c r="G2846" s="134"/>
      <c r="H2846" s="134"/>
      <c r="I2846" s="134"/>
      <c r="J2846" s="134"/>
      <c r="K2846" s="134"/>
      <c r="L2846" s="134"/>
      <c r="M2846" s="134"/>
      <c r="N2846" s="134"/>
      <c r="O2846" s="134"/>
      <c r="P2846" s="134"/>
      <c r="Q2846" s="134"/>
      <c r="R2846" s="134"/>
      <c r="S2846" s="134"/>
      <c r="T2846" s="134"/>
      <c r="U2846" s="135"/>
    </row>
    <row r="2847" spans="2:21" s="133" customFormat="1" ht="15" customHeight="1" x14ac:dyDescent="0.2">
      <c r="B2847" s="134"/>
      <c r="C2847" s="134"/>
      <c r="D2847" s="134"/>
      <c r="E2847" s="134"/>
      <c r="F2847" s="134"/>
      <c r="G2847" s="134"/>
      <c r="H2847" s="134"/>
      <c r="I2847" s="134"/>
      <c r="J2847" s="134"/>
      <c r="K2847" s="134"/>
      <c r="L2847" s="134"/>
      <c r="M2847" s="134"/>
      <c r="N2847" s="134"/>
      <c r="O2847" s="134"/>
      <c r="P2847" s="134"/>
      <c r="Q2847" s="134"/>
      <c r="R2847" s="134"/>
      <c r="S2847" s="134"/>
      <c r="T2847" s="134"/>
      <c r="U2847" s="135"/>
    </row>
    <row r="2848" spans="2:21" s="133" customFormat="1" ht="15" customHeight="1" x14ac:dyDescent="0.2">
      <c r="B2848" s="134"/>
      <c r="C2848" s="134"/>
      <c r="D2848" s="134"/>
      <c r="E2848" s="134"/>
      <c r="F2848" s="134"/>
      <c r="G2848" s="134"/>
      <c r="H2848" s="134"/>
      <c r="I2848" s="134"/>
      <c r="J2848" s="134"/>
      <c r="K2848" s="134"/>
      <c r="L2848" s="134"/>
      <c r="M2848" s="134"/>
      <c r="N2848" s="134"/>
      <c r="O2848" s="134"/>
      <c r="P2848" s="134"/>
      <c r="Q2848" s="134"/>
      <c r="R2848" s="134"/>
      <c r="S2848" s="134"/>
      <c r="T2848" s="134"/>
      <c r="U2848" s="135"/>
    </row>
    <row r="2849" spans="2:21" s="133" customFormat="1" ht="15" customHeight="1" x14ac:dyDescent="0.2">
      <c r="B2849" s="134"/>
      <c r="C2849" s="134"/>
      <c r="D2849" s="134"/>
      <c r="E2849" s="134"/>
      <c r="F2849" s="134"/>
      <c r="G2849" s="134"/>
      <c r="H2849" s="134"/>
      <c r="I2849" s="134"/>
      <c r="J2849" s="134"/>
      <c r="K2849" s="134"/>
      <c r="L2849" s="134"/>
      <c r="M2849" s="134"/>
      <c r="N2849" s="134"/>
      <c r="O2849" s="134"/>
      <c r="P2849" s="134"/>
      <c r="Q2849" s="134"/>
      <c r="R2849" s="134"/>
      <c r="S2849" s="134"/>
      <c r="T2849" s="134"/>
      <c r="U2849" s="135"/>
    </row>
    <row r="2850" spans="2:21" s="133" customFormat="1" ht="15" customHeight="1" x14ac:dyDescent="0.2">
      <c r="B2850" s="134"/>
      <c r="C2850" s="134"/>
      <c r="D2850" s="134"/>
      <c r="E2850" s="134"/>
      <c r="F2850" s="134"/>
      <c r="G2850" s="134"/>
      <c r="H2850" s="134"/>
      <c r="I2850" s="134"/>
      <c r="J2850" s="134"/>
      <c r="K2850" s="134"/>
      <c r="L2850" s="134"/>
      <c r="M2850" s="134"/>
      <c r="N2850" s="134"/>
      <c r="O2850" s="134"/>
      <c r="P2850" s="134"/>
      <c r="Q2850" s="134"/>
      <c r="R2850" s="134"/>
      <c r="S2850" s="134"/>
      <c r="T2850" s="134"/>
      <c r="U2850" s="135"/>
    </row>
    <row r="2851" spans="2:21" s="133" customFormat="1" ht="15" customHeight="1" x14ac:dyDescent="0.2">
      <c r="B2851" s="134"/>
      <c r="C2851" s="134"/>
      <c r="D2851" s="134"/>
      <c r="E2851" s="134"/>
      <c r="F2851" s="134"/>
      <c r="G2851" s="134"/>
      <c r="H2851" s="134"/>
      <c r="I2851" s="134"/>
      <c r="J2851" s="134"/>
      <c r="K2851" s="134"/>
      <c r="L2851" s="134"/>
      <c r="M2851" s="134"/>
      <c r="N2851" s="134"/>
      <c r="O2851" s="134"/>
      <c r="P2851" s="134"/>
      <c r="Q2851" s="134"/>
      <c r="R2851" s="134"/>
      <c r="S2851" s="134"/>
      <c r="T2851" s="134"/>
      <c r="U2851" s="135"/>
    </row>
    <row r="2852" spans="2:21" s="133" customFormat="1" ht="15" customHeight="1" x14ac:dyDescent="0.2">
      <c r="B2852" s="134"/>
      <c r="C2852" s="134"/>
      <c r="D2852" s="134"/>
      <c r="E2852" s="134"/>
      <c r="F2852" s="134"/>
      <c r="G2852" s="134"/>
      <c r="H2852" s="134"/>
      <c r="I2852" s="134"/>
      <c r="J2852" s="134"/>
      <c r="K2852" s="134"/>
      <c r="L2852" s="134"/>
      <c r="M2852" s="134"/>
      <c r="N2852" s="134"/>
      <c r="O2852" s="134"/>
      <c r="P2852" s="134"/>
      <c r="Q2852" s="134"/>
      <c r="R2852" s="134"/>
      <c r="S2852" s="134"/>
      <c r="T2852" s="134"/>
      <c r="U2852" s="135"/>
    </row>
    <row r="2853" spans="2:21" s="133" customFormat="1" ht="15" customHeight="1" x14ac:dyDescent="0.2">
      <c r="B2853" s="134"/>
      <c r="C2853" s="134"/>
      <c r="D2853" s="134"/>
      <c r="E2853" s="134"/>
      <c r="F2853" s="134"/>
      <c r="G2853" s="134"/>
      <c r="H2853" s="134"/>
      <c r="I2853" s="134"/>
      <c r="J2853" s="134"/>
      <c r="K2853" s="134"/>
      <c r="L2853" s="134"/>
      <c r="M2853" s="134"/>
      <c r="N2853" s="134"/>
      <c r="O2853" s="134"/>
      <c r="P2853" s="134"/>
      <c r="Q2853" s="134"/>
      <c r="R2853" s="134"/>
      <c r="S2853" s="134"/>
      <c r="T2853" s="134"/>
      <c r="U2853" s="135"/>
    </row>
    <row r="2854" spans="2:21" s="133" customFormat="1" ht="15" customHeight="1" x14ac:dyDescent="0.2">
      <c r="B2854" s="134"/>
      <c r="C2854" s="134"/>
      <c r="D2854" s="134"/>
      <c r="E2854" s="134"/>
      <c r="F2854" s="134"/>
      <c r="G2854" s="134"/>
      <c r="H2854" s="134"/>
      <c r="I2854" s="134"/>
      <c r="J2854" s="134"/>
      <c r="K2854" s="134"/>
      <c r="L2854" s="134"/>
      <c r="M2854" s="134"/>
      <c r="N2854" s="134"/>
      <c r="O2854" s="134"/>
      <c r="P2854" s="134"/>
      <c r="Q2854" s="134"/>
      <c r="R2854" s="134"/>
      <c r="S2854" s="134"/>
      <c r="T2854" s="134"/>
      <c r="U2854" s="135"/>
    </row>
    <row r="2855" spans="2:21" s="134" customFormat="1" ht="15" customHeight="1" x14ac:dyDescent="0.2">
      <c r="M2855" s="134">
        <v>9721404.4299999997</v>
      </c>
      <c r="U2855" s="135"/>
    </row>
    <row r="2856" spans="2:21" s="133" customFormat="1" ht="15" customHeight="1" x14ac:dyDescent="0.2">
      <c r="B2856" s="134"/>
      <c r="C2856" s="134"/>
      <c r="D2856" s="134"/>
      <c r="E2856" s="134"/>
      <c r="F2856" s="134"/>
      <c r="G2856" s="134"/>
      <c r="H2856" s="134"/>
      <c r="I2856" s="134"/>
      <c r="J2856" s="134"/>
      <c r="K2856" s="134"/>
      <c r="L2856" s="134"/>
      <c r="M2856" s="134"/>
      <c r="N2856" s="134"/>
      <c r="O2856" s="134"/>
      <c r="P2856" s="134"/>
      <c r="Q2856" s="134"/>
      <c r="R2856" s="134"/>
      <c r="S2856" s="134"/>
      <c r="T2856" s="134"/>
      <c r="U2856" s="135"/>
    </row>
    <row r="2857" spans="2:21" s="133" customFormat="1" ht="15" customHeight="1" x14ac:dyDescent="0.2">
      <c r="B2857" s="134"/>
      <c r="C2857" s="134"/>
      <c r="D2857" s="134"/>
      <c r="E2857" s="134"/>
      <c r="F2857" s="134"/>
      <c r="G2857" s="134"/>
      <c r="H2857" s="134"/>
      <c r="I2857" s="134"/>
      <c r="J2857" s="134"/>
      <c r="K2857" s="134"/>
      <c r="L2857" s="134"/>
      <c r="M2857" s="134"/>
      <c r="N2857" s="134"/>
      <c r="O2857" s="134"/>
      <c r="P2857" s="134"/>
      <c r="Q2857" s="134"/>
      <c r="R2857" s="134"/>
      <c r="S2857" s="134"/>
      <c r="T2857" s="134"/>
      <c r="U2857" s="135"/>
    </row>
    <row r="2858" spans="2:21" s="133" customFormat="1" ht="15" customHeight="1" x14ac:dyDescent="0.2">
      <c r="B2858" s="134"/>
      <c r="C2858" s="134"/>
      <c r="D2858" s="134"/>
      <c r="E2858" s="134"/>
      <c r="F2858" s="134"/>
      <c r="G2858" s="134"/>
      <c r="H2858" s="134"/>
      <c r="I2858" s="134"/>
      <c r="J2858" s="134"/>
      <c r="K2858" s="134"/>
      <c r="L2858" s="134"/>
      <c r="M2858" s="134"/>
      <c r="N2858" s="134"/>
      <c r="O2858" s="134"/>
      <c r="P2858" s="134"/>
      <c r="Q2858" s="134"/>
      <c r="R2858" s="134"/>
      <c r="S2858" s="134"/>
      <c r="T2858" s="134"/>
      <c r="U2858" s="135"/>
    </row>
    <row r="2859" spans="2:21" s="133" customFormat="1" ht="15" customHeight="1" x14ac:dyDescent="0.2">
      <c r="B2859" s="134"/>
      <c r="C2859" s="134"/>
      <c r="D2859" s="134"/>
      <c r="E2859" s="134"/>
      <c r="F2859" s="134"/>
      <c r="G2859" s="134"/>
      <c r="H2859" s="134"/>
      <c r="I2859" s="134"/>
      <c r="J2859" s="134"/>
      <c r="K2859" s="134"/>
      <c r="L2859" s="134"/>
      <c r="M2859" s="134"/>
      <c r="N2859" s="134"/>
      <c r="O2859" s="134"/>
      <c r="P2859" s="134"/>
      <c r="Q2859" s="134"/>
      <c r="R2859" s="134"/>
      <c r="S2859" s="134"/>
      <c r="T2859" s="134"/>
      <c r="U2859" s="135"/>
    </row>
    <row r="2860" spans="2:21" s="133" customFormat="1" ht="15" customHeight="1" x14ac:dyDescent="0.2">
      <c r="B2860" s="134"/>
      <c r="C2860" s="134"/>
      <c r="D2860" s="134"/>
      <c r="E2860" s="134"/>
      <c r="F2860" s="134"/>
      <c r="G2860" s="134"/>
      <c r="H2860" s="134"/>
      <c r="I2860" s="134"/>
      <c r="J2860" s="134"/>
      <c r="K2860" s="134"/>
      <c r="L2860" s="134"/>
      <c r="M2860" s="134"/>
      <c r="N2860" s="134"/>
      <c r="O2860" s="134"/>
      <c r="P2860" s="134"/>
      <c r="Q2860" s="134"/>
      <c r="R2860" s="134"/>
      <c r="S2860" s="134"/>
      <c r="T2860" s="134"/>
      <c r="U2860" s="135"/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143" max="28" man="1"/>
    <brk id="233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cp:lastPrinted>2020-12-03T03:12:35Z</cp:lastPrinted>
  <dcterms:created xsi:type="dcterms:W3CDTF">2020-12-03T03:06:29Z</dcterms:created>
  <dcterms:modified xsi:type="dcterms:W3CDTF">2020-12-03T03:16:05Z</dcterms:modified>
</cp:coreProperties>
</file>