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JUNE\"/>
    </mc:Choice>
  </mc:AlternateContent>
  <xr:revisionPtr revIDLastSave="0" documentId="8_{3DDAC052-97E2-4044-B036-7EFEE7484C94}" xr6:coauthVersionLast="47" xr6:coauthVersionMax="47" xr10:uidLastSave="{00000000-0000-0000-0000-000000000000}"/>
  <bookViews>
    <workbookView xWindow="-120" yWindow="-120" windowWidth="29040" windowHeight="15840" xr2:uid="{F7535A99-156E-43C3-AB4C-684AF40394BC}"/>
  </bookViews>
  <sheets>
    <sheet name="sum-conso" sheetId="1" r:id="rId1"/>
  </sheets>
  <externalReferences>
    <externalReference r:id="rId2"/>
  </externalReferences>
  <definedNames>
    <definedName name="_xlnm.Print_Area" localSheetId="0">'sum-conso'!$A$1:$AC$256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5" i="1" l="1"/>
  <c r="Z245" i="1"/>
  <c r="T245" i="1"/>
  <c r="B245" i="1"/>
  <c r="AD244" i="1"/>
  <c r="Z243" i="1"/>
  <c r="AA243" i="1" s="1"/>
  <c r="AD234" i="1"/>
  <c r="AA233" i="1"/>
  <c r="D231" i="1"/>
  <c r="B225" i="1"/>
  <c r="AB223" i="1"/>
  <c r="AA223" i="1"/>
  <c r="W222" i="1"/>
  <c r="W224" i="1" s="1"/>
  <c r="T222" i="1"/>
  <c r="T224" i="1" s="1"/>
  <c r="P222" i="1"/>
  <c r="P224" i="1" s="1"/>
  <c r="N222" i="1"/>
  <c r="N224" i="1" s="1"/>
  <c r="K222" i="1"/>
  <c r="K224" i="1" s="1"/>
  <c r="H222" i="1"/>
  <c r="H224" i="1" s="1"/>
  <c r="D222" i="1"/>
  <c r="D224" i="1" s="1"/>
  <c r="B222" i="1"/>
  <c r="B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0" i="1"/>
  <c r="Z220" i="1"/>
  <c r="Y219" i="1"/>
  <c r="Y222" i="1" s="1"/>
  <c r="Y224" i="1" s="1"/>
  <c r="X219" i="1"/>
  <c r="X222" i="1" s="1"/>
  <c r="X224" i="1" s="1"/>
  <c r="W219" i="1"/>
  <c r="V219" i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Q222" i="1" s="1"/>
  <c r="Q224" i="1" s="1"/>
  <c r="P219" i="1"/>
  <c r="O219" i="1"/>
  <c r="O222" i="1" s="1"/>
  <c r="O224" i="1" s="1"/>
  <c r="N219" i="1"/>
  <c r="M219" i="1"/>
  <c r="Z219" i="1" s="1"/>
  <c r="AB219" i="1" s="1"/>
  <c r="L219" i="1"/>
  <c r="L222" i="1" s="1"/>
  <c r="L224" i="1" s="1"/>
  <c r="K219" i="1"/>
  <c r="J219" i="1"/>
  <c r="I219" i="1"/>
  <c r="I222" i="1" s="1"/>
  <c r="I224" i="1" s="1"/>
  <c r="H219" i="1"/>
  <c r="G219" i="1"/>
  <c r="G222" i="1" s="1"/>
  <c r="G224" i="1" s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AB218" i="1"/>
  <c r="AA218" i="1"/>
  <c r="Z218" i="1"/>
  <c r="AB213" i="1"/>
  <c r="AA213" i="1"/>
  <c r="X212" i="1"/>
  <c r="X214" i="1" s="1"/>
  <c r="V212" i="1"/>
  <c r="V214" i="1" s="1"/>
  <c r="T212" i="1"/>
  <c r="T214" i="1" s="1"/>
  <c r="Q212" i="1"/>
  <c r="Q214" i="1" s="1"/>
  <c r="L212" i="1"/>
  <c r="L214" i="1" s="1"/>
  <c r="J212" i="1"/>
  <c r="J214" i="1" s="1"/>
  <c r="H212" i="1"/>
  <c r="H214" i="1" s="1"/>
  <c r="E212" i="1"/>
  <c r="E214" i="1" s="1"/>
  <c r="Y211" i="1"/>
  <c r="X211" i="1"/>
  <c r="W211" i="1"/>
  <c r="W212" i="1" s="1"/>
  <c r="W214" i="1" s="1"/>
  <c r="V211" i="1"/>
  <c r="U211" i="1"/>
  <c r="T211" i="1"/>
  <c r="S211" i="1"/>
  <c r="R211" i="1"/>
  <c r="Q211" i="1"/>
  <c r="P211" i="1"/>
  <c r="O211" i="1"/>
  <c r="N211" i="1"/>
  <c r="N212" i="1" s="1"/>
  <c r="N214" i="1" s="1"/>
  <c r="M211" i="1"/>
  <c r="L211" i="1"/>
  <c r="K211" i="1"/>
  <c r="K212" i="1" s="1"/>
  <c r="K214" i="1" s="1"/>
  <c r="J211" i="1"/>
  <c r="I211" i="1"/>
  <c r="H211" i="1"/>
  <c r="G211" i="1"/>
  <c r="F211" i="1"/>
  <c r="E211" i="1"/>
  <c r="D211" i="1"/>
  <c r="C211" i="1"/>
  <c r="B211" i="1"/>
  <c r="AA210" i="1"/>
  <c r="Z210" i="1"/>
  <c r="Y209" i="1"/>
  <c r="Y212" i="1" s="1"/>
  <c r="Y214" i="1" s="1"/>
  <c r="X209" i="1"/>
  <c r="W209" i="1"/>
  <c r="V209" i="1"/>
  <c r="U209" i="1"/>
  <c r="T209" i="1"/>
  <c r="S209" i="1"/>
  <c r="R209" i="1"/>
  <c r="R212" i="1" s="1"/>
  <c r="R214" i="1" s="1"/>
  <c r="Q209" i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K209" i="1"/>
  <c r="J209" i="1"/>
  <c r="I209" i="1"/>
  <c r="I212" i="1" s="1"/>
  <c r="I214" i="1" s="1"/>
  <c r="H209" i="1"/>
  <c r="G209" i="1"/>
  <c r="F209" i="1"/>
  <c r="F212" i="1" s="1"/>
  <c r="F214" i="1" s="1"/>
  <c r="E209" i="1"/>
  <c r="D209" i="1"/>
  <c r="D212" i="1" s="1"/>
  <c r="D214" i="1" s="1"/>
  <c r="C209" i="1"/>
  <c r="C212" i="1" s="1"/>
  <c r="C214" i="1" s="1"/>
  <c r="B209" i="1"/>
  <c r="AA208" i="1"/>
  <c r="Z208" i="1"/>
  <c r="AB208" i="1" s="1"/>
  <c r="R204" i="1"/>
  <c r="AB203" i="1"/>
  <c r="AA203" i="1"/>
  <c r="W202" i="1"/>
  <c r="W204" i="1" s="1"/>
  <c r="T202" i="1"/>
  <c r="T204" i="1" s="1"/>
  <c r="P202" i="1"/>
  <c r="P204" i="1" s="1"/>
  <c r="N202" i="1"/>
  <c r="N204" i="1" s="1"/>
  <c r="K202" i="1"/>
  <c r="K204" i="1" s="1"/>
  <c r="H202" i="1"/>
  <c r="H204" i="1" s="1"/>
  <c r="D202" i="1"/>
  <c r="D204" i="1" s="1"/>
  <c r="B202" i="1"/>
  <c r="B204" i="1" s="1"/>
  <c r="Y201" i="1"/>
  <c r="X201" i="1"/>
  <c r="W201" i="1"/>
  <c r="V201" i="1"/>
  <c r="U201" i="1"/>
  <c r="T201" i="1"/>
  <c r="S201" i="1"/>
  <c r="R201" i="1"/>
  <c r="Q201" i="1"/>
  <c r="Q202" i="1" s="1"/>
  <c r="Q204" i="1" s="1"/>
  <c r="P201" i="1"/>
  <c r="O201" i="1"/>
  <c r="N201" i="1"/>
  <c r="M201" i="1"/>
  <c r="Z201" i="1" s="1"/>
  <c r="L201" i="1"/>
  <c r="K201" i="1"/>
  <c r="J201" i="1"/>
  <c r="I201" i="1"/>
  <c r="H201" i="1"/>
  <c r="G201" i="1"/>
  <c r="F201" i="1"/>
  <c r="E201" i="1"/>
  <c r="E202" i="1" s="1"/>
  <c r="E204" i="1" s="1"/>
  <c r="D201" i="1"/>
  <c r="C201" i="1"/>
  <c r="B201" i="1"/>
  <c r="AA200" i="1"/>
  <c r="Z200" i="1"/>
  <c r="Y199" i="1"/>
  <c r="X199" i="1"/>
  <c r="X202" i="1" s="1"/>
  <c r="X204" i="1" s="1"/>
  <c r="W199" i="1"/>
  <c r="V199" i="1"/>
  <c r="V202" i="1" s="1"/>
  <c r="V204" i="1" s="1"/>
  <c r="U199" i="1"/>
  <c r="U202" i="1" s="1"/>
  <c r="U204" i="1" s="1"/>
  <c r="T199" i="1"/>
  <c r="S199" i="1"/>
  <c r="S202" i="1" s="1"/>
  <c r="S204" i="1" s="1"/>
  <c r="R199" i="1"/>
  <c r="R202" i="1" s="1"/>
  <c r="Q199" i="1"/>
  <c r="P199" i="1"/>
  <c r="O199" i="1"/>
  <c r="O202" i="1" s="1"/>
  <c r="O204" i="1" s="1"/>
  <c r="N199" i="1"/>
  <c r="M199" i="1"/>
  <c r="L199" i="1"/>
  <c r="L202" i="1" s="1"/>
  <c r="L204" i="1" s="1"/>
  <c r="K199" i="1"/>
  <c r="J199" i="1"/>
  <c r="J202" i="1" s="1"/>
  <c r="J204" i="1" s="1"/>
  <c r="I199" i="1"/>
  <c r="I202" i="1" s="1"/>
  <c r="I204" i="1" s="1"/>
  <c r="H199" i="1"/>
  <c r="G199" i="1"/>
  <c r="G202" i="1" s="1"/>
  <c r="G204" i="1" s="1"/>
  <c r="F199" i="1"/>
  <c r="F202" i="1" s="1"/>
  <c r="F204" i="1" s="1"/>
  <c r="E199" i="1"/>
  <c r="D199" i="1"/>
  <c r="C199" i="1"/>
  <c r="C202" i="1" s="1"/>
  <c r="C204" i="1" s="1"/>
  <c r="B199" i="1"/>
  <c r="AB198" i="1"/>
  <c r="AA198" i="1"/>
  <c r="Z198" i="1"/>
  <c r="U194" i="1"/>
  <c r="S194" i="1"/>
  <c r="I194" i="1"/>
  <c r="F194" i="1"/>
  <c r="AB193" i="1"/>
  <c r="AA193" i="1"/>
  <c r="X192" i="1"/>
  <c r="X194" i="1" s="1"/>
  <c r="V192" i="1"/>
  <c r="V194" i="1" s="1"/>
  <c r="U192" i="1"/>
  <c r="T192" i="1"/>
  <c r="T194" i="1" s="1"/>
  <c r="Q192" i="1"/>
  <c r="Q194" i="1" s="1"/>
  <c r="N192" i="1"/>
  <c r="N194" i="1" s="1"/>
  <c r="L192" i="1"/>
  <c r="L194" i="1" s="1"/>
  <c r="J192" i="1"/>
  <c r="J194" i="1" s="1"/>
  <c r="H192" i="1"/>
  <c r="H194" i="1" s="1"/>
  <c r="E192" i="1"/>
  <c r="E194" i="1" s="1"/>
  <c r="B192" i="1"/>
  <c r="B194" i="1" s="1"/>
  <c r="Y191" i="1"/>
  <c r="X191" i="1"/>
  <c r="W191" i="1"/>
  <c r="W192" i="1" s="1"/>
  <c r="W194" i="1" s="1"/>
  <c r="V191" i="1"/>
  <c r="U191" i="1"/>
  <c r="T191" i="1"/>
  <c r="S191" i="1"/>
  <c r="R191" i="1"/>
  <c r="Q191" i="1"/>
  <c r="P191" i="1"/>
  <c r="P171" i="1" s="1"/>
  <c r="P172" i="1" s="1"/>
  <c r="P174" i="1" s="1"/>
  <c r="O191" i="1"/>
  <c r="N191" i="1"/>
  <c r="M191" i="1"/>
  <c r="Z191" i="1" s="1"/>
  <c r="L191" i="1"/>
  <c r="K191" i="1"/>
  <c r="K171" i="1" s="1"/>
  <c r="J191" i="1"/>
  <c r="I191" i="1"/>
  <c r="H191" i="1"/>
  <c r="G191" i="1"/>
  <c r="F191" i="1"/>
  <c r="E191" i="1"/>
  <c r="D191" i="1"/>
  <c r="D171" i="1" s="1"/>
  <c r="C191" i="1"/>
  <c r="B191" i="1"/>
  <c r="AA190" i="1"/>
  <c r="Z190" i="1"/>
  <c r="Y189" i="1"/>
  <c r="Y192" i="1" s="1"/>
  <c r="Y194" i="1" s="1"/>
  <c r="X189" i="1"/>
  <c r="W189" i="1"/>
  <c r="V189" i="1"/>
  <c r="U189" i="1"/>
  <c r="T189" i="1"/>
  <c r="S189" i="1"/>
  <c r="S192" i="1" s="1"/>
  <c r="R189" i="1"/>
  <c r="R192" i="1" s="1"/>
  <c r="R194" i="1" s="1"/>
  <c r="Q189" i="1"/>
  <c r="P189" i="1"/>
  <c r="O189" i="1"/>
  <c r="O192" i="1" s="1"/>
  <c r="O194" i="1" s="1"/>
  <c r="N189" i="1"/>
  <c r="M189" i="1"/>
  <c r="M192" i="1" s="1"/>
  <c r="M194" i="1" s="1"/>
  <c r="L189" i="1"/>
  <c r="K189" i="1"/>
  <c r="J189" i="1"/>
  <c r="I189" i="1"/>
  <c r="I192" i="1" s="1"/>
  <c r="H189" i="1"/>
  <c r="G189" i="1"/>
  <c r="F189" i="1"/>
  <c r="F192" i="1" s="1"/>
  <c r="E189" i="1"/>
  <c r="D189" i="1"/>
  <c r="C189" i="1"/>
  <c r="C192" i="1" s="1"/>
  <c r="C194" i="1" s="1"/>
  <c r="B189" i="1"/>
  <c r="AA188" i="1"/>
  <c r="Z188" i="1"/>
  <c r="AB188" i="1" s="1"/>
  <c r="O184" i="1"/>
  <c r="AB183" i="1"/>
  <c r="AA183" i="1"/>
  <c r="T182" i="1"/>
  <c r="T184" i="1" s="1"/>
  <c r="P182" i="1"/>
  <c r="P184" i="1" s="1"/>
  <c r="O182" i="1"/>
  <c r="N182" i="1"/>
  <c r="N184" i="1" s="1"/>
  <c r="K182" i="1"/>
  <c r="K184" i="1" s="1"/>
  <c r="H182" i="1"/>
  <c r="H184" i="1" s="1"/>
  <c r="D182" i="1"/>
  <c r="D184" i="1" s="1"/>
  <c r="C182" i="1"/>
  <c r="C184" i="1" s="1"/>
  <c r="B182" i="1"/>
  <c r="B184" i="1" s="1"/>
  <c r="Y181" i="1"/>
  <c r="X181" i="1"/>
  <c r="W181" i="1"/>
  <c r="V181" i="1"/>
  <c r="U181" i="1"/>
  <c r="T181" i="1"/>
  <c r="T171" i="1" s="1"/>
  <c r="S181" i="1"/>
  <c r="S171" i="1" s="1"/>
  <c r="R181" i="1"/>
  <c r="R171" i="1" s="1"/>
  <c r="Q181" i="1"/>
  <c r="Q171" i="1" s="1"/>
  <c r="P181" i="1"/>
  <c r="O181" i="1"/>
  <c r="N181" i="1"/>
  <c r="M181" i="1"/>
  <c r="L181" i="1"/>
  <c r="K181" i="1"/>
  <c r="J181" i="1"/>
  <c r="I181" i="1"/>
  <c r="H181" i="1"/>
  <c r="H171" i="1" s="1"/>
  <c r="G181" i="1"/>
  <c r="F181" i="1"/>
  <c r="E181" i="1"/>
  <c r="E171" i="1" s="1"/>
  <c r="D181" i="1"/>
  <c r="C181" i="1"/>
  <c r="B181" i="1"/>
  <c r="AA180" i="1"/>
  <c r="Z180" i="1"/>
  <c r="Y179" i="1"/>
  <c r="X179" i="1"/>
  <c r="W179" i="1"/>
  <c r="V179" i="1"/>
  <c r="U179" i="1"/>
  <c r="U182" i="1" s="1"/>
  <c r="U184" i="1" s="1"/>
  <c r="T179" i="1"/>
  <c r="S179" i="1"/>
  <c r="R179" i="1"/>
  <c r="R182" i="1" s="1"/>
  <c r="R184" i="1" s="1"/>
  <c r="Q179" i="1"/>
  <c r="Q169" i="1" s="1"/>
  <c r="P179" i="1"/>
  <c r="O179" i="1"/>
  <c r="N179" i="1"/>
  <c r="M179" i="1"/>
  <c r="L179" i="1"/>
  <c r="K179" i="1"/>
  <c r="J179" i="1"/>
  <c r="J169" i="1" s="1"/>
  <c r="I179" i="1"/>
  <c r="I182" i="1" s="1"/>
  <c r="I184" i="1" s="1"/>
  <c r="H179" i="1"/>
  <c r="G179" i="1"/>
  <c r="F179" i="1"/>
  <c r="E179" i="1"/>
  <c r="E182" i="1" s="1"/>
  <c r="E184" i="1" s="1"/>
  <c r="D179" i="1"/>
  <c r="C179" i="1"/>
  <c r="B179" i="1"/>
  <c r="AA178" i="1"/>
  <c r="Z178" i="1"/>
  <c r="AB173" i="1"/>
  <c r="AA173" i="1"/>
  <c r="Y171" i="1"/>
  <c r="X171" i="1"/>
  <c r="W171" i="1"/>
  <c r="U171" i="1"/>
  <c r="O171" i="1"/>
  <c r="N171" i="1"/>
  <c r="N231" i="1" s="1"/>
  <c r="L171" i="1"/>
  <c r="I171" i="1"/>
  <c r="G171" i="1"/>
  <c r="F171" i="1"/>
  <c r="C171" i="1"/>
  <c r="C231" i="1" s="1"/>
  <c r="Y170" i="1"/>
  <c r="Y230" i="1" s="1"/>
  <c r="X170" i="1"/>
  <c r="W170" i="1"/>
  <c r="V170" i="1"/>
  <c r="V230" i="1" s="1"/>
  <c r="U170" i="1"/>
  <c r="U230" i="1" s="1"/>
  <c r="T170" i="1"/>
  <c r="T230" i="1" s="1"/>
  <c r="S170" i="1"/>
  <c r="R170" i="1"/>
  <c r="Q170" i="1"/>
  <c r="P170" i="1"/>
  <c r="O170" i="1"/>
  <c r="O230" i="1" s="1"/>
  <c r="O240" i="1" s="1"/>
  <c r="N170" i="1"/>
  <c r="N230" i="1" s="1"/>
  <c r="M170" i="1"/>
  <c r="M230" i="1" s="1"/>
  <c r="L170" i="1"/>
  <c r="K170" i="1"/>
  <c r="J170" i="1"/>
  <c r="I170" i="1"/>
  <c r="I230" i="1" s="1"/>
  <c r="I240" i="1" s="1"/>
  <c r="H170" i="1"/>
  <c r="H230" i="1" s="1"/>
  <c r="G170" i="1"/>
  <c r="F170" i="1"/>
  <c r="E170" i="1"/>
  <c r="D170" i="1"/>
  <c r="C170" i="1"/>
  <c r="C230" i="1" s="1"/>
  <c r="C240" i="1" s="1"/>
  <c r="B170" i="1"/>
  <c r="B230" i="1" s="1"/>
  <c r="T169" i="1"/>
  <c r="P169" i="1"/>
  <c r="N169" i="1"/>
  <c r="K169" i="1"/>
  <c r="I169" i="1"/>
  <c r="H169" i="1"/>
  <c r="D169" i="1"/>
  <c r="B169" i="1"/>
  <c r="Y168" i="1"/>
  <c r="X168" i="1"/>
  <c r="W168" i="1"/>
  <c r="W228" i="1" s="1"/>
  <c r="V168" i="1"/>
  <c r="U168" i="1"/>
  <c r="T168" i="1"/>
  <c r="S168" i="1"/>
  <c r="R168" i="1"/>
  <c r="Q168" i="1"/>
  <c r="P168" i="1"/>
  <c r="P228" i="1" s="1"/>
  <c r="O168" i="1"/>
  <c r="N168" i="1"/>
  <c r="N228" i="1" s="1"/>
  <c r="M168" i="1"/>
  <c r="L168" i="1"/>
  <c r="K168" i="1"/>
  <c r="K228" i="1" s="1"/>
  <c r="J168" i="1"/>
  <c r="I168" i="1"/>
  <c r="H168" i="1"/>
  <c r="G168" i="1"/>
  <c r="F168" i="1"/>
  <c r="E168" i="1"/>
  <c r="D168" i="1"/>
  <c r="D228" i="1" s="1"/>
  <c r="C168" i="1"/>
  <c r="B168" i="1"/>
  <c r="B228" i="1" s="1"/>
  <c r="O164" i="1"/>
  <c r="AB163" i="1"/>
  <c r="AA163" i="1"/>
  <c r="V162" i="1"/>
  <c r="V164" i="1" s="1"/>
  <c r="P162" i="1"/>
  <c r="P164" i="1" s="1"/>
  <c r="O162" i="1"/>
  <c r="K162" i="1"/>
  <c r="K164" i="1" s="1"/>
  <c r="J162" i="1"/>
  <c r="J164" i="1" s="1"/>
  <c r="D162" i="1"/>
  <c r="D164" i="1" s="1"/>
  <c r="C162" i="1"/>
  <c r="C164" i="1" s="1"/>
  <c r="Y161" i="1"/>
  <c r="X161" i="1"/>
  <c r="W161" i="1"/>
  <c r="V161" i="1"/>
  <c r="U161" i="1"/>
  <c r="T161" i="1"/>
  <c r="T162" i="1" s="1"/>
  <c r="T164" i="1" s="1"/>
  <c r="S161" i="1"/>
  <c r="R161" i="1"/>
  <c r="Q161" i="1"/>
  <c r="P161" i="1"/>
  <c r="O161" i="1"/>
  <c r="N161" i="1"/>
  <c r="M161" i="1"/>
  <c r="L161" i="1"/>
  <c r="K161" i="1"/>
  <c r="J161" i="1"/>
  <c r="I161" i="1"/>
  <c r="H161" i="1"/>
  <c r="H162" i="1" s="1"/>
  <c r="H164" i="1" s="1"/>
  <c r="G161" i="1"/>
  <c r="F161" i="1"/>
  <c r="E161" i="1"/>
  <c r="D161" i="1"/>
  <c r="C161" i="1"/>
  <c r="B161" i="1"/>
  <c r="AA160" i="1"/>
  <c r="Z160" i="1"/>
  <c r="Y159" i="1"/>
  <c r="X159" i="1"/>
  <c r="W159" i="1"/>
  <c r="W162" i="1" s="1"/>
  <c r="W164" i="1" s="1"/>
  <c r="V159" i="1"/>
  <c r="V129" i="1" s="1"/>
  <c r="V132" i="1" s="1"/>
  <c r="V134" i="1" s="1"/>
  <c r="U159" i="1"/>
  <c r="U162" i="1" s="1"/>
  <c r="U164" i="1" s="1"/>
  <c r="T159" i="1"/>
  <c r="S159" i="1"/>
  <c r="R159" i="1"/>
  <c r="Q159" i="1"/>
  <c r="P159" i="1"/>
  <c r="O159" i="1"/>
  <c r="N159" i="1"/>
  <c r="N162" i="1" s="1"/>
  <c r="N164" i="1" s="1"/>
  <c r="M159" i="1"/>
  <c r="L159" i="1"/>
  <c r="K159" i="1"/>
  <c r="J159" i="1"/>
  <c r="J129" i="1" s="1"/>
  <c r="J132" i="1" s="1"/>
  <c r="J134" i="1" s="1"/>
  <c r="I159" i="1"/>
  <c r="I162" i="1" s="1"/>
  <c r="I164" i="1" s="1"/>
  <c r="H159" i="1"/>
  <c r="G159" i="1"/>
  <c r="F159" i="1"/>
  <c r="E159" i="1"/>
  <c r="D159" i="1"/>
  <c r="C159" i="1"/>
  <c r="B159" i="1"/>
  <c r="B162" i="1" s="1"/>
  <c r="B164" i="1" s="1"/>
  <c r="AA158" i="1"/>
  <c r="Z158" i="1"/>
  <c r="Q154" i="1"/>
  <c r="I154" i="1"/>
  <c r="E154" i="1"/>
  <c r="AA153" i="1"/>
  <c r="Y152" i="1"/>
  <c r="Y154" i="1" s="1"/>
  <c r="V152" i="1"/>
  <c r="V154" i="1" s="1"/>
  <c r="T152" i="1"/>
  <c r="T154" i="1" s="1"/>
  <c r="O152" i="1"/>
  <c r="O154" i="1" s="1"/>
  <c r="J152" i="1"/>
  <c r="J154" i="1" s="1"/>
  <c r="H152" i="1"/>
  <c r="H154" i="1" s="1"/>
  <c r="C152" i="1"/>
  <c r="C154" i="1" s="1"/>
  <c r="Y151" i="1"/>
  <c r="Y131" i="1" s="1"/>
  <c r="X151" i="1"/>
  <c r="X131" i="1" s="1"/>
  <c r="W151" i="1"/>
  <c r="W152" i="1" s="1"/>
  <c r="W154" i="1" s="1"/>
  <c r="V151" i="1"/>
  <c r="U151" i="1"/>
  <c r="T151" i="1"/>
  <c r="S151" i="1"/>
  <c r="R151" i="1"/>
  <c r="R131" i="1" s="1"/>
  <c r="Q151" i="1"/>
  <c r="P151" i="1"/>
  <c r="P131" i="1" s="1"/>
  <c r="O151" i="1"/>
  <c r="N151" i="1"/>
  <c r="M151" i="1"/>
  <c r="L151" i="1"/>
  <c r="L131" i="1" s="1"/>
  <c r="K151" i="1"/>
  <c r="K152" i="1" s="1"/>
  <c r="K154" i="1" s="1"/>
  <c r="J151" i="1"/>
  <c r="I151" i="1"/>
  <c r="H151" i="1"/>
  <c r="G151" i="1"/>
  <c r="F151" i="1"/>
  <c r="F131" i="1" s="1"/>
  <c r="E151" i="1"/>
  <c r="D151" i="1"/>
  <c r="C151" i="1"/>
  <c r="B151" i="1"/>
  <c r="AA150" i="1"/>
  <c r="Z150" i="1"/>
  <c r="Y149" i="1"/>
  <c r="X149" i="1"/>
  <c r="W149" i="1"/>
  <c r="V149" i="1"/>
  <c r="U149" i="1"/>
  <c r="U152" i="1" s="1"/>
  <c r="U154" i="1" s="1"/>
  <c r="T149" i="1"/>
  <c r="S149" i="1"/>
  <c r="R149" i="1"/>
  <c r="Q149" i="1"/>
  <c r="Q152" i="1" s="1"/>
  <c r="P149" i="1"/>
  <c r="O149" i="1"/>
  <c r="N149" i="1"/>
  <c r="N152" i="1" s="1"/>
  <c r="N154" i="1" s="1"/>
  <c r="M149" i="1"/>
  <c r="L149" i="1"/>
  <c r="K149" i="1"/>
  <c r="J149" i="1"/>
  <c r="I149" i="1"/>
  <c r="I152" i="1" s="1"/>
  <c r="H149" i="1"/>
  <c r="G149" i="1"/>
  <c r="F149" i="1"/>
  <c r="E149" i="1"/>
  <c r="E152" i="1" s="1"/>
  <c r="D149" i="1"/>
  <c r="D152" i="1" s="1"/>
  <c r="D154" i="1" s="1"/>
  <c r="C149" i="1"/>
  <c r="B149" i="1"/>
  <c r="Z148" i="1"/>
  <c r="B145" i="1"/>
  <c r="R144" i="1"/>
  <c r="L144" i="1"/>
  <c r="F144" i="1"/>
  <c r="D144" i="1"/>
  <c r="AA143" i="1"/>
  <c r="V142" i="1"/>
  <c r="V144" i="1" s="1"/>
  <c r="R142" i="1"/>
  <c r="Q142" i="1"/>
  <c r="Q144" i="1" s="1"/>
  <c r="P142" i="1"/>
  <c r="P144" i="1" s="1"/>
  <c r="O142" i="1"/>
  <c r="O144" i="1" s="1"/>
  <c r="J142" i="1"/>
  <c r="J144" i="1" s="1"/>
  <c r="H142" i="1"/>
  <c r="H144" i="1" s="1"/>
  <c r="E142" i="1"/>
  <c r="E144" i="1" s="1"/>
  <c r="D142" i="1"/>
  <c r="C142" i="1"/>
  <c r="C144" i="1" s="1"/>
  <c r="Y141" i="1"/>
  <c r="X141" i="1"/>
  <c r="W141" i="1"/>
  <c r="V141" i="1"/>
  <c r="U141" i="1"/>
  <c r="U131" i="1" s="1"/>
  <c r="T141" i="1"/>
  <c r="S141" i="1"/>
  <c r="R141" i="1"/>
  <c r="Q141" i="1"/>
  <c r="P141" i="1"/>
  <c r="O141" i="1"/>
  <c r="N141" i="1"/>
  <c r="N131" i="1" s="1"/>
  <c r="M141" i="1"/>
  <c r="L141" i="1"/>
  <c r="K141" i="1"/>
  <c r="J141" i="1"/>
  <c r="I141" i="1"/>
  <c r="I131" i="1" s="1"/>
  <c r="H141" i="1"/>
  <c r="G141" i="1"/>
  <c r="F141" i="1"/>
  <c r="E141" i="1"/>
  <c r="D141" i="1"/>
  <c r="C141" i="1"/>
  <c r="B141" i="1"/>
  <c r="AA140" i="1"/>
  <c r="Z140" i="1"/>
  <c r="Y139" i="1"/>
  <c r="X139" i="1"/>
  <c r="X142" i="1" s="1"/>
  <c r="X144" i="1" s="1"/>
  <c r="W139" i="1"/>
  <c r="V139" i="1"/>
  <c r="U139" i="1"/>
  <c r="U142" i="1" s="1"/>
  <c r="U144" i="1" s="1"/>
  <c r="T139" i="1"/>
  <c r="S139" i="1"/>
  <c r="R139" i="1"/>
  <c r="Q139" i="1"/>
  <c r="P139" i="1"/>
  <c r="O139" i="1"/>
  <c r="N139" i="1"/>
  <c r="N142" i="1" s="1"/>
  <c r="N144" i="1" s="1"/>
  <c r="M139" i="1"/>
  <c r="L139" i="1"/>
  <c r="L142" i="1" s="1"/>
  <c r="K139" i="1"/>
  <c r="J139" i="1"/>
  <c r="I139" i="1"/>
  <c r="I142" i="1" s="1"/>
  <c r="I144" i="1" s="1"/>
  <c r="H139" i="1"/>
  <c r="G139" i="1"/>
  <c r="F139" i="1"/>
  <c r="F142" i="1" s="1"/>
  <c r="E139" i="1"/>
  <c r="D139" i="1"/>
  <c r="C139" i="1"/>
  <c r="B139" i="1"/>
  <c r="AA138" i="1"/>
  <c r="Z138" i="1"/>
  <c r="AB133" i="1"/>
  <c r="V131" i="1"/>
  <c r="Q131" i="1"/>
  <c r="O131" i="1"/>
  <c r="J131" i="1"/>
  <c r="E131" i="1"/>
  <c r="D131" i="1"/>
  <c r="C131" i="1"/>
  <c r="Y130" i="1"/>
  <c r="X130" i="1"/>
  <c r="X230" i="1" s="1"/>
  <c r="W130" i="1"/>
  <c r="V130" i="1"/>
  <c r="U130" i="1"/>
  <c r="T130" i="1"/>
  <c r="S130" i="1"/>
  <c r="S230" i="1" s="1"/>
  <c r="R130" i="1"/>
  <c r="Q130" i="1"/>
  <c r="Q230" i="1" s="1"/>
  <c r="P130" i="1"/>
  <c r="O130" i="1"/>
  <c r="N130" i="1"/>
  <c r="M130" i="1"/>
  <c r="L130" i="1"/>
  <c r="L230" i="1" s="1"/>
  <c r="K130" i="1"/>
  <c r="J130" i="1"/>
  <c r="I130" i="1"/>
  <c r="H130" i="1"/>
  <c r="G130" i="1"/>
  <c r="G230" i="1" s="1"/>
  <c r="F130" i="1"/>
  <c r="E130" i="1"/>
  <c r="E230" i="1" s="1"/>
  <c r="D130" i="1"/>
  <c r="C130" i="1"/>
  <c r="B130" i="1"/>
  <c r="U129" i="1"/>
  <c r="U132" i="1" s="1"/>
  <c r="U134" i="1" s="1"/>
  <c r="T129" i="1"/>
  <c r="O129" i="1"/>
  <c r="N129" i="1"/>
  <c r="H129" i="1"/>
  <c r="D129" i="1"/>
  <c r="D132" i="1" s="1"/>
  <c r="D134" i="1" s="1"/>
  <c r="C129" i="1"/>
  <c r="Y128" i="1"/>
  <c r="X128" i="1"/>
  <c r="W128" i="1"/>
  <c r="V128" i="1"/>
  <c r="U128" i="1"/>
  <c r="T128" i="1"/>
  <c r="S128" i="1"/>
  <c r="R128" i="1"/>
  <c r="Q128" i="1"/>
  <c r="P128" i="1"/>
  <c r="O128" i="1"/>
  <c r="O132" i="1" s="1"/>
  <c r="O134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C132" i="1" s="1"/>
  <c r="C134" i="1" s="1"/>
  <c r="B128" i="1"/>
  <c r="AD122" i="1"/>
  <c r="Z121" i="1"/>
  <c r="V118" i="1"/>
  <c r="O118" i="1"/>
  <c r="C118" i="1"/>
  <c r="B118" i="1"/>
  <c r="C116" i="1"/>
  <c r="I112" i="1"/>
  <c r="AB111" i="1"/>
  <c r="AA111" i="1"/>
  <c r="W110" i="1"/>
  <c r="W112" i="1" s="1"/>
  <c r="U110" i="1"/>
  <c r="U112" i="1" s="1"/>
  <c r="T110" i="1"/>
  <c r="T112" i="1" s="1"/>
  <c r="N110" i="1"/>
  <c r="N112" i="1" s="1"/>
  <c r="H110" i="1"/>
  <c r="H112" i="1" s="1"/>
  <c r="E110" i="1"/>
  <c r="E112" i="1" s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C110" i="1" s="1"/>
  <c r="C112" i="1" s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V107" i="1"/>
  <c r="U107" i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N107" i="1"/>
  <c r="M107" i="1"/>
  <c r="M110" i="1" s="1"/>
  <c r="M112" i="1" s="1"/>
  <c r="L107" i="1"/>
  <c r="L110" i="1" s="1"/>
  <c r="L112" i="1" s="1"/>
  <c r="K107" i="1"/>
  <c r="K110" i="1" s="1"/>
  <c r="K112" i="1" s="1"/>
  <c r="J107" i="1"/>
  <c r="I107" i="1"/>
  <c r="I110" i="1" s="1"/>
  <c r="H107" i="1"/>
  <c r="G107" i="1"/>
  <c r="G110" i="1" s="1"/>
  <c r="G112" i="1" s="1"/>
  <c r="F107" i="1"/>
  <c r="F110" i="1" s="1"/>
  <c r="F112" i="1" s="1"/>
  <c r="E107" i="1"/>
  <c r="D107" i="1"/>
  <c r="C107" i="1"/>
  <c r="B107" i="1"/>
  <c r="AA107" i="1" s="1"/>
  <c r="AB106" i="1"/>
  <c r="AA106" i="1"/>
  <c r="Q102" i="1"/>
  <c r="K102" i="1"/>
  <c r="C102" i="1"/>
  <c r="AB101" i="1"/>
  <c r="AA101" i="1"/>
  <c r="AB100" i="1"/>
  <c r="W100" i="1"/>
  <c r="W102" i="1" s="1"/>
  <c r="N100" i="1"/>
  <c r="N102" i="1" s="1"/>
  <c r="K100" i="1"/>
  <c r="I100" i="1"/>
  <c r="I102" i="1" s="1"/>
  <c r="E100" i="1"/>
  <c r="E102" i="1" s="1"/>
  <c r="C100" i="1"/>
  <c r="B100" i="1"/>
  <c r="B102" i="1" s="1"/>
  <c r="AB102" i="1" s="1"/>
  <c r="Y99" i="1"/>
  <c r="X99" i="1"/>
  <c r="W99" i="1"/>
  <c r="V99" i="1"/>
  <c r="U99" i="1"/>
  <c r="U100" i="1" s="1"/>
  <c r="U102" i="1" s="1"/>
  <c r="T99" i="1"/>
  <c r="T100" i="1" s="1"/>
  <c r="T102" i="1" s="1"/>
  <c r="S99" i="1"/>
  <c r="R99" i="1"/>
  <c r="Q99" i="1"/>
  <c r="P99" i="1"/>
  <c r="O99" i="1"/>
  <c r="N99" i="1"/>
  <c r="M99" i="1"/>
  <c r="L99" i="1"/>
  <c r="K99" i="1"/>
  <c r="J99" i="1"/>
  <c r="I99" i="1"/>
  <c r="H99" i="1"/>
  <c r="H100" i="1" s="1"/>
  <c r="H102" i="1" s="1"/>
  <c r="G99" i="1"/>
  <c r="F99" i="1"/>
  <c r="E99" i="1"/>
  <c r="D99" i="1"/>
  <c r="D59" i="1" s="1"/>
  <c r="D119" i="1" s="1"/>
  <c r="C99" i="1"/>
  <c r="B99" i="1"/>
  <c r="AA99" i="1" s="1"/>
  <c r="AA98" i="1"/>
  <c r="AB97" i="1"/>
  <c r="Y97" i="1"/>
  <c r="Y100" i="1" s="1"/>
  <c r="Y102" i="1" s="1"/>
  <c r="X97" i="1"/>
  <c r="X100" i="1" s="1"/>
  <c r="X102" i="1" s="1"/>
  <c r="W97" i="1"/>
  <c r="V97" i="1"/>
  <c r="U97" i="1"/>
  <c r="T97" i="1"/>
  <c r="S97" i="1"/>
  <c r="S100" i="1" s="1"/>
  <c r="S102" i="1" s="1"/>
  <c r="R97" i="1"/>
  <c r="R100" i="1" s="1"/>
  <c r="R102" i="1" s="1"/>
  <c r="Q97" i="1"/>
  <c r="Q100" i="1" s="1"/>
  <c r="P97" i="1"/>
  <c r="O97" i="1"/>
  <c r="O100" i="1" s="1"/>
  <c r="O102" i="1" s="1"/>
  <c r="N97" i="1"/>
  <c r="M97" i="1"/>
  <c r="M100" i="1" s="1"/>
  <c r="M102" i="1" s="1"/>
  <c r="L97" i="1"/>
  <c r="L100" i="1" s="1"/>
  <c r="L102" i="1" s="1"/>
  <c r="K97" i="1"/>
  <c r="J97" i="1"/>
  <c r="I97" i="1"/>
  <c r="H97" i="1"/>
  <c r="G97" i="1"/>
  <c r="G100" i="1" s="1"/>
  <c r="G102" i="1" s="1"/>
  <c r="F97" i="1"/>
  <c r="F100" i="1" s="1"/>
  <c r="F102" i="1" s="1"/>
  <c r="E97" i="1"/>
  <c r="D97" i="1"/>
  <c r="C97" i="1"/>
  <c r="B97" i="1"/>
  <c r="AA97" i="1" s="1"/>
  <c r="AB96" i="1"/>
  <c r="AA96" i="1"/>
  <c r="AA100" i="1" s="1"/>
  <c r="AA102" i="1" s="1"/>
  <c r="L92" i="1"/>
  <c r="K92" i="1"/>
  <c r="H92" i="1"/>
  <c r="AA91" i="1"/>
  <c r="Z91" i="1"/>
  <c r="AB91" i="1" s="1"/>
  <c r="W90" i="1"/>
  <c r="W92" i="1" s="1"/>
  <c r="V90" i="1"/>
  <c r="V92" i="1" s="1"/>
  <c r="T90" i="1"/>
  <c r="T92" i="1" s="1"/>
  <c r="P90" i="1"/>
  <c r="P92" i="1" s="1"/>
  <c r="N90" i="1"/>
  <c r="N92" i="1" s="1"/>
  <c r="E90" i="1"/>
  <c r="E92" i="1" s="1"/>
  <c r="Y89" i="1"/>
  <c r="X89" i="1"/>
  <c r="X90" i="1" s="1"/>
  <c r="X92" i="1" s="1"/>
  <c r="W89" i="1"/>
  <c r="V89" i="1"/>
  <c r="U89" i="1"/>
  <c r="T89" i="1"/>
  <c r="S89" i="1"/>
  <c r="R89" i="1"/>
  <c r="Q89" i="1"/>
  <c r="P89" i="1"/>
  <c r="O89" i="1"/>
  <c r="N89" i="1"/>
  <c r="M89" i="1"/>
  <c r="L89" i="1"/>
  <c r="L90" i="1" s="1"/>
  <c r="K89" i="1"/>
  <c r="J89" i="1"/>
  <c r="J90" i="1" s="1"/>
  <c r="J92" i="1" s="1"/>
  <c r="I89" i="1"/>
  <c r="H89" i="1"/>
  <c r="H90" i="1" s="1"/>
  <c r="G89" i="1"/>
  <c r="F89" i="1"/>
  <c r="E89" i="1"/>
  <c r="D89" i="1"/>
  <c r="D90" i="1" s="1"/>
  <c r="D92" i="1" s="1"/>
  <c r="C89" i="1"/>
  <c r="B89" i="1"/>
  <c r="Z88" i="1"/>
  <c r="AA88" i="1" s="1"/>
  <c r="Y87" i="1"/>
  <c r="Y90" i="1" s="1"/>
  <c r="Y92" i="1" s="1"/>
  <c r="X87" i="1"/>
  <c r="W87" i="1"/>
  <c r="V87" i="1"/>
  <c r="U87" i="1"/>
  <c r="U90" i="1" s="1"/>
  <c r="U92" i="1" s="1"/>
  <c r="T87" i="1"/>
  <c r="S87" i="1"/>
  <c r="R87" i="1"/>
  <c r="Q87" i="1"/>
  <c r="Q90" i="1" s="1"/>
  <c r="Q92" i="1" s="1"/>
  <c r="P87" i="1"/>
  <c r="O87" i="1"/>
  <c r="O90" i="1" s="1"/>
  <c r="O92" i="1" s="1"/>
  <c r="N87" i="1"/>
  <c r="M87" i="1"/>
  <c r="L87" i="1"/>
  <c r="K87" i="1"/>
  <c r="K90" i="1" s="1"/>
  <c r="J87" i="1"/>
  <c r="I87" i="1"/>
  <c r="I90" i="1" s="1"/>
  <c r="I92" i="1" s="1"/>
  <c r="H87" i="1"/>
  <c r="G87" i="1"/>
  <c r="F87" i="1"/>
  <c r="F57" i="1" s="1"/>
  <c r="F117" i="1" s="1"/>
  <c r="E87" i="1"/>
  <c r="C87" i="1"/>
  <c r="C90" i="1" s="1"/>
  <c r="C92" i="1" s="1"/>
  <c r="B87" i="1"/>
  <c r="B90" i="1" s="1"/>
  <c r="B92" i="1" s="1"/>
  <c r="Z86" i="1"/>
  <c r="S82" i="1"/>
  <c r="M82" i="1"/>
  <c r="Z81" i="1"/>
  <c r="Y80" i="1"/>
  <c r="Y82" i="1" s="1"/>
  <c r="W80" i="1"/>
  <c r="W82" i="1" s="1"/>
  <c r="S80" i="1"/>
  <c r="O80" i="1"/>
  <c r="O82" i="1" s="1"/>
  <c r="M80" i="1"/>
  <c r="K80" i="1"/>
  <c r="K82" i="1" s="1"/>
  <c r="G80" i="1"/>
  <c r="G82" i="1" s="1"/>
  <c r="Y79" i="1"/>
  <c r="Y59" i="1" s="1"/>
  <c r="X79" i="1"/>
  <c r="W79" i="1"/>
  <c r="V79" i="1"/>
  <c r="U79" i="1"/>
  <c r="U80" i="1" s="1"/>
  <c r="U82" i="1" s="1"/>
  <c r="T79" i="1"/>
  <c r="S79" i="1"/>
  <c r="S59" i="1" s="1"/>
  <c r="R79" i="1"/>
  <c r="Q79" i="1"/>
  <c r="P79" i="1"/>
  <c r="O79" i="1"/>
  <c r="O59" i="1" s="1"/>
  <c r="N79" i="1"/>
  <c r="M79" i="1"/>
  <c r="L79" i="1"/>
  <c r="K79" i="1"/>
  <c r="J79" i="1"/>
  <c r="I79" i="1"/>
  <c r="I80" i="1" s="1"/>
  <c r="I82" i="1" s="1"/>
  <c r="H79" i="1"/>
  <c r="G79" i="1"/>
  <c r="F79" i="1"/>
  <c r="E79" i="1"/>
  <c r="E80" i="1" s="1"/>
  <c r="E82" i="1" s="1"/>
  <c r="D79" i="1"/>
  <c r="C79" i="1"/>
  <c r="C80" i="1" s="1"/>
  <c r="C82" i="1" s="1"/>
  <c r="B79" i="1"/>
  <c r="Z78" i="1"/>
  <c r="AA78" i="1" s="1"/>
  <c r="Y77" i="1"/>
  <c r="X77" i="1"/>
  <c r="W77" i="1"/>
  <c r="V77" i="1"/>
  <c r="V80" i="1" s="1"/>
  <c r="V82" i="1" s="1"/>
  <c r="U77" i="1"/>
  <c r="T77" i="1"/>
  <c r="T80" i="1" s="1"/>
  <c r="T82" i="1" s="1"/>
  <c r="S77" i="1"/>
  <c r="R77" i="1"/>
  <c r="Q77" i="1"/>
  <c r="P77" i="1"/>
  <c r="P80" i="1" s="1"/>
  <c r="P82" i="1" s="1"/>
  <c r="O77" i="1"/>
  <c r="N77" i="1"/>
  <c r="N80" i="1" s="1"/>
  <c r="N82" i="1" s="1"/>
  <c r="M77" i="1"/>
  <c r="L77" i="1"/>
  <c r="K77" i="1"/>
  <c r="J77" i="1"/>
  <c r="J80" i="1" s="1"/>
  <c r="J82" i="1" s="1"/>
  <c r="I77" i="1"/>
  <c r="H77" i="1"/>
  <c r="H80" i="1" s="1"/>
  <c r="H82" i="1" s="1"/>
  <c r="G77" i="1"/>
  <c r="F77" i="1"/>
  <c r="E77" i="1"/>
  <c r="D77" i="1"/>
  <c r="D80" i="1" s="1"/>
  <c r="D82" i="1" s="1"/>
  <c r="C77" i="1"/>
  <c r="B77" i="1"/>
  <c r="Z76" i="1"/>
  <c r="Y72" i="1"/>
  <c r="M72" i="1"/>
  <c r="K72" i="1"/>
  <c r="E72" i="1"/>
  <c r="AA71" i="1"/>
  <c r="Z71" i="1"/>
  <c r="Y70" i="1"/>
  <c r="U70" i="1"/>
  <c r="U72" i="1" s="1"/>
  <c r="T70" i="1"/>
  <c r="T72" i="1" s="1"/>
  <c r="S70" i="1"/>
  <c r="S72" i="1" s="1"/>
  <c r="N70" i="1"/>
  <c r="N72" i="1" s="1"/>
  <c r="M70" i="1"/>
  <c r="J70" i="1"/>
  <c r="J72" i="1" s="1"/>
  <c r="G70" i="1"/>
  <c r="G72" i="1" s="1"/>
  <c r="Y69" i="1"/>
  <c r="X69" i="1"/>
  <c r="W69" i="1"/>
  <c r="V69" i="1"/>
  <c r="U69" i="1"/>
  <c r="T69" i="1"/>
  <c r="S69" i="1"/>
  <c r="R69" i="1"/>
  <c r="R70" i="1" s="1"/>
  <c r="R72" i="1" s="1"/>
  <c r="Q69" i="1"/>
  <c r="P69" i="1"/>
  <c r="O69" i="1"/>
  <c r="N69" i="1"/>
  <c r="N59" i="1" s="1"/>
  <c r="N119" i="1" s="1"/>
  <c r="M69" i="1"/>
  <c r="L69" i="1"/>
  <c r="L70" i="1" s="1"/>
  <c r="L72" i="1" s="1"/>
  <c r="K69" i="1"/>
  <c r="K59" i="1" s="1"/>
  <c r="J69" i="1"/>
  <c r="I69" i="1"/>
  <c r="H69" i="1"/>
  <c r="G69" i="1"/>
  <c r="F69" i="1"/>
  <c r="F70" i="1" s="1"/>
  <c r="F72" i="1" s="1"/>
  <c r="E69" i="1"/>
  <c r="D69" i="1"/>
  <c r="C69" i="1"/>
  <c r="B69" i="1"/>
  <c r="Z68" i="1"/>
  <c r="AA68" i="1" s="1"/>
  <c r="Y67" i="1"/>
  <c r="X67" i="1"/>
  <c r="W67" i="1"/>
  <c r="W70" i="1" s="1"/>
  <c r="W72" i="1" s="1"/>
  <c r="V67" i="1"/>
  <c r="V70" i="1" s="1"/>
  <c r="V72" i="1" s="1"/>
  <c r="U67" i="1"/>
  <c r="T67" i="1"/>
  <c r="T57" i="1" s="1"/>
  <c r="S67" i="1"/>
  <c r="R67" i="1"/>
  <c r="Q67" i="1"/>
  <c r="Q70" i="1" s="1"/>
  <c r="Q72" i="1" s="1"/>
  <c r="P67" i="1"/>
  <c r="P70" i="1" s="1"/>
  <c r="P72" i="1" s="1"/>
  <c r="O67" i="1"/>
  <c r="N67" i="1"/>
  <c r="M67" i="1"/>
  <c r="L67" i="1"/>
  <c r="K67" i="1"/>
  <c r="K70" i="1" s="1"/>
  <c r="J67" i="1"/>
  <c r="I67" i="1"/>
  <c r="I70" i="1" s="1"/>
  <c r="I72" i="1" s="1"/>
  <c r="H67" i="1"/>
  <c r="G67" i="1"/>
  <c r="F67" i="1"/>
  <c r="E67" i="1"/>
  <c r="E70" i="1" s="1"/>
  <c r="D67" i="1"/>
  <c r="D70" i="1" s="1"/>
  <c r="D72" i="1" s="1"/>
  <c r="C67" i="1"/>
  <c r="B67" i="1"/>
  <c r="AA66" i="1"/>
  <c r="Z66" i="1"/>
  <c r="Z61" i="1"/>
  <c r="W60" i="1"/>
  <c r="W62" i="1" s="1"/>
  <c r="W59" i="1"/>
  <c r="Q59" i="1"/>
  <c r="G59" i="1"/>
  <c r="F59" i="1"/>
  <c r="Y58" i="1"/>
  <c r="Y118" i="1" s="1"/>
  <c r="X58" i="1"/>
  <c r="W58" i="1"/>
  <c r="W118" i="1" s="1"/>
  <c r="V58" i="1"/>
  <c r="U58" i="1"/>
  <c r="U118" i="1" s="1"/>
  <c r="T58" i="1"/>
  <c r="T118" i="1" s="1"/>
  <c r="S58" i="1"/>
  <c r="S118" i="1" s="1"/>
  <c r="R58" i="1"/>
  <c r="Q58" i="1"/>
  <c r="P58" i="1"/>
  <c r="P118" i="1" s="1"/>
  <c r="O58" i="1"/>
  <c r="N58" i="1"/>
  <c r="N118" i="1" s="1"/>
  <c r="M58" i="1"/>
  <c r="M118" i="1" s="1"/>
  <c r="L58" i="1"/>
  <c r="K58" i="1"/>
  <c r="K118" i="1" s="1"/>
  <c r="J58" i="1"/>
  <c r="I58" i="1"/>
  <c r="I118" i="1" s="1"/>
  <c r="H58" i="1"/>
  <c r="H118" i="1" s="1"/>
  <c r="G58" i="1"/>
  <c r="G118" i="1" s="1"/>
  <c r="F58" i="1"/>
  <c r="E58" i="1"/>
  <c r="D58" i="1"/>
  <c r="D118" i="1" s="1"/>
  <c r="C58" i="1"/>
  <c r="B58" i="1"/>
  <c r="W57" i="1"/>
  <c r="R57" i="1"/>
  <c r="R117" i="1" s="1"/>
  <c r="Q57" i="1"/>
  <c r="N57" i="1"/>
  <c r="K57" i="1"/>
  <c r="J57" i="1"/>
  <c r="I57" i="1"/>
  <c r="E57" i="1"/>
  <c r="Y56" i="1"/>
  <c r="Y116" i="1" s="1"/>
  <c r="X56" i="1"/>
  <c r="W56" i="1"/>
  <c r="V56" i="1"/>
  <c r="U56" i="1"/>
  <c r="U116" i="1" s="1"/>
  <c r="T56" i="1"/>
  <c r="S56" i="1"/>
  <c r="S116" i="1" s="1"/>
  <c r="R56" i="1"/>
  <c r="Q56" i="1"/>
  <c r="P56" i="1"/>
  <c r="O56" i="1"/>
  <c r="N56" i="1"/>
  <c r="N116" i="1" s="1"/>
  <c r="M56" i="1"/>
  <c r="M116" i="1" s="1"/>
  <c r="L56" i="1"/>
  <c r="K56" i="1"/>
  <c r="J56" i="1"/>
  <c r="I56" i="1"/>
  <c r="I116" i="1" s="1"/>
  <c r="H56" i="1"/>
  <c r="H116" i="1" s="1"/>
  <c r="G56" i="1"/>
  <c r="G116" i="1" s="1"/>
  <c r="F56" i="1"/>
  <c r="F60" i="1" s="1"/>
  <c r="F62" i="1" s="1"/>
  <c r="E56" i="1"/>
  <c r="D56" i="1"/>
  <c r="C56" i="1"/>
  <c r="B56" i="1"/>
  <c r="S52" i="1"/>
  <c r="G52" i="1"/>
  <c r="B52" i="1"/>
  <c r="Z51" i="1"/>
  <c r="Y50" i="1"/>
  <c r="Y52" i="1" s="1"/>
  <c r="W50" i="1"/>
  <c r="W52" i="1" s="1"/>
  <c r="T50" i="1"/>
  <c r="T52" i="1" s="1"/>
  <c r="M50" i="1"/>
  <c r="M52" i="1" s="1"/>
  <c r="H50" i="1"/>
  <c r="H52" i="1" s="1"/>
  <c r="D50" i="1"/>
  <c r="D52" i="1" s="1"/>
  <c r="Y49" i="1"/>
  <c r="X49" i="1"/>
  <c r="W49" i="1"/>
  <c r="W19" i="1" s="1"/>
  <c r="V49" i="1"/>
  <c r="V19" i="1" s="1"/>
  <c r="U49" i="1"/>
  <c r="T49" i="1"/>
  <c r="S49" i="1"/>
  <c r="R49" i="1"/>
  <c r="Q49" i="1"/>
  <c r="Q19" i="1" s="1"/>
  <c r="P49" i="1"/>
  <c r="O49" i="1"/>
  <c r="N49" i="1"/>
  <c r="M49" i="1"/>
  <c r="L49" i="1"/>
  <c r="K49" i="1"/>
  <c r="K50" i="1" s="1"/>
  <c r="K52" i="1" s="1"/>
  <c r="J49" i="1"/>
  <c r="J50" i="1" s="1"/>
  <c r="J52" i="1" s="1"/>
  <c r="I49" i="1"/>
  <c r="H49" i="1"/>
  <c r="G49" i="1"/>
  <c r="F49" i="1"/>
  <c r="E49" i="1"/>
  <c r="E50" i="1" s="1"/>
  <c r="E52" i="1" s="1"/>
  <c r="D49" i="1"/>
  <c r="C49" i="1"/>
  <c r="B49" i="1"/>
  <c r="AA48" i="1"/>
  <c r="Y47" i="1"/>
  <c r="X47" i="1"/>
  <c r="X50" i="1" s="1"/>
  <c r="X52" i="1" s="1"/>
  <c r="W47" i="1"/>
  <c r="V47" i="1"/>
  <c r="U47" i="1"/>
  <c r="U50" i="1" s="1"/>
  <c r="U52" i="1" s="1"/>
  <c r="T47" i="1"/>
  <c r="S47" i="1"/>
  <c r="S50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L47" i="1"/>
  <c r="L50" i="1" s="1"/>
  <c r="L52" i="1" s="1"/>
  <c r="K47" i="1"/>
  <c r="J47" i="1"/>
  <c r="I47" i="1"/>
  <c r="I50" i="1" s="1"/>
  <c r="I52" i="1" s="1"/>
  <c r="H47" i="1"/>
  <c r="G47" i="1"/>
  <c r="G50" i="1" s="1"/>
  <c r="F47" i="1"/>
  <c r="F50" i="1" s="1"/>
  <c r="F52" i="1" s="1"/>
  <c r="E47" i="1"/>
  <c r="D47" i="1"/>
  <c r="C47" i="1"/>
  <c r="C50" i="1" s="1"/>
  <c r="C52" i="1" s="1"/>
  <c r="B47" i="1"/>
  <c r="B50" i="1" s="1"/>
  <c r="Z46" i="1"/>
  <c r="T42" i="1"/>
  <c r="H42" i="1"/>
  <c r="AB41" i="1"/>
  <c r="Z41" i="1"/>
  <c r="Q40" i="1"/>
  <c r="Q42" i="1" s="1"/>
  <c r="P40" i="1"/>
  <c r="P42" i="1" s="1"/>
  <c r="N40" i="1"/>
  <c r="N42" i="1" s="1"/>
  <c r="G40" i="1"/>
  <c r="G42" i="1" s="1"/>
  <c r="B40" i="1"/>
  <c r="B42" i="1" s="1"/>
  <c r="Y39" i="1"/>
  <c r="X39" i="1"/>
  <c r="W39" i="1"/>
  <c r="V39" i="1"/>
  <c r="U39" i="1"/>
  <c r="U19" i="1" s="1"/>
  <c r="T39" i="1"/>
  <c r="S39" i="1"/>
  <c r="S40" i="1" s="1"/>
  <c r="S42" i="1" s="1"/>
  <c r="R39" i="1"/>
  <c r="Q39" i="1"/>
  <c r="P39" i="1"/>
  <c r="P19" i="1" s="1"/>
  <c r="O39" i="1"/>
  <c r="N39" i="1"/>
  <c r="M39" i="1"/>
  <c r="L39" i="1"/>
  <c r="K39" i="1"/>
  <c r="J39" i="1"/>
  <c r="I39" i="1"/>
  <c r="I19" i="1" s="1"/>
  <c r="H39" i="1"/>
  <c r="G39" i="1"/>
  <c r="F39" i="1"/>
  <c r="E39" i="1"/>
  <c r="D39" i="1"/>
  <c r="C39" i="1"/>
  <c r="B39" i="1"/>
  <c r="AA38" i="1"/>
  <c r="Y37" i="1"/>
  <c r="X37" i="1"/>
  <c r="W37" i="1"/>
  <c r="W40" i="1" s="1"/>
  <c r="W42" i="1" s="1"/>
  <c r="V37" i="1"/>
  <c r="V40" i="1" s="1"/>
  <c r="V42" i="1" s="1"/>
  <c r="U37" i="1"/>
  <c r="U17" i="1" s="1"/>
  <c r="U20" i="1" s="1"/>
  <c r="U22" i="1" s="1"/>
  <c r="T37" i="1"/>
  <c r="T40" i="1" s="1"/>
  <c r="S37" i="1"/>
  <c r="R37" i="1"/>
  <c r="Q37" i="1"/>
  <c r="Q17" i="1" s="1"/>
  <c r="P37" i="1"/>
  <c r="P17" i="1" s="1"/>
  <c r="O37" i="1"/>
  <c r="O17" i="1" s="1"/>
  <c r="N37" i="1"/>
  <c r="M37" i="1"/>
  <c r="L37" i="1"/>
  <c r="K37" i="1"/>
  <c r="K40" i="1" s="1"/>
  <c r="K42" i="1" s="1"/>
  <c r="J37" i="1"/>
  <c r="J40" i="1" s="1"/>
  <c r="J42" i="1" s="1"/>
  <c r="I37" i="1"/>
  <c r="I17" i="1" s="1"/>
  <c r="I20" i="1" s="1"/>
  <c r="I22" i="1" s="1"/>
  <c r="H37" i="1"/>
  <c r="H40" i="1" s="1"/>
  <c r="G37" i="1"/>
  <c r="F37" i="1"/>
  <c r="E37" i="1"/>
  <c r="E40" i="1" s="1"/>
  <c r="E42" i="1" s="1"/>
  <c r="D37" i="1"/>
  <c r="D40" i="1" s="1"/>
  <c r="D42" i="1" s="1"/>
  <c r="C37" i="1"/>
  <c r="C17" i="1" s="1"/>
  <c r="B37" i="1"/>
  <c r="AB36" i="1"/>
  <c r="Z36" i="1"/>
  <c r="AA36" i="1" s="1"/>
  <c r="I32" i="1"/>
  <c r="Z31" i="1"/>
  <c r="Y30" i="1"/>
  <c r="Y32" i="1" s="1"/>
  <c r="U30" i="1"/>
  <c r="U32" i="1" s="1"/>
  <c r="T30" i="1"/>
  <c r="T32" i="1" s="1"/>
  <c r="M30" i="1"/>
  <c r="M32" i="1" s="1"/>
  <c r="K30" i="1"/>
  <c r="K32" i="1" s="1"/>
  <c r="J30" i="1"/>
  <c r="J32" i="1" s="1"/>
  <c r="I30" i="1"/>
  <c r="H30" i="1"/>
  <c r="H32" i="1" s="1"/>
  <c r="Y29" i="1"/>
  <c r="X29" i="1"/>
  <c r="X19" i="1" s="1"/>
  <c r="W29" i="1"/>
  <c r="V29" i="1"/>
  <c r="U29" i="1"/>
  <c r="T29" i="1"/>
  <c r="S29" i="1"/>
  <c r="R29" i="1"/>
  <c r="R19" i="1" s="1"/>
  <c r="Q29" i="1"/>
  <c r="P29" i="1"/>
  <c r="O29" i="1"/>
  <c r="O19" i="1" s="1"/>
  <c r="N29" i="1"/>
  <c r="M29" i="1"/>
  <c r="L29" i="1"/>
  <c r="K29" i="1"/>
  <c r="J29" i="1"/>
  <c r="I29" i="1"/>
  <c r="H29" i="1"/>
  <c r="G29" i="1"/>
  <c r="F29" i="1"/>
  <c r="F19" i="1" s="1"/>
  <c r="E29" i="1"/>
  <c r="D29" i="1"/>
  <c r="C29" i="1"/>
  <c r="C19" i="1" s="1"/>
  <c r="B29" i="1"/>
  <c r="AA28" i="1"/>
  <c r="Y27" i="1"/>
  <c r="X27" i="1"/>
  <c r="X30" i="1" s="1"/>
  <c r="X32" i="1" s="1"/>
  <c r="W27" i="1"/>
  <c r="W30" i="1" s="1"/>
  <c r="W32" i="1" s="1"/>
  <c r="V27" i="1"/>
  <c r="V17" i="1" s="1"/>
  <c r="U27" i="1"/>
  <c r="T27" i="1"/>
  <c r="S27" i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M27" i="1"/>
  <c r="L27" i="1"/>
  <c r="L30" i="1" s="1"/>
  <c r="L32" i="1" s="1"/>
  <c r="K27" i="1"/>
  <c r="J27" i="1"/>
  <c r="J17" i="1" s="1"/>
  <c r="I27" i="1"/>
  <c r="H27" i="1"/>
  <c r="G27" i="1"/>
  <c r="F27" i="1"/>
  <c r="F30" i="1" s="1"/>
  <c r="F32" i="1" s="1"/>
  <c r="E27" i="1"/>
  <c r="E30" i="1" s="1"/>
  <c r="E32" i="1" s="1"/>
  <c r="D27" i="1"/>
  <c r="D30" i="1" s="1"/>
  <c r="D32" i="1" s="1"/>
  <c r="C27" i="1"/>
  <c r="B27" i="1"/>
  <c r="Z26" i="1"/>
  <c r="AA21" i="1"/>
  <c r="T20" i="1"/>
  <c r="T22" i="1" s="1"/>
  <c r="T19" i="1"/>
  <c r="N19" i="1"/>
  <c r="L19" i="1"/>
  <c r="L20" i="1" s="1"/>
  <c r="L22" i="1" s="1"/>
  <c r="H19" i="1"/>
  <c r="E19" i="1"/>
  <c r="D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J118" i="1" s="1"/>
  <c r="I18" i="1"/>
  <c r="H18" i="1"/>
  <c r="G18" i="1"/>
  <c r="F18" i="1"/>
  <c r="E18" i="1"/>
  <c r="D18" i="1"/>
  <c r="C18" i="1"/>
  <c r="B18" i="1"/>
  <c r="Y17" i="1"/>
  <c r="X17" i="1"/>
  <c r="W17" i="1"/>
  <c r="T17" i="1"/>
  <c r="R17" i="1"/>
  <c r="L17" i="1"/>
  <c r="K17" i="1"/>
  <c r="F17" i="1"/>
  <c r="E17" i="1"/>
  <c r="E117" i="1" s="1"/>
  <c r="D17" i="1"/>
  <c r="Y16" i="1"/>
  <c r="X16" i="1"/>
  <c r="W16" i="1"/>
  <c r="V16" i="1"/>
  <c r="U16" i="1"/>
  <c r="T16" i="1"/>
  <c r="S16" i="1"/>
  <c r="R16" i="1"/>
  <c r="Q16" i="1"/>
  <c r="Q20" i="1" s="1"/>
  <c r="Q22" i="1" s="1"/>
  <c r="P16" i="1"/>
  <c r="O16" i="1"/>
  <c r="O116" i="1" s="1"/>
  <c r="N16" i="1"/>
  <c r="M16" i="1"/>
  <c r="L16" i="1"/>
  <c r="K16" i="1"/>
  <c r="J16" i="1"/>
  <c r="I16" i="1"/>
  <c r="H16" i="1"/>
  <c r="G16" i="1"/>
  <c r="F16" i="1"/>
  <c r="E16" i="1"/>
  <c r="E20" i="1" s="1"/>
  <c r="E22" i="1" s="1"/>
  <c r="D16" i="1"/>
  <c r="C16" i="1"/>
  <c r="B16" i="1"/>
  <c r="Y20" i="1" l="1"/>
  <c r="Y22" i="1" s="1"/>
  <c r="Q117" i="1"/>
  <c r="G20" i="1"/>
  <c r="G22" i="1" s="1"/>
  <c r="K60" i="1"/>
  <c r="K62" i="1" s="1"/>
  <c r="L240" i="1"/>
  <c r="X20" i="1"/>
  <c r="X22" i="1" s="1"/>
  <c r="C20" i="1"/>
  <c r="C22" i="1" s="1"/>
  <c r="G30" i="1"/>
  <c r="G32" i="1" s="1"/>
  <c r="G17" i="1"/>
  <c r="C30" i="1"/>
  <c r="C32" i="1" s="1"/>
  <c r="I40" i="1"/>
  <c r="I42" i="1" s="1"/>
  <c r="J19" i="1"/>
  <c r="M40" i="1"/>
  <c r="M42" i="1" s="1"/>
  <c r="Z37" i="1"/>
  <c r="K116" i="1"/>
  <c r="K238" i="1" s="1"/>
  <c r="S60" i="1"/>
  <c r="S62" i="1" s="1"/>
  <c r="R90" i="1"/>
  <c r="R92" i="1" s="1"/>
  <c r="B112" i="1"/>
  <c r="AB112" i="1" s="1"/>
  <c r="AB110" i="1"/>
  <c r="T116" i="1"/>
  <c r="X132" i="1"/>
  <c r="X134" i="1" s="1"/>
  <c r="G142" i="1"/>
  <c r="G144" i="1" s="1"/>
  <c r="G129" i="1"/>
  <c r="S142" i="1"/>
  <c r="S144" i="1" s="1"/>
  <c r="S129" i="1"/>
  <c r="S132" i="1" s="1"/>
  <c r="S134" i="1" s="1"/>
  <c r="D241" i="1"/>
  <c r="K19" i="1"/>
  <c r="K119" i="1" s="1"/>
  <c r="G19" i="1"/>
  <c r="G119" i="1" s="1"/>
  <c r="S19" i="1"/>
  <c r="S119" i="1" s="1"/>
  <c r="O40" i="1"/>
  <c r="O42" i="1" s="1"/>
  <c r="L116" i="1"/>
  <c r="L120" i="1" s="1"/>
  <c r="L122" i="1" s="1"/>
  <c r="L60" i="1"/>
  <c r="L62" i="1" s="1"/>
  <c r="X116" i="1"/>
  <c r="P57" i="1"/>
  <c r="P117" i="1" s="1"/>
  <c r="E59" i="1"/>
  <c r="E119" i="1" s="1"/>
  <c r="Z67" i="1"/>
  <c r="Q80" i="1"/>
  <c r="Q82" i="1" s="1"/>
  <c r="G90" i="1"/>
  <c r="G92" i="1" s="1"/>
  <c r="G57" i="1"/>
  <c r="S90" i="1"/>
  <c r="S92" i="1" s="1"/>
  <c r="S57" i="1"/>
  <c r="F90" i="1"/>
  <c r="F92" i="1" s="1"/>
  <c r="C59" i="1"/>
  <c r="C119" i="1" s="1"/>
  <c r="C241" i="1" s="1"/>
  <c r="M240" i="1"/>
  <c r="Y240" i="1"/>
  <c r="X231" i="1"/>
  <c r="P231" i="1"/>
  <c r="P241" i="1" s="1"/>
  <c r="Y120" i="1"/>
  <c r="Y122" i="1" s="1"/>
  <c r="F118" i="1"/>
  <c r="R118" i="1"/>
  <c r="F119" i="1"/>
  <c r="C70" i="1"/>
  <c r="C72" i="1" s="1"/>
  <c r="C57" i="1"/>
  <c r="O70" i="1"/>
  <c r="O72" i="1" s="1"/>
  <c r="O57" i="1"/>
  <c r="X70" i="1"/>
  <c r="X72" i="1" s="1"/>
  <c r="X59" i="1"/>
  <c r="X119" i="1" s="1"/>
  <c r="O119" i="1"/>
  <c r="AA230" i="1"/>
  <c r="B240" i="1"/>
  <c r="N240" i="1"/>
  <c r="Z170" i="1"/>
  <c r="Y231" i="1"/>
  <c r="J20" i="1"/>
  <c r="J22" i="1" s="1"/>
  <c r="W20" i="1"/>
  <c r="W22" i="1" s="1"/>
  <c r="AA170" i="1"/>
  <c r="AA181" i="1"/>
  <c r="V50" i="1"/>
  <c r="V52" i="1" s="1"/>
  <c r="AB26" i="1"/>
  <c r="AA26" i="1"/>
  <c r="Z39" i="1"/>
  <c r="AA39" i="1" s="1"/>
  <c r="Z56" i="1"/>
  <c r="AA56" i="1" s="1"/>
  <c r="B30" i="1"/>
  <c r="B32" i="1" s="1"/>
  <c r="B17" i="1"/>
  <c r="M17" i="1"/>
  <c r="N30" i="1"/>
  <c r="N32" i="1" s="1"/>
  <c r="N17" i="1"/>
  <c r="N20" i="1" s="1"/>
  <c r="N22" i="1" s="1"/>
  <c r="Z27" i="1"/>
  <c r="AB27" i="1" s="1"/>
  <c r="B57" i="1"/>
  <c r="U57" i="1"/>
  <c r="I59" i="1"/>
  <c r="I119" i="1" s="1"/>
  <c r="Y60" i="1"/>
  <c r="Y62" i="1" s="1"/>
  <c r="AA69" i="1"/>
  <c r="B59" i="1"/>
  <c r="Z69" i="1"/>
  <c r="H229" i="1"/>
  <c r="D229" i="1"/>
  <c r="D239" i="1" s="1"/>
  <c r="D172" i="1"/>
  <c r="D174" i="1" s="1"/>
  <c r="Q172" i="1"/>
  <c r="Q174" i="1" s="1"/>
  <c r="Z16" i="1"/>
  <c r="AA18" i="1"/>
  <c r="F40" i="1"/>
  <c r="F42" i="1" s="1"/>
  <c r="R40" i="1"/>
  <c r="R42" i="1" s="1"/>
  <c r="C40" i="1"/>
  <c r="C42" i="1" s="1"/>
  <c r="U40" i="1"/>
  <c r="U42" i="1" s="1"/>
  <c r="D116" i="1"/>
  <c r="D120" i="1" s="1"/>
  <c r="D122" i="1" s="1"/>
  <c r="D60" i="1"/>
  <c r="D62" i="1" s="1"/>
  <c r="P116" i="1"/>
  <c r="P120" i="1" s="1"/>
  <c r="P122" i="1" s="1"/>
  <c r="D57" i="1"/>
  <c r="D117" i="1" s="1"/>
  <c r="V57" i="1"/>
  <c r="V117" i="1" s="1"/>
  <c r="B70" i="1"/>
  <c r="B72" i="1" s="1"/>
  <c r="E228" i="1"/>
  <c r="E132" i="1"/>
  <c r="E134" i="1" s="1"/>
  <c r="Q228" i="1"/>
  <c r="I129" i="1"/>
  <c r="I132" i="1" s="1"/>
  <c r="I134" i="1" s="1"/>
  <c r="D238" i="1"/>
  <c r="D232" i="1"/>
  <c r="D234" i="1" s="1"/>
  <c r="P238" i="1"/>
  <c r="E169" i="1"/>
  <c r="F169" i="1"/>
  <c r="F182" i="1"/>
  <c r="F184" i="1" s="1"/>
  <c r="V20" i="1"/>
  <c r="V22" i="1" s="1"/>
  <c r="P59" i="1"/>
  <c r="P119" i="1" s="1"/>
  <c r="J100" i="1"/>
  <c r="J102" i="1" s="1"/>
  <c r="K20" i="1"/>
  <c r="K22" i="1" s="1"/>
  <c r="AB31" i="1"/>
  <c r="AA31" i="1"/>
  <c r="W117" i="1"/>
  <c r="L59" i="1"/>
  <c r="L119" i="1" s="1"/>
  <c r="G60" i="1"/>
  <c r="G62" i="1" s="1"/>
  <c r="V100" i="1"/>
  <c r="V102" i="1" s="1"/>
  <c r="F228" i="1"/>
  <c r="R228" i="1"/>
  <c r="AA149" i="1"/>
  <c r="Z29" i="1"/>
  <c r="AA29" i="1" s="1"/>
  <c r="M19" i="1"/>
  <c r="Z19" i="1" s="1"/>
  <c r="Y19" i="1"/>
  <c r="Y119" i="1" s="1"/>
  <c r="AB46" i="1"/>
  <c r="AA46" i="1"/>
  <c r="AB51" i="1"/>
  <c r="AA51" i="1"/>
  <c r="F116" i="1"/>
  <c r="F120" i="1" s="1"/>
  <c r="F122" i="1" s="1"/>
  <c r="R116" i="1"/>
  <c r="R60" i="1"/>
  <c r="R62" i="1" s="1"/>
  <c r="X57" i="1"/>
  <c r="X117" i="1" s="1"/>
  <c r="AA61" i="1"/>
  <c r="H57" i="1"/>
  <c r="H70" i="1"/>
  <c r="H72" i="1" s="1"/>
  <c r="T117" i="1"/>
  <c r="AA110" i="1"/>
  <c r="AA112" i="1" s="1"/>
  <c r="B116" i="1"/>
  <c r="K131" i="1"/>
  <c r="K142" i="1"/>
  <c r="K144" i="1" s="1"/>
  <c r="W131" i="1"/>
  <c r="W231" i="1" s="1"/>
  <c r="W241" i="1" s="1"/>
  <c r="W142" i="1"/>
  <c r="W144" i="1" s="1"/>
  <c r="K192" i="1"/>
  <c r="K194" i="1" s="1"/>
  <c r="Z47" i="1"/>
  <c r="AB47" i="1" s="1"/>
  <c r="I117" i="1"/>
  <c r="I120" i="1" s="1"/>
  <c r="I122" i="1" s="1"/>
  <c r="Q119" i="1"/>
  <c r="AA86" i="1"/>
  <c r="Z90" i="1"/>
  <c r="AA87" i="1"/>
  <c r="T229" i="1"/>
  <c r="T132" i="1"/>
  <c r="T134" i="1" s="1"/>
  <c r="P152" i="1"/>
  <c r="P154" i="1" s="1"/>
  <c r="P129" i="1"/>
  <c r="P132" i="1" s="1"/>
  <c r="P134" i="1" s="1"/>
  <c r="Z151" i="1"/>
  <c r="AB151" i="1" s="1"/>
  <c r="M152" i="1"/>
  <c r="M154" i="1" s="1"/>
  <c r="M131" i="1"/>
  <c r="R59" i="1"/>
  <c r="R119" i="1" s="1"/>
  <c r="U240" i="1"/>
  <c r="N241" i="1"/>
  <c r="AA76" i="1"/>
  <c r="F20" i="1"/>
  <c r="F22" i="1" s="1"/>
  <c r="D20" i="1"/>
  <c r="D22" i="1" s="1"/>
  <c r="R20" i="1"/>
  <c r="R22" i="1" s="1"/>
  <c r="V30" i="1"/>
  <c r="V32" i="1" s="1"/>
  <c r="K117" i="1"/>
  <c r="Z58" i="1"/>
  <c r="AA58" i="1" s="1"/>
  <c r="T59" i="1"/>
  <c r="T119" i="1" s="1"/>
  <c r="N60" i="1"/>
  <c r="N62" i="1" s="1"/>
  <c r="H59" i="1"/>
  <c r="H119" i="1" s="1"/>
  <c r="B80" i="1"/>
  <c r="B82" i="1" s="1"/>
  <c r="Z77" i="1"/>
  <c r="AB77" i="1" s="1"/>
  <c r="AA81" i="1"/>
  <c r="Z89" i="1"/>
  <c r="O110" i="1"/>
  <c r="O112" i="1" s="1"/>
  <c r="O231" i="1"/>
  <c r="O241" i="1" s="1"/>
  <c r="K231" i="1"/>
  <c r="H17" i="1"/>
  <c r="H20" i="1" s="1"/>
  <c r="H22" i="1" s="1"/>
  <c r="O20" i="1"/>
  <c r="O22" i="1" s="1"/>
  <c r="L40" i="1"/>
  <c r="L42" i="1" s="1"/>
  <c r="X40" i="1"/>
  <c r="X42" i="1" s="1"/>
  <c r="AA41" i="1"/>
  <c r="Z49" i="1"/>
  <c r="AA49" i="1" s="1"/>
  <c r="L57" i="1"/>
  <c r="L117" i="1" s="1"/>
  <c r="U59" i="1"/>
  <c r="U119" i="1" s="1"/>
  <c r="AB81" i="1"/>
  <c r="D110" i="1"/>
  <c r="D112" i="1" s="1"/>
  <c r="P110" i="1"/>
  <c r="P112" i="1" s="1"/>
  <c r="K132" i="1"/>
  <c r="K134" i="1" s="1"/>
  <c r="Z130" i="1"/>
  <c r="AA130" i="1" s="1"/>
  <c r="AB158" i="1"/>
  <c r="L162" i="1"/>
  <c r="L164" i="1" s="1"/>
  <c r="L129" i="1"/>
  <c r="L132" i="1" s="1"/>
  <c r="L134" i="1" s="1"/>
  <c r="X162" i="1"/>
  <c r="X164" i="1" s="1"/>
  <c r="X129" i="1"/>
  <c r="V228" i="1"/>
  <c r="R169" i="1"/>
  <c r="AB178" i="1"/>
  <c r="L182" i="1"/>
  <c r="L184" i="1" s="1"/>
  <c r="L169" i="1"/>
  <c r="X182" i="1"/>
  <c r="X184" i="1" s="1"/>
  <c r="X169" i="1"/>
  <c r="Q182" i="1"/>
  <c r="Q184" i="1" s="1"/>
  <c r="J228" i="1"/>
  <c r="P20" i="1"/>
  <c r="P22" i="1" s="1"/>
  <c r="S30" i="1"/>
  <c r="S32" i="1" s="1"/>
  <c r="S17" i="1"/>
  <c r="S20" i="1" s="1"/>
  <c r="S22" i="1" s="1"/>
  <c r="J117" i="1"/>
  <c r="Y40" i="1"/>
  <c r="Y42" i="1" s="1"/>
  <c r="W116" i="1"/>
  <c r="W119" i="1"/>
  <c r="V59" i="1"/>
  <c r="V119" i="1" s="1"/>
  <c r="R80" i="1"/>
  <c r="R82" i="1" s="1"/>
  <c r="E116" i="1"/>
  <c r="Q116" i="1"/>
  <c r="L118" i="1"/>
  <c r="X118" i="1"/>
  <c r="X240" i="1" s="1"/>
  <c r="J59" i="1"/>
  <c r="J119" i="1" s="1"/>
  <c r="D100" i="1"/>
  <c r="D102" i="1" s="1"/>
  <c r="P100" i="1"/>
  <c r="P102" i="1" s="1"/>
  <c r="J110" i="1"/>
  <c r="J112" i="1" s="1"/>
  <c r="V110" i="1"/>
  <c r="V112" i="1" s="1"/>
  <c r="M142" i="1"/>
  <c r="M144" i="1" s="1"/>
  <c r="M129" i="1"/>
  <c r="Z129" i="1" s="1"/>
  <c r="AB129" i="1" s="1"/>
  <c r="Y142" i="1"/>
  <c r="Y144" i="1" s="1"/>
  <c r="Y129" i="1"/>
  <c r="Y132" i="1" s="1"/>
  <c r="Y134" i="1" s="1"/>
  <c r="E129" i="1"/>
  <c r="E162" i="1"/>
  <c r="E164" i="1" s="1"/>
  <c r="Q162" i="1"/>
  <c r="Q164" i="1" s="1"/>
  <c r="Q129" i="1"/>
  <c r="Q132" i="1" s="1"/>
  <c r="Q134" i="1" s="1"/>
  <c r="I231" i="1"/>
  <c r="I241" i="1" s="1"/>
  <c r="J229" i="1"/>
  <c r="J239" i="1" s="1"/>
  <c r="V169" i="1"/>
  <c r="V229" i="1" s="1"/>
  <c r="V239" i="1" s="1"/>
  <c r="V182" i="1"/>
  <c r="V184" i="1" s="1"/>
  <c r="H231" i="1"/>
  <c r="H241" i="1" s="1"/>
  <c r="T231" i="1"/>
  <c r="T241" i="1" s="1"/>
  <c r="AA219" i="1"/>
  <c r="M90" i="1"/>
  <c r="M92" i="1" s="1"/>
  <c r="Z87" i="1"/>
  <c r="AB87" i="1" s="1"/>
  <c r="AA121" i="1"/>
  <c r="G240" i="1"/>
  <c r="S240" i="1"/>
  <c r="B142" i="1"/>
  <c r="B144" i="1" s="1"/>
  <c r="B146" i="1" s="1"/>
  <c r="Z139" i="1"/>
  <c r="AB139" i="1" s="1"/>
  <c r="F129" i="1"/>
  <c r="F132" i="1" s="1"/>
  <c r="F134" i="1" s="1"/>
  <c r="F162" i="1"/>
  <c r="F164" i="1" s="1"/>
  <c r="R129" i="1"/>
  <c r="R132" i="1" s="1"/>
  <c r="R134" i="1" s="1"/>
  <c r="R162" i="1"/>
  <c r="R164" i="1" s="1"/>
  <c r="H240" i="1"/>
  <c r="T240" i="1"/>
  <c r="W182" i="1"/>
  <c r="W184" i="1" s="1"/>
  <c r="W169" i="1"/>
  <c r="Q60" i="1"/>
  <c r="Q62" i="1" s="1"/>
  <c r="M228" i="1"/>
  <c r="Z128" i="1"/>
  <c r="Y228" i="1"/>
  <c r="Z141" i="1"/>
  <c r="AB141" i="1" s="1"/>
  <c r="L228" i="1"/>
  <c r="X228" i="1"/>
  <c r="X172" i="1"/>
  <c r="X174" i="1" s="1"/>
  <c r="S169" i="1"/>
  <c r="S172" i="1" s="1"/>
  <c r="S174" i="1" s="1"/>
  <c r="J116" i="1"/>
  <c r="V116" i="1"/>
  <c r="V60" i="1"/>
  <c r="V62" i="1" s="1"/>
  <c r="E118" i="1"/>
  <c r="Q118" i="1"/>
  <c r="Z118" i="1" s="1"/>
  <c r="L80" i="1"/>
  <c r="L82" i="1" s="1"/>
  <c r="X80" i="1"/>
  <c r="X82" i="1" s="1"/>
  <c r="AA89" i="1"/>
  <c r="B129" i="1"/>
  <c r="B229" i="1" s="1"/>
  <c r="Z181" i="1"/>
  <c r="M171" i="1"/>
  <c r="AA211" i="1"/>
  <c r="B212" i="1"/>
  <c r="B214" i="1" s="1"/>
  <c r="Z211" i="1"/>
  <c r="M57" i="1"/>
  <c r="Y57" i="1"/>
  <c r="Y117" i="1" s="1"/>
  <c r="I60" i="1"/>
  <c r="I62" i="1" s="1"/>
  <c r="Z79" i="1"/>
  <c r="AA79" i="1" s="1"/>
  <c r="M59" i="1"/>
  <c r="K129" i="1"/>
  <c r="W129" i="1"/>
  <c r="W132" i="1" s="1"/>
  <c r="W134" i="1" s="1"/>
  <c r="Z161" i="1"/>
  <c r="F172" i="1"/>
  <c r="F174" i="1" s="1"/>
  <c r="R172" i="1"/>
  <c r="R174" i="1" s="1"/>
  <c r="I229" i="1"/>
  <c r="I239" i="1" s="1"/>
  <c r="F231" i="1"/>
  <c r="F241" i="1" s="1"/>
  <c r="I172" i="1"/>
  <c r="I174" i="1" s="1"/>
  <c r="R231" i="1"/>
  <c r="R241" i="1" s="1"/>
  <c r="J182" i="1"/>
  <c r="J184" i="1" s="1"/>
  <c r="U212" i="1"/>
  <c r="U214" i="1" s="1"/>
  <c r="U169" i="1"/>
  <c r="F80" i="1"/>
  <c r="F82" i="1" s="1"/>
  <c r="E240" i="1"/>
  <c r="Q240" i="1"/>
  <c r="AA161" i="1"/>
  <c r="K229" i="1"/>
  <c r="K239" i="1" s="1"/>
  <c r="K172" i="1"/>
  <c r="K174" i="1" s="1"/>
  <c r="G192" i="1"/>
  <c r="G194" i="1" s="1"/>
  <c r="G169" i="1"/>
  <c r="G229" i="1" s="1"/>
  <c r="H131" i="1"/>
  <c r="H132" i="1" s="1"/>
  <c r="H134" i="1" s="1"/>
  <c r="T131" i="1"/>
  <c r="G152" i="1"/>
  <c r="G154" i="1" s="1"/>
  <c r="S152" i="1"/>
  <c r="S154" i="1" s="1"/>
  <c r="C228" i="1"/>
  <c r="O228" i="1"/>
  <c r="AA168" i="1"/>
  <c r="F230" i="1"/>
  <c r="F240" i="1" s="1"/>
  <c r="R230" i="1"/>
  <c r="R240" i="1" s="1"/>
  <c r="U231" i="1"/>
  <c r="N172" i="1"/>
  <c r="N174" i="1" s="1"/>
  <c r="AA191" i="1"/>
  <c r="G212" i="1"/>
  <c r="G214" i="1" s="1"/>
  <c r="S212" i="1"/>
  <c r="S214" i="1" s="1"/>
  <c r="N132" i="1"/>
  <c r="N134" i="1" s="1"/>
  <c r="G162" i="1"/>
  <c r="G164" i="1" s="1"/>
  <c r="S162" i="1"/>
  <c r="S164" i="1" s="1"/>
  <c r="G228" i="1"/>
  <c r="S228" i="1"/>
  <c r="J230" i="1"/>
  <c r="J240" i="1" s="1"/>
  <c r="V240" i="1"/>
  <c r="Z179" i="1"/>
  <c r="M182" i="1"/>
  <c r="M184" i="1" s="1"/>
  <c r="M169" i="1"/>
  <c r="Y182" i="1"/>
  <c r="Y184" i="1" s="1"/>
  <c r="Y169" i="1"/>
  <c r="Y229" i="1" s="1"/>
  <c r="Y239" i="1" s="1"/>
  <c r="J171" i="1"/>
  <c r="J231" i="1" s="1"/>
  <c r="V171" i="1"/>
  <c r="V231" i="1" s="1"/>
  <c r="V241" i="1" s="1"/>
  <c r="Z202" i="1"/>
  <c r="J222" i="1"/>
  <c r="J224" i="1" s="1"/>
  <c r="V222" i="1"/>
  <c r="V224" i="1" s="1"/>
  <c r="L152" i="1"/>
  <c r="L154" i="1" s="1"/>
  <c r="X152" i="1"/>
  <c r="X154" i="1" s="1"/>
  <c r="H228" i="1"/>
  <c r="H172" i="1"/>
  <c r="H174" i="1" s="1"/>
  <c r="T228" i="1"/>
  <c r="T172" i="1"/>
  <c r="T174" i="1" s="1"/>
  <c r="K230" i="1"/>
  <c r="K240" i="1" s="1"/>
  <c r="W230" i="1"/>
  <c r="W240" i="1" s="1"/>
  <c r="L231" i="1"/>
  <c r="L241" i="1" s="1"/>
  <c r="Z222" i="1"/>
  <c r="B131" i="1"/>
  <c r="AA141" i="1"/>
  <c r="T142" i="1"/>
  <c r="T144" i="1" s="1"/>
  <c r="AA148" i="1"/>
  <c r="Z149" i="1"/>
  <c r="AB149" i="1" s="1"/>
  <c r="I228" i="1"/>
  <c r="U228" i="1"/>
  <c r="C169" i="1"/>
  <c r="C229" i="1" s="1"/>
  <c r="O169" i="1"/>
  <c r="O229" i="1" s="1"/>
  <c r="Z199" i="1"/>
  <c r="M202" i="1"/>
  <c r="M204" i="1" s="1"/>
  <c r="Y202" i="1"/>
  <c r="Y204" i="1" s="1"/>
  <c r="AA151" i="1"/>
  <c r="Z159" i="1"/>
  <c r="Z162" i="1" s="1"/>
  <c r="M162" i="1"/>
  <c r="M164" i="1" s="1"/>
  <c r="Y162" i="1"/>
  <c r="Y164" i="1" s="1"/>
  <c r="M172" i="1"/>
  <c r="M174" i="1" s="1"/>
  <c r="N229" i="1"/>
  <c r="N232" i="1" s="1"/>
  <c r="N234" i="1" s="1"/>
  <c r="D230" i="1"/>
  <c r="D240" i="1" s="1"/>
  <c r="P230" i="1"/>
  <c r="P240" i="1" s="1"/>
  <c r="B171" i="1"/>
  <c r="G182" i="1"/>
  <c r="G184" i="1" s="1"/>
  <c r="S182" i="1"/>
  <c r="S184" i="1" s="1"/>
  <c r="AA201" i="1"/>
  <c r="Z221" i="1"/>
  <c r="G131" i="1"/>
  <c r="G231" i="1" s="1"/>
  <c r="S131" i="1"/>
  <c r="S231" i="1" s="1"/>
  <c r="S241" i="1" s="1"/>
  <c r="F152" i="1"/>
  <c r="F154" i="1" s="1"/>
  <c r="R152" i="1"/>
  <c r="R154" i="1" s="1"/>
  <c r="B238" i="1"/>
  <c r="AB228" i="1"/>
  <c r="AA228" i="1"/>
  <c r="N238" i="1"/>
  <c r="Z168" i="1"/>
  <c r="E231" i="1"/>
  <c r="E241" i="1" s="1"/>
  <c r="Q231" i="1"/>
  <c r="Q241" i="1" s="1"/>
  <c r="D192" i="1"/>
  <c r="D194" i="1" s="1"/>
  <c r="P192" i="1"/>
  <c r="P194" i="1" s="1"/>
  <c r="AA221" i="1"/>
  <c r="AA222" i="1" s="1"/>
  <c r="AA224" i="1" s="1"/>
  <c r="B152" i="1"/>
  <c r="B154" i="1" s="1"/>
  <c r="B226" i="1" s="1"/>
  <c r="Z189" i="1"/>
  <c r="Z209" i="1"/>
  <c r="M222" i="1"/>
  <c r="M224" i="1" s="1"/>
  <c r="G241" i="1" l="1"/>
  <c r="Z164" i="1"/>
  <c r="AB164" i="1" s="1"/>
  <c r="AB162" i="1"/>
  <c r="B239" i="1"/>
  <c r="B232" i="1"/>
  <c r="B234" i="1" s="1"/>
  <c r="Z240" i="1"/>
  <c r="AA118" i="1"/>
  <c r="K242" i="1"/>
  <c r="K244" i="1" s="1"/>
  <c r="M119" i="1"/>
  <c r="Z119" i="1" s="1"/>
  <c r="Z59" i="1"/>
  <c r="AB59" i="1" s="1"/>
  <c r="AB90" i="1"/>
  <c r="Z92" i="1"/>
  <c r="AB92" i="1" s="1"/>
  <c r="B119" i="1"/>
  <c r="B120" i="1" s="1"/>
  <c r="B122" i="1" s="1"/>
  <c r="AA59" i="1"/>
  <c r="J241" i="1"/>
  <c r="V172" i="1"/>
  <c r="V174" i="1" s="1"/>
  <c r="AA27" i="1"/>
  <c r="C117" i="1"/>
  <c r="C120" i="1" s="1"/>
  <c r="C122" i="1" s="1"/>
  <c r="C60" i="1"/>
  <c r="C62" i="1" s="1"/>
  <c r="J172" i="1"/>
  <c r="J174" i="1" s="1"/>
  <c r="P229" i="1"/>
  <c r="M117" i="1"/>
  <c r="Z57" i="1"/>
  <c r="AB57" i="1" s="1"/>
  <c r="E120" i="1"/>
  <c r="E122" i="1" s="1"/>
  <c r="AB168" i="1"/>
  <c r="H232" i="1"/>
  <c r="H234" i="1" s="1"/>
  <c r="H238" i="1"/>
  <c r="B132" i="1"/>
  <c r="B134" i="1" s="1"/>
  <c r="C172" i="1"/>
  <c r="C174" i="1" s="1"/>
  <c r="X229" i="1"/>
  <c r="X239" i="1" s="1"/>
  <c r="H60" i="1"/>
  <c r="H62" i="1" s="1"/>
  <c r="P60" i="1"/>
  <c r="P62" i="1" s="1"/>
  <c r="Q229" i="1"/>
  <c r="Q239" i="1" s="1"/>
  <c r="B117" i="1"/>
  <c r="AA57" i="1"/>
  <c r="AA60" i="1" s="1"/>
  <c r="AA62" i="1" s="1"/>
  <c r="Z116" i="1"/>
  <c r="AA116" i="1" s="1"/>
  <c r="M60" i="1"/>
  <c r="M62" i="1" s="1"/>
  <c r="AA240" i="1"/>
  <c r="AB179" i="1"/>
  <c r="AA179" i="1"/>
  <c r="AA182" i="1" s="1"/>
  <c r="AA184" i="1" s="1"/>
  <c r="B231" i="1"/>
  <c r="Z70" i="1"/>
  <c r="AB67" i="1"/>
  <c r="AA67" i="1"/>
  <c r="AA70" i="1" s="1"/>
  <c r="AA72" i="1" s="1"/>
  <c r="W120" i="1"/>
  <c r="W122" i="1" s="1"/>
  <c r="R120" i="1"/>
  <c r="R122" i="1" s="1"/>
  <c r="D242" i="1"/>
  <c r="D244" i="1" s="1"/>
  <c r="T120" i="1"/>
  <c r="T122" i="1" s="1"/>
  <c r="T60" i="1"/>
  <c r="T62" i="1" s="1"/>
  <c r="AB199" i="1"/>
  <c r="AA199" i="1"/>
  <c r="AA202" i="1" s="1"/>
  <c r="AA204" i="1" s="1"/>
  <c r="M231" i="1"/>
  <c r="Z171" i="1"/>
  <c r="AA171" i="1" s="1"/>
  <c r="J120" i="1"/>
  <c r="J122" i="1" s="1"/>
  <c r="M238" i="1"/>
  <c r="AA139" i="1"/>
  <c r="AA142" i="1" s="1"/>
  <c r="AA144" i="1" s="1"/>
  <c r="AA77" i="1"/>
  <c r="AA80" i="1" s="1"/>
  <c r="AA82" i="1" s="1"/>
  <c r="T239" i="1"/>
  <c r="Z17" i="1"/>
  <c r="AB17" i="1" s="1"/>
  <c r="M20" i="1"/>
  <c r="M22" i="1" s="1"/>
  <c r="X241" i="1"/>
  <c r="W238" i="1"/>
  <c r="AB209" i="1"/>
  <c r="AA209" i="1"/>
  <c r="AA212" i="1" s="1"/>
  <c r="AA214" i="1" s="1"/>
  <c r="Z212" i="1"/>
  <c r="L229" i="1"/>
  <c r="L239" i="1" s="1"/>
  <c r="Z224" i="1"/>
  <c r="AB224" i="1" s="1"/>
  <c r="AB222" i="1"/>
  <c r="M132" i="1"/>
  <c r="M134" i="1" s="1"/>
  <c r="O239" i="1"/>
  <c r="S238" i="1"/>
  <c r="Z182" i="1"/>
  <c r="Z80" i="1"/>
  <c r="R232" i="1"/>
  <c r="R234" i="1" s="1"/>
  <c r="R238" i="1"/>
  <c r="R242" i="1" s="1"/>
  <c r="R244" i="1" s="1"/>
  <c r="B20" i="1"/>
  <c r="B22" i="1" s="1"/>
  <c r="B60" i="1"/>
  <c r="B62" i="1" s="1"/>
  <c r="X60" i="1"/>
  <c r="X62" i="1" s="1"/>
  <c r="C238" i="1"/>
  <c r="C242" i="1" s="1"/>
  <c r="C244" i="1" s="1"/>
  <c r="C232" i="1"/>
  <c r="C234" i="1" s="1"/>
  <c r="Y232" i="1"/>
  <c r="Y234" i="1" s="1"/>
  <c r="Y238" i="1"/>
  <c r="V120" i="1"/>
  <c r="V122" i="1" s="1"/>
  <c r="AB128" i="1"/>
  <c r="AA128" i="1"/>
  <c r="AA189" i="1"/>
  <c r="AA192" i="1" s="1"/>
  <c r="AA194" i="1" s="1"/>
  <c r="AB189" i="1"/>
  <c r="Z192" i="1"/>
  <c r="J60" i="1"/>
  <c r="J62" i="1" s="1"/>
  <c r="N239" i="1"/>
  <c r="N242" i="1" s="1"/>
  <c r="N244" i="1" s="1"/>
  <c r="B172" i="1"/>
  <c r="B174" i="1" s="1"/>
  <c r="Z204" i="1"/>
  <c r="AB204" i="1" s="1"/>
  <c r="AB202" i="1"/>
  <c r="U229" i="1"/>
  <c r="U172" i="1"/>
  <c r="U174" i="1" s="1"/>
  <c r="Y172" i="1"/>
  <c r="Y174" i="1" s="1"/>
  <c r="C239" i="1"/>
  <c r="G172" i="1"/>
  <c r="G174" i="1" s="1"/>
  <c r="U241" i="1"/>
  <c r="Z142" i="1"/>
  <c r="G132" i="1"/>
  <c r="G134" i="1" s="1"/>
  <c r="S229" i="1"/>
  <c r="S232" i="1" s="1"/>
  <c r="S234" i="1" s="1"/>
  <c r="W229" i="1"/>
  <c r="W172" i="1"/>
  <c r="W174" i="1" s="1"/>
  <c r="AA47" i="1"/>
  <c r="AA50" i="1" s="1"/>
  <c r="AA52" i="1" s="1"/>
  <c r="R229" i="1"/>
  <c r="R239" i="1" s="1"/>
  <c r="Q232" i="1"/>
  <c r="Q234" i="1" s="1"/>
  <c r="Q238" i="1"/>
  <c r="Q242" i="1" s="1"/>
  <c r="Q244" i="1" s="1"/>
  <c r="O117" i="1"/>
  <c r="O120" i="1" s="1"/>
  <c r="O122" i="1" s="1"/>
  <c r="O60" i="1"/>
  <c r="O62" i="1" s="1"/>
  <c r="X120" i="1"/>
  <c r="X122" i="1" s="1"/>
  <c r="U232" i="1"/>
  <c r="U234" i="1" s="1"/>
  <c r="U238" i="1"/>
  <c r="V232" i="1"/>
  <c r="V234" i="1" s="1"/>
  <c r="V238" i="1"/>
  <c r="V242" i="1" s="1"/>
  <c r="V244" i="1" s="1"/>
  <c r="F232" i="1"/>
  <c r="F234" i="1" s="1"/>
  <c r="F238" i="1"/>
  <c r="F242" i="1" s="1"/>
  <c r="F244" i="1" s="1"/>
  <c r="Z60" i="1"/>
  <c r="AA90" i="1"/>
  <c r="AA92" i="1" s="1"/>
  <c r="N117" i="1"/>
  <c r="N120" i="1" s="1"/>
  <c r="N122" i="1" s="1"/>
  <c r="L172" i="1"/>
  <c r="L174" i="1" s="1"/>
  <c r="Z30" i="1"/>
  <c r="S117" i="1"/>
  <c r="S120" i="1" s="1"/>
  <c r="S122" i="1" s="1"/>
  <c r="K120" i="1"/>
  <c r="K122" i="1" s="1"/>
  <c r="AB159" i="1"/>
  <c r="AA159" i="1"/>
  <c r="AA162" i="1" s="1"/>
  <c r="AA164" i="1" s="1"/>
  <c r="Z152" i="1"/>
  <c r="T232" i="1"/>
  <c r="T234" i="1" s="1"/>
  <c r="T238" i="1"/>
  <c r="T242" i="1" s="1"/>
  <c r="T244" i="1" s="1"/>
  <c r="O172" i="1"/>
  <c r="O174" i="1" s="1"/>
  <c r="L232" i="1"/>
  <c r="L234" i="1" s="1"/>
  <c r="L238" i="1"/>
  <c r="Q120" i="1"/>
  <c r="Q122" i="1" s="1"/>
  <c r="J232" i="1"/>
  <c r="J234" i="1" s="1"/>
  <c r="J238" i="1"/>
  <c r="J242" i="1" s="1"/>
  <c r="J244" i="1" s="1"/>
  <c r="Z131" i="1"/>
  <c r="AA131" i="1" s="1"/>
  <c r="H117" i="1"/>
  <c r="H120" i="1" s="1"/>
  <c r="H122" i="1" s="1"/>
  <c r="F229" i="1"/>
  <c r="F239" i="1" s="1"/>
  <c r="AA16" i="1"/>
  <c r="AA30" i="1"/>
  <c r="AA32" i="1" s="1"/>
  <c r="Y241" i="1"/>
  <c r="Z40" i="1"/>
  <c r="AB37" i="1"/>
  <c r="AA37" i="1"/>
  <c r="AA40" i="1" s="1"/>
  <c r="AA42" i="1" s="1"/>
  <c r="G232" i="1"/>
  <c r="G234" i="1" s="1"/>
  <c r="G238" i="1"/>
  <c r="AA129" i="1"/>
  <c r="Z50" i="1"/>
  <c r="K232" i="1"/>
  <c r="K234" i="1" s="1"/>
  <c r="I232" i="1"/>
  <c r="I234" i="1" s="1"/>
  <c r="I238" i="1"/>
  <c r="I242" i="1" s="1"/>
  <c r="I244" i="1" s="1"/>
  <c r="X238" i="1"/>
  <c r="X242" i="1" s="1"/>
  <c r="X244" i="1" s="1"/>
  <c r="K241" i="1"/>
  <c r="E238" i="1"/>
  <c r="E242" i="1" s="1"/>
  <c r="E244" i="1" s="1"/>
  <c r="AA152" i="1"/>
  <c r="AA154" i="1" s="1"/>
  <c r="M229" i="1"/>
  <c r="M239" i="1" s="1"/>
  <c r="Z169" i="1"/>
  <c r="O238" i="1"/>
  <c r="O232" i="1"/>
  <c r="O234" i="1" s="1"/>
  <c r="AA19" i="1"/>
  <c r="AB19" i="1"/>
  <c r="E229" i="1"/>
  <c r="E239" i="1" s="1"/>
  <c r="E172" i="1"/>
  <c r="E174" i="1" s="1"/>
  <c r="U117" i="1"/>
  <c r="U120" i="1" s="1"/>
  <c r="U122" i="1" s="1"/>
  <c r="U60" i="1"/>
  <c r="U62" i="1" s="1"/>
  <c r="G117" i="1"/>
  <c r="G120" i="1" s="1"/>
  <c r="G122" i="1" s="1"/>
  <c r="E60" i="1"/>
  <c r="E62" i="1" s="1"/>
  <c r="G239" i="1" l="1"/>
  <c r="G242" i="1" s="1"/>
  <c r="G244" i="1" s="1"/>
  <c r="AB40" i="1"/>
  <c r="Z42" i="1"/>
  <c r="AB42" i="1" s="1"/>
  <c r="Z194" i="1"/>
  <c r="AB194" i="1" s="1"/>
  <c r="AB192" i="1"/>
  <c r="AA20" i="1"/>
  <c r="AA22" i="1" s="1"/>
  <c r="Z20" i="1"/>
  <c r="Z154" i="1"/>
  <c r="AB154" i="1" s="1"/>
  <c r="AB152" i="1"/>
  <c r="AA132" i="1"/>
  <c r="AA134" i="1" s="1"/>
  <c r="AA17" i="1"/>
  <c r="AB60" i="1"/>
  <c r="Z62" i="1"/>
  <c r="AB62" i="1" s="1"/>
  <c r="O242" i="1"/>
  <c r="O244" i="1" s="1"/>
  <c r="U239" i="1"/>
  <c r="Z241" i="1"/>
  <c r="AB241" i="1" s="1"/>
  <c r="AB119" i="1"/>
  <c r="X232" i="1"/>
  <c r="X234" i="1" s="1"/>
  <c r="Z229" i="1"/>
  <c r="AA169" i="1"/>
  <c r="AA172" i="1" s="1"/>
  <c r="AA174" i="1" s="1"/>
  <c r="AB169" i="1"/>
  <c r="Z52" i="1"/>
  <c r="AB52" i="1" s="1"/>
  <c r="AB50" i="1"/>
  <c r="U242" i="1"/>
  <c r="U244" i="1" s="1"/>
  <c r="Z132" i="1"/>
  <c r="M232" i="1"/>
  <c r="M234" i="1" s="1"/>
  <c r="Z172" i="1"/>
  <c r="Z214" i="1"/>
  <c r="AB214" i="1" s="1"/>
  <c r="AB212" i="1"/>
  <c r="Z238" i="1"/>
  <c r="AB80" i="1"/>
  <c r="Z82" i="1"/>
  <c r="AB82" i="1" s="1"/>
  <c r="AA117" i="1"/>
  <c r="AA120" i="1" s="1"/>
  <c r="AA122" i="1" s="1"/>
  <c r="E232" i="1"/>
  <c r="E234" i="1" s="1"/>
  <c r="H239" i="1"/>
  <c r="H242" i="1" s="1"/>
  <c r="H244" i="1" s="1"/>
  <c r="Y242" i="1"/>
  <c r="Y244" i="1" s="1"/>
  <c r="Z184" i="1"/>
  <c r="AB184" i="1" s="1"/>
  <c r="AB182" i="1"/>
  <c r="W242" i="1"/>
  <c r="W244" i="1" s="1"/>
  <c r="Z72" i="1"/>
  <c r="AB72" i="1" s="1"/>
  <c r="AB70" i="1"/>
  <c r="Z117" i="1"/>
  <c r="AB117" i="1" s="1"/>
  <c r="M120" i="1"/>
  <c r="M122" i="1" s="1"/>
  <c r="W239" i="1"/>
  <c r="W232" i="1"/>
  <c r="W234" i="1" s="1"/>
  <c r="AA119" i="1"/>
  <c r="Z32" i="1"/>
  <c r="AB32" i="1" s="1"/>
  <c r="AB30" i="1"/>
  <c r="S239" i="1"/>
  <c r="S242" i="1" s="1"/>
  <c r="S244" i="1" s="1"/>
  <c r="M241" i="1"/>
  <c r="M242" i="1" s="1"/>
  <c r="M244" i="1" s="1"/>
  <c r="L242" i="1"/>
  <c r="L244" i="1" s="1"/>
  <c r="AB142" i="1"/>
  <c r="Z144" i="1"/>
  <c r="AB144" i="1" s="1"/>
  <c r="AB231" i="1"/>
  <c r="AA231" i="1"/>
  <c r="B241" i="1"/>
  <c r="B242" i="1" s="1"/>
  <c r="B244" i="1" s="1"/>
  <c r="B246" i="1" s="1"/>
  <c r="P239" i="1"/>
  <c r="P242" i="1" s="1"/>
  <c r="P244" i="1" s="1"/>
  <c r="P232" i="1"/>
  <c r="P234" i="1" s="1"/>
  <c r="AA238" i="1" l="1"/>
  <c r="AB20" i="1"/>
  <c r="Z22" i="1"/>
  <c r="AB22" i="1" s="1"/>
  <c r="Z174" i="1"/>
  <c r="AB174" i="1" s="1"/>
  <c r="AB172" i="1"/>
  <c r="Z134" i="1"/>
  <c r="AB134" i="1" s="1"/>
  <c r="AB132" i="1"/>
  <c r="AA241" i="1"/>
  <c r="Z120" i="1"/>
  <c r="Z239" i="1"/>
  <c r="AB229" i="1"/>
  <c r="Z232" i="1"/>
  <c r="AA229" i="1"/>
  <c r="AA232" i="1" s="1"/>
  <c r="AA234" i="1" s="1"/>
  <c r="AB239" i="1" l="1"/>
  <c r="AA239" i="1"/>
  <c r="AB120" i="1"/>
  <c r="Z122" i="1"/>
  <c r="AA242" i="1"/>
  <c r="AA244" i="1" s="1"/>
  <c r="AA246" i="1" s="1"/>
  <c r="Z234" i="1"/>
  <c r="AB232" i="1"/>
  <c r="Z242" i="1"/>
  <c r="AB242" i="1" l="1"/>
  <c r="Z244" i="1"/>
  <c r="AE234" i="1"/>
  <c r="AB234" i="1"/>
  <c r="AE122" i="1"/>
  <c r="AB122" i="1"/>
  <c r="Z246" i="1" l="1"/>
  <c r="AE244" i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<sst xmlns="http://schemas.openxmlformats.org/spreadsheetml/2006/main" count="253" uniqueCount="69">
  <si>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</si>
  <si>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</si>
  <si>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</si>
  <si>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</si>
  <si>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</si>
  <si>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 June 30,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</si>
  <si>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</si>
  <si>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</si>
  <si>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</si>
  <si>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</si>
  <si>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</si>
  <si>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</si>
  <si>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</si>
  <si>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</si>
  <si>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</si>
  <si>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</si>
  <si>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</si>
  <si>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</si>
  <si>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</si>
  <si>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</si>
  <si>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</si>
  <si>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</si>
  <si>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</si>
  <si>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</si>
  <si>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</si>
  <si>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</si>
  <si>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</si>
  <si>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</si>
  <si>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</si>
  <si>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</si>
  <si>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</si>
  <si>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</si>
  <si>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</si>
  <si>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</si>
  <si>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</si>
  <si>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</si>
  <si>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</si>
  <si>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</si>
  <si>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</si>
  <si>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</si>
  <si>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</si>
  <si>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</si>
  <si>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</si>
  <si>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r>
      <t xml:space="preserve">        </t>
    </r>
    <r>
      <rPr>
        <b/>
        <u/>
        <sz val="12"/>
        <rFont val="Arial"/>
        <family val="2"/>
      </rPr>
      <t xml:space="preserve"> AF-GOP</t>
    </r>
  </si>
  <si>
    <r>
      <t xml:space="preserve">         </t>
    </r>
    <r>
      <rPr>
        <b/>
        <u/>
        <sz val="12"/>
        <rFont val="Arial"/>
        <family val="2"/>
      </rPr>
      <t>AF-IBRD</t>
    </r>
  </si>
  <si>
    <t xml:space="preserve">         ____________</t>
  </si>
  <si>
    <t>310100300005000 - Philippines Multi - Sectoral Nutrition Project</t>
  </si>
  <si>
    <t xml:space="preserve">         PMNP-GOP</t>
  </si>
  <si>
    <r>
      <t xml:space="preserve">         </t>
    </r>
    <r>
      <rPr>
        <b/>
        <u/>
        <sz val="12"/>
        <rFont val="Arial"/>
        <family val="2"/>
      </rPr>
      <t>PMNP-IBRD</t>
    </r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</si>
  <si>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</si>
  <si>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</si>
  <si>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</si>
  <si>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</si>
  <si>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BMB-B-23-0014582 dated March 20, 2023 (AF KCNCDDP)</t>
  </si>
  <si>
    <t>SARO No. BMB-B-23-0013694 dated March 2, 2023 (PMNP)</t>
  </si>
  <si>
    <t>NCDDP</t>
  </si>
  <si>
    <t xml:space="preserve">        SARO NO. BMB-B- ______________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</si>
  <si>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</si>
  <si>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</si>
  <si>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</si>
  <si>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</si>
  <si>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</si>
  <si>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</si>
  <si>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</si>
  <si>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MARY JANE S. MANUEL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</si>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</sst>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11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10" fontId="12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0" fontId="11" fillId="0" borderId="5" xfId="2" applyFont="1" applyBorder="1"/>
    <xf numFmtId="43" fontId="8" fillId="0" borderId="0" xfId="2" applyNumberFormat="1" applyFont="1"/>
    <xf numFmtId="164" fontId="14" fillId="0" borderId="0" xfId="2" applyNumberFormat="1" applyFont="1"/>
    <xf numFmtId="43" fontId="8" fillId="0" borderId="0" xfId="1" applyFont="1"/>
    <xf numFmtId="43" fontId="12" fillId="0" borderId="6" xfId="1" applyFont="1" applyBorder="1"/>
    <xf numFmtId="0" fontId="3" fillId="0" borderId="12" xfId="2" applyFont="1" applyBorder="1" applyAlignment="1">
      <alignment horizontal="left"/>
    </xf>
    <xf numFmtId="43" fontId="14" fillId="0" borderId="0" xfId="2" applyNumberFormat="1" applyFont="1"/>
    <xf numFmtId="0" fontId="3" fillId="0" borderId="0" xfId="2" applyFont="1"/>
    <xf numFmtId="43" fontId="8" fillId="0" borderId="0" xfId="1" applyFont="1" applyBorder="1"/>
    <xf numFmtId="43" fontId="8" fillId="0" borderId="14" xfId="1" applyFont="1" applyBorder="1"/>
    <xf numFmtId="43" fontId="15" fillId="0" borderId="14" xfId="1" applyFont="1" applyBorder="1"/>
    <xf numFmtId="43" fontId="15" fillId="0" borderId="0" xfId="1" applyFont="1" applyBorder="1"/>
    <xf numFmtId="43" fontId="1" fillId="0" borderId="0" xfId="2" applyNumberFormat="1"/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164" fontId="1" fillId="0" borderId="0" xfId="2" applyNumberFormat="1"/>
    <xf numFmtId="0" fontId="16" fillId="0" borderId="0" xfId="3" applyFont="1" applyAlignment="1">
      <alignment horizontal="left"/>
    </xf>
    <xf numFmtId="0" fontId="16" fillId="0" borderId="0" xfId="3" applyFont="1"/>
    <xf numFmtId="43" fontId="16" fillId="0" borderId="0" xfId="1" applyFont="1" applyAlignment="1"/>
    <xf numFmtId="0" fontId="16" fillId="0" borderId="0" xfId="3" applyFont="1" applyAlignment="1">
      <alignment horizontal="center"/>
    </xf>
    <xf numFmtId="0" fontId="17" fillId="0" borderId="0" xfId="3" applyFont="1"/>
    <xf numFmtId="43" fontId="17" fillId="0" borderId="0" xfId="1" applyFont="1" applyAlignment="1">
      <alignment horizontal="right"/>
    </xf>
    <xf numFmtId="43" fontId="17" fillId="0" borderId="0" xfId="1" applyFont="1" applyAlignment="1"/>
    <xf numFmtId="43" fontId="1" fillId="0" borderId="0" xfId="1" applyFont="1"/>
    <xf numFmtId="0" fontId="0" fillId="0" borderId="0" xfId="2" applyFont="1"/>
    <xf numFmtId="43" fontId="1" fillId="0" borderId="0" xfId="1" applyAlignment="1">
      <alignment horizontal="right"/>
    </xf>
    <xf numFmtId="0" fontId="1" fillId="0" borderId="0" xfId="3"/>
    <xf numFmtId="164" fontId="16" fillId="0" borderId="0" xfId="4" applyFont="1" applyAlignment="1"/>
    <xf numFmtId="164" fontId="16" fillId="0" borderId="0" xfId="4" applyFont="1" applyAlignment="1">
      <alignment horizontal="center"/>
    </xf>
    <xf numFmtId="43" fontId="18" fillId="0" borderId="0" xfId="2" applyNumberFormat="1" applyFont="1"/>
    <xf numFmtId="0" fontId="17" fillId="0" borderId="0" xfId="3" applyFont="1" applyAlignment="1">
      <alignment horizontal="left"/>
    </xf>
    <xf numFmtId="164" fontId="17" fillId="0" borderId="0" xfId="4" applyFont="1" applyAlignment="1">
      <alignment vertical="center" wrapText="1"/>
    </xf>
    <xf numFmtId="164" fontId="17" fillId="0" borderId="0" xfId="4" applyFont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5">
    <cellStyle name="Comma" xfId="1" builtinId="3"/>
    <cellStyle name="Comma 50" xfId="4" xr:uid="{01A47296-B8D1-475D-99CD-FEBCAEC22AB8}"/>
    <cellStyle name="Normal" xfId="0" builtinId="0"/>
    <cellStyle name="Normal 26" xfId="2" xr:uid="{45F8B06E-F2A4-4F84-A780-259DB2B3FE16}"/>
    <cellStyle name="Normal 26 2" xfId="3" xr:uid="{960164B7-01A3-44B5-A302-8C669055F7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JUNE\SAOB%20Continuing%20June%2030,%202024.xlsx" TargetMode="External"/><Relationship Id="rId1" Type="http://schemas.openxmlformats.org/officeDocument/2006/relationships/externalLinkPath" Target="file:///C:\Users\jglestuaria\Desktop\FUND%20102%20SUMMARY\2024\JUNE\SAOB%20Continuing%20June%2030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 CONT102"/>
      <sheetName val="OTHER-RELEASES"/>
      <sheetName val="SARO IBRD"/>
      <sheetName val="SAOBFIELDOFFICESCURRENT102-SARO"/>
      <sheetName val="Pamana-DSWD-LGU"/>
      <sheetName val="REALLOCATIONCURRENT-CO"/>
      <sheetName val="REALLOCATIONS SARO-CO"/>
      <sheetName val="FAR No.1 -CO-CURRENT"/>
      <sheetName val="FAR-co-perobj-CURRENT"/>
      <sheetName val="SUM-CO-GAFMIS"/>
      <sheetName val="sum-co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SAOIB SUMMARY"/>
      <sheetName val="ncddp"/>
      <sheetName val="102-te"/>
      <sheetName val="CMFothers-CONT CO"/>
      <sheetName val="CMFothers-CONT FO"/>
      <sheetName val="SAOB FIELDOFFICES-CONT CO"/>
      <sheetName val="SAOB FIELDOFFICES-CONT FO"/>
      <sheetName val="SAOB FIELDOFFICES-CONT CO-SARO"/>
      <sheetName val="SAOB FIELDOFFICES-CONT FO-SARO"/>
      <sheetName val="SUMMARY CURRENT - REGULAR"/>
      <sheetName val="SUMMARY CURRENT - REGULAR CO"/>
      <sheetName val="SUMMARY CURRENT - REGULAR FO"/>
      <sheetName val="SUMMARY CURRENT - OTHERS"/>
      <sheetName val="SUMMARY PER FUND"/>
      <sheetName val="cmf sum"/>
      <sheetName val="SUMMARY CURRENT - OTHERS CO"/>
      <sheetName val="SUMMARY CURRENT - OTHERS FO"/>
      <sheetName val="FAR No.1 -CONSO-perRegion"/>
      <sheetName val="FAR No.1 -SUM"/>
      <sheetName val="FAR No.1 -CO"/>
      <sheetName val="FAR No.1 -REGIONS"/>
      <sheetName val="Sheet1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488867057.67899978</v>
          </cell>
          <cell r="H608">
            <v>48756420.438999757</v>
          </cell>
          <cell r="I608">
            <v>-440110637.24000001</v>
          </cell>
          <cell r="J608">
            <v>348016025.89000005</v>
          </cell>
          <cell r="K608">
            <v>132255673.84</v>
          </cell>
          <cell r="L608">
            <v>0</v>
          </cell>
          <cell r="M608">
            <v>0</v>
          </cell>
          <cell r="N608">
            <v>342469699.60000002</v>
          </cell>
          <cell r="O608">
            <v>136263211.74000001</v>
          </cell>
          <cell r="P608">
            <v>0</v>
          </cell>
          <cell r="Q608">
            <v>0</v>
          </cell>
          <cell r="R608">
            <v>478732911.34000003</v>
          </cell>
          <cell r="S608">
            <v>31148038.34</v>
          </cell>
          <cell r="T608">
            <v>0</v>
          </cell>
          <cell r="U608">
            <v>-25601712.049999997</v>
          </cell>
          <cell r="V608">
            <v>-1885117.68</v>
          </cell>
          <cell r="W608">
            <v>-2718424.72</v>
          </cell>
          <cell r="X608">
            <v>596004.5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153210523.06800005</v>
          </cell>
          <cell r="H1452">
            <v>57624092.238000035</v>
          </cell>
          <cell r="I1452">
            <v>-95586430.829999998</v>
          </cell>
          <cell r="J1452">
            <v>134073142.72999999</v>
          </cell>
          <cell r="K1452">
            <v>11654456.409999993</v>
          </cell>
          <cell r="L1452">
            <v>0</v>
          </cell>
          <cell r="M1452">
            <v>0</v>
          </cell>
          <cell r="N1452">
            <v>134073142.72999999</v>
          </cell>
          <cell r="O1452">
            <v>11654456.409999993</v>
          </cell>
          <cell r="P1452">
            <v>0</v>
          </cell>
          <cell r="Q1452">
            <v>0</v>
          </cell>
          <cell r="R1452">
            <v>145727599.13999999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2723607</v>
          </cell>
          <cell r="H1487">
            <v>2723607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110808975.07999989</v>
          </cell>
          <cell r="H3327">
            <v>67484582.2299999</v>
          </cell>
          <cell r="I3327">
            <v>-43324392.850000001</v>
          </cell>
          <cell r="J3327">
            <v>90097943.609999999</v>
          </cell>
          <cell r="K3327">
            <v>18453544.969999999</v>
          </cell>
          <cell r="L3327">
            <v>0</v>
          </cell>
          <cell r="M3327">
            <v>0</v>
          </cell>
          <cell r="N3327">
            <v>54800132.260000005</v>
          </cell>
          <cell r="O3327">
            <v>15343947.16</v>
          </cell>
          <cell r="P3327">
            <v>0</v>
          </cell>
          <cell r="Q3327">
            <v>0</v>
          </cell>
          <cell r="R3327">
            <v>70144079.420000002</v>
          </cell>
          <cell r="S3327">
            <v>32955948.560000002</v>
          </cell>
          <cell r="T3327">
            <v>2336612.79</v>
          </cell>
          <cell r="U3327">
            <v>5250</v>
          </cell>
          <cell r="V3327">
            <v>963846.28</v>
          </cell>
          <cell r="W3327">
            <v>435704.99</v>
          </cell>
          <cell r="X3327">
            <v>1710046.5399999998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0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30586106.870000154</v>
          </cell>
          <cell r="H3538">
            <v>16143742.050000155</v>
          </cell>
          <cell r="I3538">
            <v>-14442364.82</v>
          </cell>
          <cell r="J3538">
            <v>23624777.939999998</v>
          </cell>
          <cell r="K3538">
            <v>4136780.0599999991</v>
          </cell>
          <cell r="L3538">
            <v>0</v>
          </cell>
          <cell r="M3538">
            <v>0</v>
          </cell>
          <cell r="N3538">
            <v>18814048.199999996</v>
          </cell>
          <cell r="O3538">
            <v>5045247.9499999993</v>
          </cell>
          <cell r="P3538">
            <v>0</v>
          </cell>
          <cell r="Q3538">
            <v>0</v>
          </cell>
          <cell r="R3538">
            <v>23859296.149999999</v>
          </cell>
          <cell r="S3538">
            <v>4617037.2</v>
          </cell>
          <cell r="T3538">
            <v>100067.70000000001</v>
          </cell>
          <cell r="U3538">
            <v>93624.84</v>
          </cell>
          <cell r="V3538">
            <v>21045.129999999997</v>
          </cell>
          <cell r="W3538">
            <v>-2131197.79</v>
          </cell>
          <cell r="X3538">
            <v>1201684.77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</row>
        <row r="3760">
          <cell r="E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0</v>
          </cell>
          <cell r="U3760">
            <v>0</v>
          </cell>
          <cell r="V3760">
            <v>0</v>
          </cell>
          <cell r="W3760">
            <v>0</v>
          </cell>
          <cell r="X3760">
            <v>0</v>
          </cell>
          <cell r="Y3760">
            <v>0</v>
          </cell>
          <cell r="Z3760">
            <v>0</v>
          </cell>
          <cell r="AA3760">
            <v>0</v>
          </cell>
          <cell r="AB3760">
            <v>0</v>
          </cell>
          <cell r="AC3760">
            <v>0</v>
          </cell>
          <cell r="AD3760">
            <v>0</v>
          </cell>
        </row>
        <row r="4134">
          <cell r="E4134">
            <v>0</v>
          </cell>
          <cell r="H4134">
            <v>0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  <cell r="AC4286">
            <v>0</v>
          </cell>
          <cell r="AD4286">
            <v>0</v>
          </cell>
        </row>
        <row r="4321">
          <cell r="E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  <cell r="AB4321">
            <v>0</v>
          </cell>
          <cell r="AC4321">
            <v>0</v>
          </cell>
          <cell r="AD4321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</row>
        <row r="4508">
          <cell r="E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>
            <v>0</v>
          </cell>
          <cell r="U4508">
            <v>0</v>
          </cell>
          <cell r="V4508">
            <v>0</v>
          </cell>
          <cell r="W4508">
            <v>0</v>
          </cell>
          <cell r="X4508">
            <v>0</v>
          </cell>
          <cell r="Y4508">
            <v>0</v>
          </cell>
          <cell r="Z4508">
            <v>0</v>
          </cell>
          <cell r="AA4508">
            <v>0</v>
          </cell>
          <cell r="AB4508">
            <v>0</v>
          </cell>
          <cell r="AC4508">
            <v>0</v>
          </cell>
          <cell r="AD4508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  <cell r="AC4660">
            <v>0</v>
          </cell>
          <cell r="AD4660">
            <v>0</v>
          </cell>
        </row>
        <row r="4695">
          <cell r="E4695">
            <v>0</v>
          </cell>
          <cell r="H4695">
            <v>0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  <cell r="Q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>
            <v>0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  <cell r="AC4847">
            <v>0</v>
          </cell>
          <cell r="AD4847">
            <v>0</v>
          </cell>
        </row>
        <row r="4882">
          <cell r="E4882">
            <v>0</v>
          </cell>
          <cell r="H4882">
            <v>0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  <cell r="Q4882">
            <v>0</v>
          </cell>
          <cell r="R4882">
            <v>0</v>
          </cell>
          <cell r="S4882">
            <v>0</v>
          </cell>
          <cell r="T4882">
            <v>0</v>
          </cell>
          <cell r="U4882">
            <v>0</v>
          </cell>
          <cell r="V4882">
            <v>0</v>
          </cell>
          <cell r="W4882">
            <v>0</v>
          </cell>
          <cell r="X4882">
            <v>0</v>
          </cell>
          <cell r="Y4882">
            <v>0</v>
          </cell>
          <cell r="Z4882">
            <v>0</v>
          </cell>
          <cell r="AA4882">
            <v>0</v>
          </cell>
          <cell r="AB4882">
            <v>0</v>
          </cell>
          <cell r="AC4882">
            <v>0</v>
          </cell>
          <cell r="AD4882">
            <v>0</v>
          </cell>
        </row>
        <row r="5058">
          <cell r="E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  <cell r="U5058">
            <v>0</v>
          </cell>
          <cell r="V5058">
            <v>0</v>
          </cell>
          <cell r="W5058">
            <v>0</v>
          </cell>
          <cell r="X5058">
            <v>0</v>
          </cell>
          <cell r="Y5058">
            <v>0</v>
          </cell>
          <cell r="Z5058">
            <v>0</v>
          </cell>
          <cell r="AA5058">
            <v>0</v>
          </cell>
          <cell r="AB5058">
            <v>0</v>
          </cell>
          <cell r="AC5058">
            <v>0</v>
          </cell>
          <cell r="AD5058">
            <v>0</v>
          </cell>
        </row>
        <row r="5497">
          <cell r="AF5497">
            <v>23883924.246999867</v>
          </cell>
        </row>
      </sheetData>
      <sheetData sheetId="7">
        <row r="221">
          <cell r="H221">
            <v>541803746.57700002</v>
          </cell>
          <cell r="Q221">
            <v>0</v>
          </cell>
          <cell r="W221">
            <v>1538788.3900000029</v>
          </cell>
        </row>
      </sheetData>
      <sheetData sheetId="8">
        <row r="221">
          <cell r="H221">
            <v>102605378.82999989</v>
          </cell>
          <cell r="Q221">
            <v>0</v>
          </cell>
          <cell r="W221">
            <v>42309671.009999998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3">
          <cell r="Q113">
            <v>1538788.3900000029</v>
          </cell>
        </row>
        <row r="186">
          <cell r="Q186">
            <v>42309671.010000013</v>
          </cell>
        </row>
        <row r="197">
          <cell r="Q197">
            <v>43848459.400000006</v>
          </cell>
        </row>
      </sheetData>
      <sheetData sheetId="18"/>
      <sheetData sheetId="19"/>
      <sheetData sheetId="20"/>
      <sheetData sheetId="21"/>
      <sheetData sheetId="22">
        <row r="101">
          <cell r="ER101">
            <v>624460510.4799999</v>
          </cell>
        </row>
        <row r="1310">
          <cell r="ER1310">
            <v>94003375.570000008</v>
          </cell>
        </row>
        <row r="2519">
          <cell r="ER2519">
            <v>718463886.04999995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00">
          <cell r="ER100">
            <v>102997441.16999979</v>
          </cell>
        </row>
        <row r="1309">
          <cell r="ER1309">
            <v>38789703.120000184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7E97-0F91-482B-B144-B6456F8BD043}">
  <sheetPr>
    <tabColor rgb="FFFF0000"/>
  </sheetPr>
  <dimension ref="A1:AH260"/>
  <sheetViews>
    <sheetView showGridLines="0" tabSelected="1" view="pageBreakPreview" zoomScale="82" zoomScaleNormal="82" zoomScaleSheetLayoutView="82" workbookViewId="0">
      <pane xSplit="1" ySplit="10" topLeftCell="B125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D228" sqref="D228"/>
    </sheetView>
  </sheetViews>
  <sheetFormatPr defaultColWidth="8.85546875" defaultRowHeight="15" customHeight="1" x14ac:dyDescent="0.2"/>
  <cols>
    <col min="1" max="1" width="41.5703125" style="2" customWidth="1"/>
    <col min="2" max="2" width="21.85546875" style="3" customWidth="1"/>
    <col min="3" max="3" width="21" style="3" customWidth="1"/>
    <col min="4" max="4" width="21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0.7109375" style="2" customWidth="1"/>
    <col min="28" max="28" width="12.42578125" style="2" customWidth="1"/>
    <col min="29" max="29" width="12.85546875" style="2" customWidth="1"/>
    <col min="30" max="30" width="20.7109375" style="2" customWidth="1"/>
    <col min="31" max="31" width="21.28515625" style="2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customHeight="1" x14ac:dyDescent="0.2">
      <c r="A17" s="44" t="s">
        <v>37</v>
      </c>
      <c r="B17" s="38">
        <f>B27+B37+B47</f>
        <v>488867057.67899978</v>
      </c>
      <c r="C17" s="38">
        <f>C27+C37+C47</f>
        <v>48756420.438999757</v>
      </c>
      <c r="D17" s="38">
        <f t="shared" si="0"/>
        <v>-440110637.24000001</v>
      </c>
      <c r="E17" s="38">
        <f t="shared" si="0"/>
        <v>348016025.89000005</v>
      </c>
      <c r="F17" s="38">
        <f t="shared" si="0"/>
        <v>132255673.84</v>
      </c>
      <c r="G17" s="38">
        <f t="shared" si="0"/>
        <v>0</v>
      </c>
      <c r="H17" s="38">
        <f t="shared" si="0"/>
        <v>0</v>
      </c>
      <c r="I17" s="38">
        <f t="shared" si="0"/>
        <v>342469699.60000002</v>
      </c>
      <c r="J17" s="38">
        <f t="shared" si="0"/>
        <v>136263211.74000001</v>
      </c>
      <c r="K17" s="38">
        <f t="shared" si="0"/>
        <v>0</v>
      </c>
      <c r="L17" s="38">
        <f t="shared" si="0"/>
        <v>0</v>
      </c>
      <c r="M17" s="38">
        <f t="shared" si="0"/>
        <v>478732911.34000003</v>
      </c>
      <c r="N17" s="38">
        <f t="shared" si="0"/>
        <v>31148038.34</v>
      </c>
      <c r="O17" s="38">
        <f t="shared" si="0"/>
        <v>0</v>
      </c>
      <c r="P17" s="38">
        <f t="shared" si="0"/>
        <v>-25601712.049999997</v>
      </c>
      <c r="Q17" s="38">
        <f t="shared" si="0"/>
        <v>-1885117.68</v>
      </c>
      <c r="R17" s="38">
        <f t="shared" si="0"/>
        <v>-2718424.72</v>
      </c>
      <c r="S17" s="38">
        <f t="shared" si="0"/>
        <v>596004.5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480271699.72999996</v>
      </c>
      <c r="AA17" s="38">
        <f>B17-Z17</f>
        <v>8595357.9489998221</v>
      </c>
      <c r="AB17" s="45">
        <f t="shared" ref="AB17:AB22" si="1">Z17/B17</f>
        <v>0.98241780088474751</v>
      </c>
      <c r="AC17" s="39"/>
    </row>
    <row r="18" spans="1:29" s="40" customFormat="1" ht="14.25" hidden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6" t="e">
        <f t="shared" si="1"/>
        <v>#DIV/0!</v>
      </c>
      <c r="AC19" s="39"/>
    </row>
    <row r="20" spans="1:29" s="40" customFormat="1" ht="18" customHeight="1" x14ac:dyDescent="0.25">
      <c r="A20" s="47" t="s">
        <v>40</v>
      </c>
      <c r="B20" s="48">
        <f>SUM(B16:B19)</f>
        <v>488867057.67899978</v>
      </c>
      <c r="C20" s="48">
        <f>SUM(C16:C19)</f>
        <v>48756420.438999757</v>
      </c>
      <c r="D20" s="48">
        <f>SUM(D16:D19)</f>
        <v>-440110637.24000001</v>
      </c>
      <c r="E20" s="48">
        <f>SUM(E16:E19)</f>
        <v>348016025.89000005</v>
      </c>
      <c r="F20" s="48">
        <f t="shared" ref="F20:AA20" si="2">SUM(F16:F19)</f>
        <v>132255673.84</v>
      </c>
      <c r="G20" s="48">
        <f t="shared" si="2"/>
        <v>0</v>
      </c>
      <c r="H20" s="48">
        <f t="shared" si="2"/>
        <v>0</v>
      </c>
      <c r="I20" s="48">
        <f t="shared" si="2"/>
        <v>342469699.60000002</v>
      </c>
      <c r="J20" s="48">
        <f t="shared" si="2"/>
        <v>136263211.74000001</v>
      </c>
      <c r="K20" s="48">
        <f t="shared" si="2"/>
        <v>0</v>
      </c>
      <c r="L20" s="48">
        <f t="shared" si="2"/>
        <v>0</v>
      </c>
      <c r="M20" s="48">
        <f t="shared" si="2"/>
        <v>478732911.34000003</v>
      </c>
      <c r="N20" s="48">
        <f t="shared" si="2"/>
        <v>31148038.34</v>
      </c>
      <c r="O20" s="48">
        <f t="shared" si="2"/>
        <v>0</v>
      </c>
      <c r="P20" s="48">
        <f t="shared" si="2"/>
        <v>-25601712.049999997</v>
      </c>
      <c r="Q20" s="48">
        <f t="shared" si="2"/>
        <v>-1885117.68</v>
      </c>
      <c r="R20" s="48">
        <f t="shared" si="2"/>
        <v>-2718424.72</v>
      </c>
      <c r="S20" s="48">
        <f t="shared" si="2"/>
        <v>596004.5</v>
      </c>
      <c r="T20" s="48">
        <f t="shared" si="2"/>
        <v>0</v>
      </c>
      <c r="U20" s="48">
        <f t="shared" si="2"/>
        <v>0</v>
      </c>
      <c r="V20" s="48">
        <f t="shared" si="2"/>
        <v>0</v>
      </c>
      <c r="W20" s="48">
        <f t="shared" si="2"/>
        <v>0</v>
      </c>
      <c r="X20" s="48">
        <f t="shared" si="2"/>
        <v>0</v>
      </c>
      <c r="Y20" s="48">
        <f t="shared" si="2"/>
        <v>0</v>
      </c>
      <c r="Z20" s="48">
        <f t="shared" si="2"/>
        <v>480271699.72999996</v>
      </c>
      <c r="AA20" s="48">
        <f t="shared" si="2"/>
        <v>8595357.9489998221</v>
      </c>
      <c r="AB20" s="49">
        <f t="shared" si="1"/>
        <v>0.98241780088474751</v>
      </c>
      <c r="AC20" s="39"/>
    </row>
    <row r="21" spans="1:29" s="40" customFormat="1" ht="18" hidden="1" customHeight="1" x14ac:dyDescent="0.25">
      <c r="A21" s="50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customHeight="1" x14ac:dyDescent="0.25">
      <c r="A22" s="47" t="s">
        <v>42</v>
      </c>
      <c r="B22" s="48">
        <f>B21+B20</f>
        <v>488867057.67899978</v>
      </c>
      <c r="C22" s="48">
        <f>C21+C20</f>
        <v>48756420.438999757</v>
      </c>
      <c r="D22" s="48">
        <f>D21+D20</f>
        <v>-440110637.24000001</v>
      </c>
      <c r="E22" s="48">
        <f>E21+E20</f>
        <v>348016025.89000005</v>
      </c>
      <c r="F22" s="48">
        <f t="shared" ref="F22:AA22" si="3">F21+F20</f>
        <v>132255673.84</v>
      </c>
      <c r="G22" s="48">
        <f t="shared" si="3"/>
        <v>0</v>
      </c>
      <c r="H22" s="48">
        <f t="shared" si="3"/>
        <v>0</v>
      </c>
      <c r="I22" s="48">
        <f t="shared" si="3"/>
        <v>342469699.60000002</v>
      </c>
      <c r="J22" s="48">
        <f t="shared" si="3"/>
        <v>136263211.74000001</v>
      </c>
      <c r="K22" s="48">
        <f t="shared" si="3"/>
        <v>0</v>
      </c>
      <c r="L22" s="48">
        <f t="shared" si="3"/>
        <v>0</v>
      </c>
      <c r="M22" s="48">
        <f t="shared" si="3"/>
        <v>478732911.34000003</v>
      </c>
      <c r="N22" s="48">
        <f t="shared" si="3"/>
        <v>31148038.34</v>
      </c>
      <c r="O22" s="48">
        <f t="shared" si="3"/>
        <v>0</v>
      </c>
      <c r="P22" s="48">
        <f t="shared" si="3"/>
        <v>-25601712.049999997</v>
      </c>
      <c r="Q22" s="48">
        <f t="shared" si="3"/>
        <v>-1885117.68</v>
      </c>
      <c r="R22" s="48">
        <f t="shared" si="3"/>
        <v>-2718424.72</v>
      </c>
      <c r="S22" s="48">
        <f t="shared" si="3"/>
        <v>596004.5</v>
      </c>
      <c r="T22" s="48">
        <f t="shared" si="3"/>
        <v>0</v>
      </c>
      <c r="U22" s="48">
        <f t="shared" si="3"/>
        <v>0</v>
      </c>
      <c r="V22" s="48">
        <f t="shared" si="3"/>
        <v>0</v>
      </c>
      <c r="W22" s="48">
        <f t="shared" si="3"/>
        <v>0</v>
      </c>
      <c r="X22" s="48">
        <f t="shared" si="3"/>
        <v>0</v>
      </c>
      <c r="Y22" s="48">
        <f t="shared" si="3"/>
        <v>0</v>
      </c>
      <c r="Z22" s="48">
        <f t="shared" si="3"/>
        <v>480271699.72999996</v>
      </c>
      <c r="AA22" s="48">
        <f t="shared" si="3"/>
        <v>8595357.9489998221</v>
      </c>
      <c r="AB22" s="49">
        <f t="shared" si="1"/>
        <v>0.98241780088474751</v>
      </c>
      <c r="AC22" s="51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52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488867057.67899978</v>
      </c>
      <c r="C27" s="38">
        <f>[1]consoCURRENT!H608</f>
        <v>48756420.438999757</v>
      </c>
      <c r="D27" s="38">
        <f>[1]consoCURRENT!I608</f>
        <v>-440110637.24000001</v>
      </c>
      <c r="E27" s="38">
        <f>[1]consoCURRENT!J608</f>
        <v>348016025.89000005</v>
      </c>
      <c r="F27" s="38">
        <f>[1]consoCURRENT!K608</f>
        <v>132255673.84</v>
      </c>
      <c r="G27" s="38">
        <f>[1]consoCURRENT!L608</f>
        <v>0</v>
      </c>
      <c r="H27" s="38">
        <f>[1]consoCURRENT!M608</f>
        <v>0</v>
      </c>
      <c r="I27" s="38">
        <f>[1]consoCURRENT!N608</f>
        <v>342469699.60000002</v>
      </c>
      <c r="J27" s="38">
        <f>[1]consoCURRENT!O608</f>
        <v>136263211.74000001</v>
      </c>
      <c r="K27" s="38">
        <f>[1]consoCURRENT!P608</f>
        <v>0</v>
      </c>
      <c r="L27" s="38">
        <f>[1]consoCURRENT!Q608</f>
        <v>0</v>
      </c>
      <c r="M27" s="38">
        <f>[1]consoCURRENT!R608</f>
        <v>478732911.34000003</v>
      </c>
      <c r="N27" s="38">
        <f>[1]consoCURRENT!S608</f>
        <v>31148038.34</v>
      </c>
      <c r="O27" s="38">
        <f>[1]consoCURRENT!T608</f>
        <v>0</v>
      </c>
      <c r="P27" s="38">
        <f>[1]consoCURRENT!U608</f>
        <v>-25601712.049999997</v>
      </c>
      <c r="Q27" s="38">
        <f>[1]consoCURRENT!V608</f>
        <v>-1885117.68</v>
      </c>
      <c r="R27" s="38">
        <f>[1]consoCURRENT!W608</f>
        <v>-2718424.72</v>
      </c>
      <c r="S27" s="38">
        <f>[1]consoCURRENT!X608</f>
        <v>596004.5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480271699.72999996</v>
      </c>
      <c r="AA27" s="38">
        <f>B27-Z27</f>
        <v>8595357.9489998221</v>
      </c>
      <c r="AB27" s="45">
        <f t="shared" ref="AB27:AB32" si="4">Z27/B27</f>
        <v>0.98241780088474751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7" t="s">
        <v>40</v>
      </c>
      <c r="B30" s="48">
        <f>SUM(B26:B29)</f>
        <v>488867057.67899978</v>
      </c>
      <c r="C30" s="48">
        <f t="shared" ref="C30:Y30" si="5">SUM(C26:C29)</f>
        <v>48756420.438999757</v>
      </c>
      <c r="D30" s="48">
        <f t="shared" si="5"/>
        <v>-440110637.24000001</v>
      </c>
      <c r="E30" s="48">
        <f t="shared" si="5"/>
        <v>348016025.89000005</v>
      </c>
      <c r="F30" s="48">
        <f t="shared" si="5"/>
        <v>132255673.84</v>
      </c>
      <c r="G30" s="48">
        <f t="shared" si="5"/>
        <v>0</v>
      </c>
      <c r="H30" s="48">
        <f t="shared" si="5"/>
        <v>0</v>
      </c>
      <c r="I30" s="48">
        <f t="shared" si="5"/>
        <v>342469699.60000002</v>
      </c>
      <c r="J30" s="48">
        <f t="shared" si="5"/>
        <v>136263211.74000001</v>
      </c>
      <c r="K30" s="48">
        <f t="shared" si="5"/>
        <v>0</v>
      </c>
      <c r="L30" s="48">
        <f t="shared" si="5"/>
        <v>0</v>
      </c>
      <c r="M30" s="48">
        <f t="shared" si="5"/>
        <v>478732911.34000003</v>
      </c>
      <c r="N30" s="48">
        <f t="shared" si="5"/>
        <v>31148038.34</v>
      </c>
      <c r="O30" s="48">
        <f t="shared" si="5"/>
        <v>0</v>
      </c>
      <c r="P30" s="48">
        <f t="shared" si="5"/>
        <v>-25601712.049999997</v>
      </c>
      <c r="Q30" s="48">
        <f t="shared" si="5"/>
        <v>-1885117.68</v>
      </c>
      <c r="R30" s="48">
        <f t="shared" si="5"/>
        <v>-2718424.72</v>
      </c>
      <c r="S30" s="48">
        <f t="shared" si="5"/>
        <v>596004.5</v>
      </c>
      <c r="T30" s="48">
        <f t="shared" si="5"/>
        <v>0</v>
      </c>
      <c r="U30" s="48">
        <f t="shared" si="5"/>
        <v>0</v>
      </c>
      <c r="V30" s="48">
        <f t="shared" si="5"/>
        <v>0</v>
      </c>
      <c r="W30" s="48">
        <f t="shared" si="5"/>
        <v>0</v>
      </c>
      <c r="X30" s="48">
        <f t="shared" si="5"/>
        <v>0</v>
      </c>
      <c r="Y30" s="48">
        <f t="shared" si="5"/>
        <v>0</v>
      </c>
      <c r="Z30" s="48">
        <f>SUM(Z26:Z29)</f>
        <v>480271699.72999996</v>
      </c>
      <c r="AA30" s="48">
        <f>SUM(AA26:AA29)</f>
        <v>8595357.9489998221</v>
      </c>
      <c r="AB30" s="49">
        <f t="shared" si="4"/>
        <v>0.98241780088474751</v>
      </c>
      <c r="AC30" s="39"/>
    </row>
    <row r="31" spans="1:29" s="40" customFormat="1" ht="18" hidden="1" customHeight="1" x14ac:dyDescent="0.25">
      <c r="A31" s="50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7" t="s">
        <v>42</v>
      </c>
      <c r="B32" s="48">
        <f>B31+B30</f>
        <v>488867057.67899978</v>
      </c>
      <c r="C32" s="48">
        <f t="shared" ref="C32:Y32" si="6">C31+C30</f>
        <v>48756420.438999757</v>
      </c>
      <c r="D32" s="48">
        <f t="shared" si="6"/>
        <v>-440110637.24000001</v>
      </c>
      <c r="E32" s="48">
        <f t="shared" si="6"/>
        <v>348016025.89000005</v>
      </c>
      <c r="F32" s="48">
        <f t="shared" si="6"/>
        <v>132255673.84</v>
      </c>
      <c r="G32" s="48">
        <f t="shared" si="6"/>
        <v>0</v>
      </c>
      <c r="H32" s="48">
        <f t="shared" si="6"/>
        <v>0</v>
      </c>
      <c r="I32" s="48">
        <f t="shared" si="6"/>
        <v>342469699.60000002</v>
      </c>
      <c r="J32" s="48">
        <f t="shared" si="6"/>
        <v>136263211.74000001</v>
      </c>
      <c r="K32" s="48">
        <f t="shared" si="6"/>
        <v>0</v>
      </c>
      <c r="L32" s="48">
        <f t="shared" si="6"/>
        <v>0</v>
      </c>
      <c r="M32" s="48">
        <f t="shared" si="6"/>
        <v>478732911.34000003</v>
      </c>
      <c r="N32" s="48">
        <f t="shared" si="6"/>
        <v>31148038.34</v>
      </c>
      <c r="O32" s="48">
        <f t="shared" si="6"/>
        <v>0</v>
      </c>
      <c r="P32" s="48">
        <f t="shared" si="6"/>
        <v>-25601712.049999997</v>
      </c>
      <c r="Q32" s="48">
        <f t="shared" si="6"/>
        <v>-1885117.68</v>
      </c>
      <c r="R32" s="48">
        <f t="shared" si="6"/>
        <v>-2718424.72</v>
      </c>
      <c r="S32" s="48">
        <f t="shared" si="6"/>
        <v>596004.5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>Z31+Z30</f>
        <v>480271699.72999996</v>
      </c>
      <c r="AA32" s="48">
        <f>AA31+AA30</f>
        <v>8595357.9489998221</v>
      </c>
      <c r="AB32" s="49">
        <f t="shared" si="4"/>
        <v>0.98241780088474751</v>
      </c>
      <c r="AC32" s="51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52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7" t="s">
        <v>40</v>
      </c>
      <c r="B40" s="48">
        <f>SUM(B36:B39)</f>
        <v>0</v>
      </c>
      <c r="C40" s="48">
        <f t="shared" ref="C40:Y40" si="7">SUM(C36:C39)</f>
        <v>0</v>
      </c>
      <c r="D40" s="48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0</v>
      </c>
      <c r="R40" s="48">
        <f t="shared" si="7"/>
        <v>0</v>
      </c>
      <c r="S40" s="48">
        <f t="shared" si="7"/>
        <v>0</v>
      </c>
      <c r="T40" s="48">
        <f t="shared" si="7"/>
        <v>0</v>
      </c>
      <c r="U40" s="48">
        <f t="shared" si="7"/>
        <v>0</v>
      </c>
      <c r="V40" s="48">
        <f t="shared" si="7"/>
        <v>0</v>
      </c>
      <c r="W40" s="48">
        <f t="shared" si="7"/>
        <v>0</v>
      </c>
      <c r="X40" s="48">
        <f t="shared" si="7"/>
        <v>0</v>
      </c>
      <c r="Y40" s="48">
        <f t="shared" si="7"/>
        <v>0</v>
      </c>
      <c r="Z40" s="48">
        <f>SUM(Z36:Z39)</f>
        <v>0</v>
      </c>
      <c r="AA40" s="48">
        <f>SUM(AA36:AA39)</f>
        <v>0</v>
      </c>
      <c r="AB40" s="49" t="e">
        <f>Z40/B40</f>
        <v>#DIV/0!</v>
      </c>
      <c r="AC40" s="39"/>
    </row>
    <row r="41" spans="1:29" s="40" customFormat="1" ht="18" hidden="1" customHeight="1" x14ac:dyDescent="0.25">
      <c r="A41" s="50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7" t="s">
        <v>42</v>
      </c>
      <c r="B42" s="48">
        <f>B41+B40</f>
        <v>0</v>
      </c>
      <c r="C42" s="48">
        <f t="shared" ref="C42:Y42" si="8">C41+C40</f>
        <v>0</v>
      </c>
      <c r="D42" s="48">
        <f t="shared" si="8"/>
        <v>0</v>
      </c>
      <c r="E42" s="48">
        <f t="shared" si="8"/>
        <v>0</v>
      </c>
      <c r="F42" s="48">
        <f t="shared" si="8"/>
        <v>0</v>
      </c>
      <c r="G42" s="48">
        <f t="shared" si="8"/>
        <v>0</v>
      </c>
      <c r="H42" s="48">
        <f t="shared" si="8"/>
        <v>0</v>
      </c>
      <c r="I42" s="48">
        <f t="shared" si="8"/>
        <v>0</v>
      </c>
      <c r="J42" s="48">
        <f t="shared" si="8"/>
        <v>0</v>
      </c>
      <c r="K42" s="48">
        <f t="shared" si="8"/>
        <v>0</v>
      </c>
      <c r="L42" s="48">
        <f t="shared" si="8"/>
        <v>0</v>
      </c>
      <c r="M42" s="48">
        <f t="shared" si="8"/>
        <v>0</v>
      </c>
      <c r="N42" s="48">
        <f t="shared" si="8"/>
        <v>0</v>
      </c>
      <c r="O42" s="48">
        <f t="shared" si="8"/>
        <v>0</v>
      </c>
      <c r="P42" s="48">
        <f t="shared" si="8"/>
        <v>0</v>
      </c>
      <c r="Q42" s="48">
        <f t="shared" si="8"/>
        <v>0</v>
      </c>
      <c r="R42" s="48">
        <f t="shared" si="8"/>
        <v>0</v>
      </c>
      <c r="S42" s="48">
        <f t="shared" si="8"/>
        <v>0</v>
      </c>
      <c r="T42" s="48">
        <f t="shared" si="8"/>
        <v>0</v>
      </c>
      <c r="U42" s="48">
        <f t="shared" si="8"/>
        <v>0</v>
      </c>
      <c r="V42" s="48">
        <f t="shared" si="8"/>
        <v>0</v>
      </c>
      <c r="W42" s="48">
        <f t="shared" si="8"/>
        <v>0</v>
      </c>
      <c r="X42" s="48">
        <f t="shared" si="8"/>
        <v>0</v>
      </c>
      <c r="Y42" s="48">
        <f t="shared" si="8"/>
        <v>0</v>
      </c>
      <c r="Z42" s="48">
        <f>Z41+Z40</f>
        <v>0</v>
      </c>
      <c r="AA42" s="48">
        <f>AA41+AA40</f>
        <v>0</v>
      </c>
      <c r="AB42" s="49" t="e">
        <f>Z42/B42</f>
        <v>#DIV/0!</v>
      </c>
      <c r="AC42" s="51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7" t="s">
        <v>40</v>
      </c>
      <c r="B50" s="48">
        <f>SUM(B46:B49)</f>
        <v>0</v>
      </c>
      <c r="C50" s="48">
        <f t="shared" ref="C50:Y50" si="9">SUM(C46:C49)</f>
        <v>0</v>
      </c>
      <c r="D50" s="48">
        <f t="shared" si="9"/>
        <v>0</v>
      </c>
      <c r="E50" s="48">
        <f t="shared" si="9"/>
        <v>0</v>
      </c>
      <c r="F50" s="48">
        <f t="shared" si="9"/>
        <v>0</v>
      </c>
      <c r="G50" s="48">
        <f t="shared" si="9"/>
        <v>0</v>
      </c>
      <c r="H50" s="48">
        <f t="shared" si="9"/>
        <v>0</v>
      </c>
      <c r="I50" s="48">
        <f t="shared" si="9"/>
        <v>0</v>
      </c>
      <c r="J50" s="48">
        <f t="shared" si="9"/>
        <v>0</v>
      </c>
      <c r="K50" s="48">
        <f t="shared" si="9"/>
        <v>0</v>
      </c>
      <c r="L50" s="48">
        <f t="shared" si="9"/>
        <v>0</v>
      </c>
      <c r="M50" s="48">
        <f t="shared" si="9"/>
        <v>0</v>
      </c>
      <c r="N50" s="48">
        <f t="shared" si="9"/>
        <v>0</v>
      </c>
      <c r="O50" s="48">
        <f t="shared" si="9"/>
        <v>0</v>
      </c>
      <c r="P50" s="48">
        <f t="shared" si="9"/>
        <v>0</v>
      </c>
      <c r="Q50" s="48">
        <f t="shared" si="9"/>
        <v>0</v>
      </c>
      <c r="R50" s="48">
        <f t="shared" si="9"/>
        <v>0</v>
      </c>
      <c r="S50" s="48">
        <f t="shared" si="9"/>
        <v>0</v>
      </c>
      <c r="T50" s="48">
        <f t="shared" si="9"/>
        <v>0</v>
      </c>
      <c r="U50" s="48">
        <f t="shared" si="9"/>
        <v>0</v>
      </c>
      <c r="V50" s="48">
        <f t="shared" si="9"/>
        <v>0</v>
      </c>
      <c r="W50" s="48">
        <f t="shared" si="9"/>
        <v>0</v>
      </c>
      <c r="X50" s="48">
        <f t="shared" si="9"/>
        <v>0</v>
      </c>
      <c r="Y50" s="48">
        <f t="shared" si="9"/>
        <v>0</v>
      </c>
      <c r="Z50" s="48">
        <f>SUM(Z46:Z49)</f>
        <v>0</v>
      </c>
      <c r="AA50" s="48">
        <f>SUM(AA46:AA49)</f>
        <v>0</v>
      </c>
      <c r="AB50" s="49" t="e">
        <f>Z50/B50</f>
        <v>#DIV/0!</v>
      </c>
      <c r="AC50" s="39"/>
    </row>
    <row r="51" spans="1:32" s="40" customFormat="1" ht="18" hidden="1" customHeight="1" x14ac:dyDescent="0.25">
      <c r="A51" s="50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7" t="s">
        <v>42</v>
      </c>
      <c r="B52" s="48">
        <f>B51+B50</f>
        <v>0</v>
      </c>
      <c r="C52" s="48">
        <f t="shared" ref="C52:Y52" si="10">C51+C50</f>
        <v>0</v>
      </c>
      <c r="D52" s="48">
        <f t="shared" si="10"/>
        <v>0</v>
      </c>
      <c r="E52" s="48">
        <f t="shared" si="10"/>
        <v>0</v>
      </c>
      <c r="F52" s="48">
        <f t="shared" si="10"/>
        <v>0</v>
      </c>
      <c r="G52" s="48">
        <f t="shared" si="10"/>
        <v>0</v>
      </c>
      <c r="H52" s="48">
        <f t="shared" si="10"/>
        <v>0</v>
      </c>
      <c r="I52" s="48">
        <f t="shared" si="10"/>
        <v>0</v>
      </c>
      <c r="J52" s="48">
        <f t="shared" si="10"/>
        <v>0</v>
      </c>
      <c r="K52" s="48">
        <f t="shared" si="10"/>
        <v>0</v>
      </c>
      <c r="L52" s="48">
        <f t="shared" si="10"/>
        <v>0</v>
      </c>
      <c r="M52" s="48">
        <f t="shared" si="10"/>
        <v>0</v>
      </c>
      <c r="N52" s="48">
        <f t="shared" si="10"/>
        <v>0</v>
      </c>
      <c r="O52" s="48">
        <f t="shared" si="10"/>
        <v>0</v>
      </c>
      <c r="P52" s="48">
        <f t="shared" si="10"/>
        <v>0</v>
      </c>
      <c r="Q52" s="48">
        <f t="shared" si="10"/>
        <v>0</v>
      </c>
      <c r="R52" s="48">
        <f t="shared" si="10"/>
        <v>0</v>
      </c>
      <c r="S52" s="48">
        <f t="shared" si="10"/>
        <v>0</v>
      </c>
      <c r="T52" s="48">
        <f t="shared" si="10"/>
        <v>0</v>
      </c>
      <c r="U52" s="48">
        <f t="shared" si="10"/>
        <v>0</v>
      </c>
      <c r="V52" s="48">
        <f t="shared" si="10"/>
        <v>0</v>
      </c>
      <c r="W52" s="48">
        <f t="shared" si="10"/>
        <v>0</v>
      </c>
      <c r="X52" s="48">
        <f t="shared" si="10"/>
        <v>0</v>
      </c>
      <c r="Y52" s="48">
        <f t="shared" si="10"/>
        <v>0</v>
      </c>
      <c r="Z52" s="48">
        <f>Z51+Z50</f>
        <v>0</v>
      </c>
      <c r="AA52" s="48">
        <f>AA51+AA50</f>
        <v>0</v>
      </c>
      <c r="AB52" s="49" t="e">
        <f>Z52/B52</f>
        <v>#DIV/0!</v>
      </c>
      <c r="AC52" s="51"/>
    </row>
    <row r="53" spans="1:32" s="40" customFormat="1" ht="15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3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customHeight="1" x14ac:dyDescent="0.2">
      <c r="A57" s="44" t="s">
        <v>37</v>
      </c>
      <c r="B57" s="38">
        <f>B67+B77+B87+B97+B107</f>
        <v>153210523.06800005</v>
      </c>
      <c r="C57" s="38">
        <f t="shared" si="11"/>
        <v>57624092.238000035</v>
      </c>
      <c r="D57" s="38">
        <f t="shared" si="11"/>
        <v>-95586430.829999998</v>
      </c>
      <c r="E57" s="38">
        <f t="shared" si="11"/>
        <v>134073142.72999999</v>
      </c>
      <c r="F57" s="38">
        <f t="shared" si="11"/>
        <v>11654456.409999993</v>
      </c>
      <c r="G57" s="38">
        <f t="shared" si="11"/>
        <v>0</v>
      </c>
      <c r="H57" s="38">
        <f t="shared" si="11"/>
        <v>0</v>
      </c>
      <c r="I57" s="38">
        <f t="shared" si="11"/>
        <v>134073142.72999999</v>
      </c>
      <c r="J57" s="38">
        <f t="shared" si="11"/>
        <v>11654456.409999993</v>
      </c>
      <c r="K57" s="38">
        <f t="shared" si="11"/>
        <v>0</v>
      </c>
      <c r="L57" s="38">
        <f t="shared" si="11"/>
        <v>0</v>
      </c>
      <c r="M57" s="38">
        <f t="shared" si="11"/>
        <v>145727599.13999999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145727599.13999999</v>
      </c>
      <c r="AA57" s="38">
        <f>B57-Z57</f>
        <v>7482923.9280000627</v>
      </c>
      <c r="AB57" s="45">
        <f>Z57/B57</f>
        <v>0.95115920383171793</v>
      </c>
      <c r="AC57" s="39"/>
      <c r="AD57" s="54"/>
      <c r="AF57" s="54"/>
    </row>
    <row r="58" spans="1:32" s="40" customFormat="1" ht="14.25" hidden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customHeight="1" x14ac:dyDescent="0.2">
      <c r="A59" s="44" t="s">
        <v>39</v>
      </c>
      <c r="B59" s="38">
        <f>B69+B79+B89+B99+B109</f>
        <v>2723607</v>
      </c>
      <c r="C59" s="38">
        <f t="shared" si="11"/>
        <v>2723607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2723607</v>
      </c>
      <c r="AB59" s="45">
        <f>Z59/B59</f>
        <v>0</v>
      </c>
      <c r="AC59" s="39"/>
      <c r="AD59" s="54"/>
    </row>
    <row r="60" spans="1:32" s="40" customFormat="1" ht="18" customHeight="1" x14ac:dyDescent="0.25">
      <c r="A60" s="47" t="s">
        <v>40</v>
      </c>
      <c r="B60" s="48">
        <f>SUM(B56:B59)</f>
        <v>155934130.06800005</v>
      </c>
      <c r="C60" s="48">
        <f t="shared" ref="C60:Y60" si="12">SUM(C56:C59)</f>
        <v>60347699.238000035</v>
      </c>
      <c r="D60" s="48">
        <f t="shared" si="12"/>
        <v>-95586430.829999998</v>
      </c>
      <c r="E60" s="48">
        <f t="shared" si="12"/>
        <v>134073142.72999999</v>
      </c>
      <c r="F60" s="48">
        <f t="shared" si="12"/>
        <v>11654456.409999993</v>
      </c>
      <c r="G60" s="48">
        <f t="shared" si="12"/>
        <v>0</v>
      </c>
      <c r="H60" s="48">
        <f t="shared" si="12"/>
        <v>0</v>
      </c>
      <c r="I60" s="48">
        <f t="shared" si="12"/>
        <v>134073142.72999999</v>
      </c>
      <c r="J60" s="48">
        <f t="shared" si="12"/>
        <v>11654456.409999993</v>
      </c>
      <c r="K60" s="48">
        <f t="shared" si="12"/>
        <v>0</v>
      </c>
      <c r="L60" s="48">
        <f t="shared" si="12"/>
        <v>0</v>
      </c>
      <c r="M60" s="48">
        <f t="shared" si="12"/>
        <v>145727599.13999999</v>
      </c>
      <c r="N60" s="48">
        <f t="shared" si="12"/>
        <v>0</v>
      </c>
      <c r="O60" s="48">
        <f t="shared" si="12"/>
        <v>0</v>
      </c>
      <c r="P60" s="48">
        <f t="shared" si="12"/>
        <v>0</v>
      </c>
      <c r="Q60" s="48">
        <f t="shared" si="12"/>
        <v>0</v>
      </c>
      <c r="R60" s="48">
        <f t="shared" si="12"/>
        <v>0</v>
      </c>
      <c r="S60" s="48">
        <f t="shared" si="12"/>
        <v>0</v>
      </c>
      <c r="T60" s="48">
        <f t="shared" si="12"/>
        <v>0</v>
      </c>
      <c r="U60" s="48">
        <f t="shared" si="12"/>
        <v>0</v>
      </c>
      <c r="V60" s="48">
        <f t="shared" si="12"/>
        <v>0</v>
      </c>
      <c r="W60" s="48">
        <f t="shared" si="12"/>
        <v>0</v>
      </c>
      <c r="X60" s="48">
        <f t="shared" si="12"/>
        <v>0</v>
      </c>
      <c r="Y60" s="48">
        <f t="shared" si="12"/>
        <v>0</v>
      </c>
      <c r="Z60" s="48">
        <f>SUM(Z56:Z59)</f>
        <v>145727599.13999999</v>
      </c>
      <c r="AA60" s="48">
        <f>SUM(AA56:AA59)</f>
        <v>10206530.928000063</v>
      </c>
      <c r="AB60" s="49">
        <f>Z60/B60</f>
        <v>0.93454588213914958</v>
      </c>
      <c r="AC60" s="39"/>
    </row>
    <row r="61" spans="1:32" s="40" customFormat="1" ht="18" hidden="1" customHeight="1" x14ac:dyDescent="0.25">
      <c r="A61" s="50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customHeight="1" x14ac:dyDescent="0.25">
      <c r="A62" s="47" t="s">
        <v>42</v>
      </c>
      <c r="B62" s="48">
        <f>B61+B60</f>
        <v>155934130.06800005</v>
      </c>
      <c r="C62" s="48">
        <f t="shared" ref="C62:Y62" si="13">C61+C60</f>
        <v>60347699.238000035</v>
      </c>
      <c r="D62" s="48">
        <f t="shared" si="13"/>
        <v>-95586430.829999998</v>
      </c>
      <c r="E62" s="48">
        <f t="shared" si="13"/>
        <v>134073142.72999999</v>
      </c>
      <c r="F62" s="48">
        <f t="shared" si="13"/>
        <v>11654456.409999993</v>
      </c>
      <c r="G62" s="48">
        <f t="shared" si="13"/>
        <v>0</v>
      </c>
      <c r="H62" s="48">
        <f t="shared" si="13"/>
        <v>0</v>
      </c>
      <c r="I62" s="48">
        <f t="shared" si="13"/>
        <v>134073142.72999999</v>
      </c>
      <c r="J62" s="48">
        <f t="shared" si="13"/>
        <v>11654456.409999993</v>
      </c>
      <c r="K62" s="48">
        <f t="shared" si="13"/>
        <v>0</v>
      </c>
      <c r="L62" s="48">
        <f t="shared" si="13"/>
        <v>0</v>
      </c>
      <c r="M62" s="48">
        <f t="shared" si="13"/>
        <v>145727599.13999999</v>
      </c>
      <c r="N62" s="48">
        <f t="shared" si="13"/>
        <v>0</v>
      </c>
      <c r="O62" s="48">
        <f t="shared" si="13"/>
        <v>0</v>
      </c>
      <c r="P62" s="48">
        <f t="shared" si="13"/>
        <v>0</v>
      </c>
      <c r="Q62" s="48">
        <f t="shared" si="13"/>
        <v>0</v>
      </c>
      <c r="R62" s="48">
        <f t="shared" si="13"/>
        <v>0</v>
      </c>
      <c r="S62" s="48">
        <f t="shared" si="13"/>
        <v>0</v>
      </c>
      <c r="T62" s="48">
        <f t="shared" si="13"/>
        <v>0</v>
      </c>
      <c r="U62" s="48">
        <f t="shared" si="13"/>
        <v>0</v>
      </c>
      <c r="V62" s="48">
        <f t="shared" si="13"/>
        <v>0</v>
      </c>
      <c r="W62" s="48">
        <f t="shared" si="13"/>
        <v>0</v>
      </c>
      <c r="X62" s="48">
        <f t="shared" si="13"/>
        <v>0</v>
      </c>
      <c r="Y62" s="48">
        <f t="shared" si="13"/>
        <v>0</v>
      </c>
      <c r="Z62" s="48">
        <f>Z61+Z60</f>
        <v>145727599.13999999</v>
      </c>
      <c r="AA62" s="48">
        <f>AA61+AA60</f>
        <v>10206530.928000063</v>
      </c>
      <c r="AB62" s="49">
        <f>Z62/B62</f>
        <v>0.93454588213914958</v>
      </c>
      <c r="AC62" s="51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4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52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153210523.06800005</v>
      </c>
      <c r="C67" s="38">
        <f>[1]consoCURRENT!H1452</f>
        <v>57624092.238000035</v>
      </c>
      <c r="D67" s="38">
        <f>[1]consoCURRENT!I1452</f>
        <v>-95586430.829999998</v>
      </c>
      <c r="E67" s="38">
        <f>[1]consoCURRENT!J1452</f>
        <v>134073142.72999999</v>
      </c>
      <c r="F67" s="38">
        <f>[1]consoCURRENT!K1452</f>
        <v>11654456.409999993</v>
      </c>
      <c r="G67" s="38">
        <f>[1]consoCURRENT!L1452</f>
        <v>0</v>
      </c>
      <c r="H67" s="38">
        <f>[1]consoCURRENT!M1452</f>
        <v>0</v>
      </c>
      <c r="I67" s="38">
        <f>[1]consoCURRENT!N1452</f>
        <v>134073142.72999999</v>
      </c>
      <c r="J67" s="38">
        <f>[1]consoCURRENT!O1452</f>
        <v>11654456.409999993</v>
      </c>
      <c r="K67" s="38">
        <f>[1]consoCURRENT!P1452</f>
        <v>0</v>
      </c>
      <c r="L67" s="38">
        <f>[1]consoCURRENT!Q1452</f>
        <v>0</v>
      </c>
      <c r="M67" s="38">
        <f>[1]consoCURRENT!R1452</f>
        <v>145727599.13999999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145727599.13999999</v>
      </c>
      <c r="AA67" s="38">
        <f>B67-Z67</f>
        <v>7482923.9280000627</v>
      </c>
      <c r="AB67" s="45">
        <f>Z67/B67</f>
        <v>0.95115920383171793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2723607</v>
      </c>
      <c r="C69" s="38">
        <f>[1]consoCURRENT!H1487</f>
        <v>2723607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2723607</v>
      </c>
      <c r="AB69" s="45"/>
      <c r="AC69" s="39"/>
    </row>
    <row r="70" spans="1:30" s="40" customFormat="1" ht="18" hidden="1" customHeight="1" x14ac:dyDescent="0.25">
      <c r="A70" s="47" t="s">
        <v>40</v>
      </c>
      <c r="B70" s="48">
        <f>SUM(B66:B69)</f>
        <v>155934130.06800005</v>
      </c>
      <c r="C70" s="48">
        <f t="shared" ref="C70:Y70" si="14">SUM(C66:C69)</f>
        <v>60347699.238000035</v>
      </c>
      <c r="D70" s="48">
        <f t="shared" si="14"/>
        <v>-95586430.829999998</v>
      </c>
      <c r="E70" s="48">
        <f t="shared" si="14"/>
        <v>134073142.72999999</v>
      </c>
      <c r="F70" s="48">
        <f t="shared" si="14"/>
        <v>11654456.409999993</v>
      </c>
      <c r="G70" s="48">
        <f t="shared" si="14"/>
        <v>0</v>
      </c>
      <c r="H70" s="48">
        <f t="shared" si="14"/>
        <v>0</v>
      </c>
      <c r="I70" s="48">
        <f t="shared" si="14"/>
        <v>134073142.72999999</v>
      </c>
      <c r="J70" s="48">
        <f t="shared" si="14"/>
        <v>11654456.409999993</v>
      </c>
      <c r="K70" s="48">
        <f t="shared" si="14"/>
        <v>0</v>
      </c>
      <c r="L70" s="48">
        <f t="shared" si="14"/>
        <v>0</v>
      </c>
      <c r="M70" s="48">
        <f t="shared" si="14"/>
        <v>145727599.13999999</v>
      </c>
      <c r="N70" s="48">
        <f t="shared" si="14"/>
        <v>0</v>
      </c>
      <c r="O70" s="48">
        <f t="shared" si="14"/>
        <v>0</v>
      </c>
      <c r="P70" s="48">
        <f t="shared" si="14"/>
        <v>0</v>
      </c>
      <c r="Q70" s="48">
        <f t="shared" si="14"/>
        <v>0</v>
      </c>
      <c r="R70" s="48">
        <f t="shared" si="14"/>
        <v>0</v>
      </c>
      <c r="S70" s="48">
        <f t="shared" si="14"/>
        <v>0</v>
      </c>
      <c r="T70" s="48">
        <f t="shared" si="14"/>
        <v>0</v>
      </c>
      <c r="U70" s="48">
        <f t="shared" si="14"/>
        <v>0</v>
      </c>
      <c r="V70" s="48">
        <f t="shared" si="14"/>
        <v>0</v>
      </c>
      <c r="W70" s="48">
        <f t="shared" si="14"/>
        <v>0</v>
      </c>
      <c r="X70" s="48">
        <f t="shared" si="14"/>
        <v>0</v>
      </c>
      <c r="Y70" s="48">
        <f t="shared" si="14"/>
        <v>0</v>
      </c>
      <c r="Z70" s="48">
        <f>SUM(Z66:Z69)</f>
        <v>145727599.13999999</v>
      </c>
      <c r="AA70" s="48">
        <f>SUM(AA66:AA69)</f>
        <v>10206530.928000063</v>
      </c>
      <c r="AB70" s="49">
        <f>Z70/B70</f>
        <v>0.93454588213914958</v>
      </c>
      <c r="AC70" s="39"/>
    </row>
    <row r="71" spans="1:30" s="40" customFormat="1" ht="18" hidden="1" customHeight="1" x14ac:dyDescent="0.25">
      <c r="A71" s="50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7" t="s">
        <v>42</v>
      </c>
      <c r="B72" s="48">
        <f>B71+B70</f>
        <v>155934130.06800005</v>
      </c>
      <c r="C72" s="48">
        <f t="shared" ref="C72:Y72" si="15">C71+C70</f>
        <v>60347699.238000035</v>
      </c>
      <c r="D72" s="48">
        <f t="shared" si="15"/>
        <v>-95586430.829999998</v>
      </c>
      <c r="E72" s="48">
        <f t="shared" si="15"/>
        <v>134073142.72999999</v>
      </c>
      <c r="F72" s="48">
        <f t="shared" si="15"/>
        <v>11654456.409999993</v>
      </c>
      <c r="G72" s="48">
        <f t="shared" si="15"/>
        <v>0</v>
      </c>
      <c r="H72" s="48">
        <f t="shared" si="15"/>
        <v>0</v>
      </c>
      <c r="I72" s="48">
        <f t="shared" si="15"/>
        <v>134073142.72999999</v>
      </c>
      <c r="J72" s="48">
        <f t="shared" si="15"/>
        <v>11654456.409999993</v>
      </c>
      <c r="K72" s="48">
        <f t="shared" si="15"/>
        <v>0</v>
      </c>
      <c r="L72" s="48">
        <f t="shared" si="15"/>
        <v>0</v>
      </c>
      <c r="M72" s="48">
        <f t="shared" si="15"/>
        <v>145727599.13999999</v>
      </c>
      <c r="N72" s="48">
        <f t="shared" si="15"/>
        <v>0</v>
      </c>
      <c r="O72" s="48">
        <f t="shared" si="15"/>
        <v>0</v>
      </c>
      <c r="P72" s="48">
        <f t="shared" si="15"/>
        <v>0</v>
      </c>
      <c r="Q72" s="48">
        <f t="shared" si="15"/>
        <v>0</v>
      </c>
      <c r="R72" s="48">
        <f t="shared" si="15"/>
        <v>0</v>
      </c>
      <c r="S72" s="48">
        <f t="shared" si="15"/>
        <v>0</v>
      </c>
      <c r="T72" s="48">
        <f t="shared" si="15"/>
        <v>0</v>
      </c>
      <c r="U72" s="48">
        <f t="shared" si="15"/>
        <v>0</v>
      </c>
      <c r="V72" s="48">
        <f t="shared" si="15"/>
        <v>0</v>
      </c>
      <c r="W72" s="48">
        <f t="shared" si="15"/>
        <v>0</v>
      </c>
      <c r="X72" s="48">
        <f t="shared" si="15"/>
        <v>0</v>
      </c>
      <c r="Y72" s="48">
        <f t="shared" si="15"/>
        <v>0</v>
      </c>
      <c r="Z72" s="48">
        <f>Z71+Z70</f>
        <v>145727599.13999999</v>
      </c>
      <c r="AA72" s="48">
        <f>AA71+AA70</f>
        <v>10206530.928000063</v>
      </c>
      <c r="AB72" s="49">
        <f>Z72/B72</f>
        <v>0.93454588213914958</v>
      </c>
      <c r="AC72" s="51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4"/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7" t="s">
        <v>40</v>
      </c>
      <c r="B80" s="48">
        <f>SUM(B76:B79)</f>
        <v>0</v>
      </c>
      <c r="C80" s="48">
        <f t="shared" ref="C80:Y80" si="16">SUM(C76:C79)</f>
        <v>0</v>
      </c>
      <c r="D80" s="48">
        <f t="shared" si="16"/>
        <v>0</v>
      </c>
      <c r="E80" s="48">
        <f t="shared" si="16"/>
        <v>0</v>
      </c>
      <c r="F80" s="48">
        <f t="shared" si="16"/>
        <v>0</v>
      </c>
      <c r="G80" s="48">
        <f t="shared" si="16"/>
        <v>0</v>
      </c>
      <c r="H80" s="48">
        <f t="shared" si="16"/>
        <v>0</v>
      </c>
      <c r="I80" s="48">
        <f t="shared" si="16"/>
        <v>0</v>
      </c>
      <c r="J80" s="48">
        <f t="shared" si="16"/>
        <v>0</v>
      </c>
      <c r="K80" s="48">
        <f t="shared" si="16"/>
        <v>0</v>
      </c>
      <c r="L80" s="48">
        <f t="shared" si="16"/>
        <v>0</v>
      </c>
      <c r="M80" s="48">
        <f t="shared" si="16"/>
        <v>0</v>
      </c>
      <c r="N80" s="48">
        <f t="shared" si="16"/>
        <v>0</v>
      </c>
      <c r="O80" s="48">
        <f t="shared" si="16"/>
        <v>0</v>
      </c>
      <c r="P80" s="48">
        <f t="shared" si="16"/>
        <v>0</v>
      </c>
      <c r="Q80" s="48">
        <f t="shared" si="16"/>
        <v>0</v>
      </c>
      <c r="R80" s="48">
        <f t="shared" si="16"/>
        <v>0</v>
      </c>
      <c r="S80" s="48">
        <f t="shared" si="16"/>
        <v>0</v>
      </c>
      <c r="T80" s="48">
        <f t="shared" si="16"/>
        <v>0</v>
      </c>
      <c r="U80" s="48">
        <f t="shared" si="16"/>
        <v>0</v>
      </c>
      <c r="V80" s="48">
        <f t="shared" si="16"/>
        <v>0</v>
      </c>
      <c r="W80" s="48">
        <f t="shared" si="16"/>
        <v>0</v>
      </c>
      <c r="X80" s="48">
        <f t="shared" si="16"/>
        <v>0</v>
      </c>
      <c r="Y80" s="48">
        <f t="shared" si="16"/>
        <v>0</v>
      </c>
      <c r="Z80" s="48">
        <f>SUM(Z76:Z79)</f>
        <v>0</v>
      </c>
      <c r="AA80" s="48">
        <f>SUM(AA76:AA79)</f>
        <v>0</v>
      </c>
      <c r="AB80" s="49" t="e">
        <f>Z80/B80</f>
        <v>#DIV/0!</v>
      </c>
      <c r="AC80" s="39"/>
    </row>
    <row r="81" spans="1:29" s="40" customFormat="1" ht="18" hidden="1" customHeight="1" x14ac:dyDescent="0.25">
      <c r="A81" s="50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7" t="s">
        <v>42</v>
      </c>
      <c r="B82" s="48">
        <f>B81+B80</f>
        <v>0</v>
      </c>
      <c r="C82" s="48">
        <f t="shared" ref="C82:Y82" si="17">C81+C80</f>
        <v>0</v>
      </c>
      <c r="D82" s="48">
        <f t="shared" si="17"/>
        <v>0</v>
      </c>
      <c r="E82" s="48">
        <f t="shared" si="17"/>
        <v>0</v>
      </c>
      <c r="F82" s="48">
        <f t="shared" si="17"/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0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  <c r="P82" s="48">
        <f t="shared" si="17"/>
        <v>0</v>
      </c>
      <c r="Q82" s="48">
        <f t="shared" si="17"/>
        <v>0</v>
      </c>
      <c r="R82" s="48">
        <f t="shared" si="17"/>
        <v>0</v>
      </c>
      <c r="S82" s="48">
        <f t="shared" si="17"/>
        <v>0</v>
      </c>
      <c r="T82" s="48">
        <f t="shared" si="17"/>
        <v>0</v>
      </c>
      <c r="U82" s="48">
        <f t="shared" si="17"/>
        <v>0</v>
      </c>
      <c r="V82" s="48">
        <f t="shared" si="17"/>
        <v>0</v>
      </c>
      <c r="W82" s="48">
        <f t="shared" si="17"/>
        <v>0</v>
      </c>
      <c r="X82" s="48">
        <f t="shared" si="17"/>
        <v>0</v>
      </c>
      <c r="Y82" s="48">
        <f t="shared" si="17"/>
        <v>0</v>
      </c>
      <c r="Z82" s="48">
        <f>Z81+Z80</f>
        <v>0</v>
      </c>
      <c r="AA82" s="48">
        <f>AA81+AA80</f>
        <v>0</v>
      </c>
      <c r="AB82" s="49" t="e">
        <f>Z82/B82</f>
        <v>#DIV/0!</v>
      </c>
      <c r="AC82" s="51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/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7" t="s">
        <v>40</v>
      </c>
      <c r="B90" s="48">
        <f>SUM(B86:B89)</f>
        <v>0</v>
      </c>
      <c r="C90" s="48">
        <f t="shared" ref="C90:Y90" si="18">SUM(C86:C89)</f>
        <v>0</v>
      </c>
      <c r="D90" s="48">
        <f t="shared" si="18"/>
        <v>0</v>
      </c>
      <c r="E90" s="48">
        <f t="shared" si="18"/>
        <v>0</v>
      </c>
      <c r="F90" s="48">
        <f t="shared" si="18"/>
        <v>0</v>
      </c>
      <c r="G90" s="48">
        <f t="shared" si="18"/>
        <v>0</v>
      </c>
      <c r="H90" s="48">
        <f t="shared" si="18"/>
        <v>0</v>
      </c>
      <c r="I90" s="48">
        <f t="shared" si="18"/>
        <v>0</v>
      </c>
      <c r="J90" s="48">
        <f t="shared" si="18"/>
        <v>0</v>
      </c>
      <c r="K90" s="48">
        <f t="shared" si="18"/>
        <v>0</v>
      </c>
      <c r="L90" s="48">
        <f t="shared" si="18"/>
        <v>0</v>
      </c>
      <c r="M90" s="48">
        <f t="shared" si="18"/>
        <v>0</v>
      </c>
      <c r="N90" s="48">
        <f t="shared" si="18"/>
        <v>0</v>
      </c>
      <c r="O90" s="48">
        <f t="shared" si="18"/>
        <v>0</v>
      </c>
      <c r="P90" s="48">
        <f t="shared" si="18"/>
        <v>0</v>
      </c>
      <c r="Q90" s="48">
        <f t="shared" si="18"/>
        <v>0</v>
      </c>
      <c r="R90" s="48">
        <f t="shared" si="18"/>
        <v>0</v>
      </c>
      <c r="S90" s="48">
        <f t="shared" si="18"/>
        <v>0</v>
      </c>
      <c r="T90" s="48">
        <f t="shared" si="18"/>
        <v>0</v>
      </c>
      <c r="U90" s="48">
        <f t="shared" si="18"/>
        <v>0</v>
      </c>
      <c r="V90" s="48">
        <f t="shared" si="18"/>
        <v>0</v>
      </c>
      <c r="W90" s="48">
        <f t="shared" si="18"/>
        <v>0</v>
      </c>
      <c r="X90" s="48">
        <f t="shared" si="18"/>
        <v>0</v>
      </c>
      <c r="Y90" s="48">
        <f t="shared" si="18"/>
        <v>0</v>
      </c>
      <c r="Z90" s="48">
        <f>SUM(Z86:Z89)</f>
        <v>0</v>
      </c>
      <c r="AA90" s="48">
        <f>SUM(AA86:AA89)</f>
        <v>0</v>
      </c>
      <c r="AB90" s="49" t="e">
        <f>Z90/B90</f>
        <v>#DIV/0!</v>
      </c>
      <c r="AC90" s="39"/>
    </row>
    <row r="91" spans="1:29" s="40" customFormat="1" ht="18" hidden="1" customHeight="1" x14ac:dyDescent="0.25">
      <c r="A91" s="50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7" t="s">
        <v>42</v>
      </c>
      <c r="B92" s="48">
        <f>B91+B90</f>
        <v>0</v>
      </c>
      <c r="C92" s="48">
        <f t="shared" ref="C92:Y92" si="19">C91+C90</f>
        <v>0</v>
      </c>
      <c r="D92" s="48">
        <f t="shared" si="19"/>
        <v>0</v>
      </c>
      <c r="E92" s="48">
        <f t="shared" si="19"/>
        <v>0</v>
      </c>
      <c r="F92" s="48">
        <f t="shared" si="19"/>
        <v>0</v>
      </c>
      <c r="G92" s="48">
        <f t="shared" si="19"/>
        <v>0</v>
      </c>
      <c r="H92" s="48">
        <f t="shared" si="19"/>
        <v>0</v>
      </c>
      <c r="I92" s="48">
        <f t="shared" si="19"/>
        <v>0</v>
      </c>
      <c r="J92" s="48">
        <f t="shared" si="19"/>
        <v>0</v>
      </c>
      <c r="K92" s="48">
        <f t="shared" si="19"/>
        <v>0</v>
      </c>
      <c r="L92" s="48">
        <f t="shared" si="19"/>
        <v>0</v>
      </c>
      <c r="M92" s="48">
        <f t="shared" si="19"/>
        <v>0</v>
      </c>
      <c r="N92" s="48">
        <f t="shared" si="19"/>
        <v>0</v>
      </c>
      <c r="O92" s="48">
        <f t="shared" si="19"/>
        <v>0</v>
      </c>
      <c r="P92" s="48">
        <f t="shared" si="19"/>
        <v>0</v>
      </c>
      <c r="Q92" s="48">
        <f t="shared" si="19"/>
        <v>0</v>
      </c>
      <c r="R92" s="48">
        <f t="shared" si="19"/>
        <v>0</v>
      </c>
      <c r="S92" s="48">
        <f t="shared" si="19"/>
        <v>0</v>
      </c>
      <c r="T92" s="48">
        <f t="shared" si="19"/>
        <v>0</v>
      </c>
      <c r="U92" s="48">
        <f t="shared" si="19"/>
        <v>0</v>
      </c>
      <c r="V92" s="48">
        <f t="shared" si="19"/>
        <v>0</v>
      </c>
      <c r="W92" s="48">
        <f t="shared" si="19"/>
        <v>0</v>
      </c>
      <c r="X92" s="48">
        <f t="shared" si="19"/>
        <v>0</v>
      </c>
      <c r="Y92" s="48">
        <f t="shared" si="19"/>
        <v>0</v>
      </c>
      <c r="Z92" s="48">
        <f>Z91+Z90</f>
        <v>0</v>
      </c>
      <c r="AA92" s="48">
        <f>AA91+AA90</f>
        <v>0</v>
      </c>
      <c r="AB92" s="49" t="e">
        <f>Z92/B92</f>
        <v>#DIV/0!</v>
      </c>
      <c r="AC92" s="51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45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7" t="s">
        <v>40</v>
      </c>
      <c r="B100" s="48">
        <f>SUM(B96:B99)</f>
        <v>0</v>
      </c>
      <c r="C100" s="48">
        <f t="shared" ref="C100:Y100" si="20">SUM(C96:C99)</f>
        <v>0</v>
      </c>
      <c r="D100" s="48">
        <f t="shared" si="20"/>
        <v>0</v>
      </c>
      <c r="E100" s="48">
        <f t="shared" si="20"/>
        <v>0</v>
      </c>
      <c r="F100" s="48">
        <f t="shared" si="20"/>
        <v>0</v>
      </c>
      <c r="G100" s="48">
        <f t="shared" si="20"/>
        <v>0</v>
      </c>
      <c r="H100" s="48">
        <f t="shared" si="20"/>
        <v>0</v>
      </c>
      <c r="I100" s="48">
        <f t="shared" si="20"/>
        <v>0</v>
      </c>
      <c r="J100" s="48">
        <f t="shared" si="20"/>
        <v>0</v>
      </c>
      <c r="K100" s="48">
        <f t="shared" si="20"/>
        <v>0</v>
      </c>
      <c r="L100" s="48">
        <f t="shared" si="20"/>
        <v>0</v>
      </c>
      <c r="M100" s="48">
        <f t="shared" si="20"/>
        <v>0</v>
      </c>
      <c r="N100" s="48">
        <f t="shared" si="20"/>
        <v>0</v>
      </c>
      <c r="O100" s="48">
        <f t="shared" si="20"/>
        <v>0</v>
      </c>
      <c r="P100" s="48">
        <f t="shared" si="20"/>
        <v>0</v>
      </c>
      <c r="Q100" s="48">
        <f t="shared" si="20"/>
        <v>0</v>
      </c>
      <c r="R100" s="48">
        <f t="shared" si="20"/>
        <v>0</v>
      </c>
      <c r="S100" s="48">
        <f t="shared" si="20"/>
        <v>0</v>
      </c>
      <c r="T100" s="48">
        <f t="shared" si="20"/>
        <v>0</v>
      </c>
      <c r="U100" s="48">
        <f t="shared" si="20"/>
        <v>0</v>
      </c>
      <c r="V100" s="48">
        <f t="shared" si="20"/>
        <v>0</v>
      </c>
      <c r="W100" s="48">
        <f t="shared" si="20"/>
        <v>0</v>
      </c>
      <c r="X100" s="48">
        <f t="shared" si="20"/>
        <v>0</v>
      </c>
      <c r="Y100" s="48">
        <f t="shared" si="20"/>
        <v>0</v>
      </c>
      <c r="Z100" s="48"/>
      <c r="AA100" s="48">
        <f>SUM(AA96:AA99)</f>
        <v>0</v>
      </c>
      <c r="AB100" s="49" t="e">
        <f>Z100/B100</f>
        <v>#DIV/0!</v>
      </c>
      <c r="AC100" s="39"/>
    </row>
    <row r="101" spans="1:29" s="40" customFormat="1" ht="18" hidden="1" customHeight="1" x14ac:dyDescent="0.25">
      <c r="A101" s="50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7" t="s">
        <v>42</v>
      </c>
      <c r="B102" s="48">
        <f>B101+B100</f>
        <v>0</v>
      </c>
      <c r="C102" s="48">
        <f t="shared" ref="C102:Y102" si="21">C101+C100</f>
        <v>0</v>
      </c>
      <c r="D102" s="48">
        <f t="shared" si="21"/>
        <v>0</v>
      </c>
      <c r="E102" s="48">
        <f t="shared" si="21"/>
        <v>0</v>
      </c>
      <c r="F102" s="48">
        <f t="shared" si="21"/>
        <v>0</v>
      </c>
      <c r="G102" s="48">
        <f t="shared" si="21"/>
        <v>0</v>
      </c>
      <c r="H102" s="48">
        <f t="shared" si="21"/>
        <v>0</v>
      </c>
      <c r="I102" s="48">
        <f t="shared" si="21"/>
        <v>0</v>
      </c>
      <c r="J102" s="48">
        <f t="shared" si="21"/>
        <v>0</v>
      </c>
      <c r="K102" s="48">
        <f t="shared" si="21"/>
        <v>0</v>
      </c>
      <c r="L102" s="48">
        <f t="shared" si="21"/>
        <v>0</v>
      </c>
      <c r="M102" s="48">
        <f t="shared" si="21"/>
        <v>0</v>
      </c>
      <c r="N102" s="48">
        <f t="shared" si="21"/>
        <v>0</v>
      </c>
      <c r="O102" s="48">
        <f t="shared" si="21"/>
        <v>0</v>
      </c>
      <c r="P102" s="48">
        <f t="shared" si="21"/>
        <v>0</v>
      </c>
      <c r="Q102" s="48">
        <f t="shared" si="21"/>
        <v>0</v>
      </c>
      <c r="R102" s="48">
        <f t="shared" si="21"/>
        <v>0</v>
      </c>
      <c r="S102" s="48">
        <f t="shared" si="21"/>
        <v>0</v>
      </c>
      <c r="T102" s="48">
        <f t="shared" si="21"/>
        <v>0</v>
      </c>
      <c r="U102" s="48">
        <f t="shared" si="21"/>
        <v>0</v>
      </c>
      <c r="V102" s="48">
        <f t="shared" si="21"/>
        <v>0</v>
      </c>
      <c r="W102" s="48">
        <f t="shared" si="21"/>
        <v>0</v>
      </c>
      <c r="X102" s="48">
        <f t="shared" si="21"/>
        <v>0</v>
      </c>
      <c r="Y102" s="48">
        <f t="shared" si="21"/>
        <v>0</v>
      </c>
      <c r="Z102" s="48"/>
      <c r="AA102" s="48">
        <f>AA101+AA100</f>
        <v>0</v>
      </c>
      <c r="AB102" s="49" t="e">
        <f>Z102/B102</f>
        <v>#DIV/0!</v>
      </c>
      <c r="AC102" s="51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7" t="s">
        <v>40</v>
      </c>
      <c r="B110" s="48">
        <f>SUM(B106:B109)</f>
        <v>0</v>
      </c>
      <c r="C110" s="48">
        <f t="shared" ref="C110:Y110" si="22">SUM(C106:C109)</f>
        <v>0</v>
      </c>
      <c r="D110" s="48">
        <f t="shared" si="22"/>
        <v>0</v>
      </c>
      <c r="E110" s="48">
        <f t="shared" si="22"/>
        <v>0</v>
      </c>
      <c r="F110" s="48">
        <f t="shared" si="22"/>
        <v>0</v>
      </c>
      <c r="G110" s="48">
        <f t="shared" si="22"/>
        <v>0</v>
      </c>
      <c r="H110" s="48">
        <f t="shared" si="22"/>
        <v>0</v>
      </c>
      <c r="I110" s="48">
        <f t="shared" si="22"/>
        <v>0</v>
      </c>
      <c r="J110" s="48">
        <f t="shared" si="22"/>
        <v>0</v>
      </c>
      <c r="K110" s="48">
        <f t="shared" si="22"/>
        <v>0</v>
      </c>
      <c r="L110" s="48">
        <f t="shared" si="22"/>
        <v>0</v>
      </c>
      <c r="M110" s="48">
        <f t="shared" si="22"/>
        <v>0</v>
      </c>
      <c r="N110" s="48">
        <f t="shared" si="22"/>
        <v>0</v>
      </c>
      <c r="O110" s="48">
        <f t="shared" si="22"/>
        <v>0</v>
      </c>
      <c r="P110" s="48">
        <f t="shared" si="22"/>
        <v>0</v>
      </c>
      <c r="Q110" s="48">
        <f t="shared" si="22"/>
        <v>0</v>
      </c>
      <c r="R110" s="48">
        <f t="shared" si="22"/>
        <v>0</v>
      </c>
      <c r="S110" s="48">
        <f t="shared" si="22"/>
        <v>0</v>
      </c>
      <c r="T110" s="48">
        <f t="shared" si="22"/>
        <v>0</v>
      </c>
      <c r="U110" s="48">
        <f t="shared" si="22"/>
        <v>0</v>
      </c>
      <c r="V110" s="48">
        <f t="shared" si="22"/>
        <v>0</v>
      </c>
      <c r="W110" s="48">
        <f t="shared" si="22"/>
        <v>0</v>
      </c>
      <c r="X110" s="48">
        <f t="shared" si="22"/>
        <v>0</v>
      </c>
      <c r="Y110" s="48">
        <f t="shared" si="22"/>
        <v>0</v>
      </c>
      <c r="Z110" s="48"/>
      <c r="AA110" s="48">
        <f>SUM(AA106:AA109)</f>
        <v>0</v>
      </c>
      <c r="AB110" s="49" t="e">
        <f>Z110/B110</f>
        <v>#DIV/0!</v>
      </c>
      <c r="AC110" s="39"/>
    </row>
    <row r="111" spans="1:29" s="40" customFormat="1" ht="18" hidden="1" customHeight="1" x14ac:dyDescent="0.25">
      <c r="A111" s="50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7" t="s">
        <v>42</v>
      </c>
      <c r="B112" s="48">
        <f>B111+B110</f>
        <v>0</v>
      </c>
      <c r="C112" s="48">
        <f t="shared" ref="C112:Y112" si="23">C111+C110</f>
        <v>0</v>
      </c>
      <c r="D112" s="48">
        <f t="shared" si="23"/>
        <v>0</v>
      </c>
      <c r="E112" s="48">
        <f t="shared" si="23"/>
        <v>0</v>
      </c>
      <c r="F112" s="48">
        <f t="shared" si="23"/>
        <v>0</v>
      </c>
      <c r="G112" s="48">
        <f t="shared" si="23"/>
        <v>0</v>
      </c>
      <c r="H112" s="48">
        <f t="shared" si="23"/>
        <v>0</v>
      </c>
      <c r="I112" s="48">
        <f t="shared" si="23"/>
        <v>0</v>
      </c>
      <c r="J112" s="48">
        <f t="shared" si="23"/>
        <v>0</v>
      </c>
      <c r="K112" s="48">
        <f t="shared" si="23"/>
        <v>0</v>
      </c>
      <c r="L112" s="48">
        <f t="shared" si="23"/>
        <v>0</v>
      </c>
      <c r="M112" s="48">
        <f t="shared" si="23"/>
        <v>0</v>
      </c>
      <c r="N112" s="48">
        <f t="shared" si="23"/>
        <v>0</v>
      </c>
      <c r="O112" s="48">
        <f t="shared" si="23"/>
        <v>0</v>
      </c>
      <c r="P112" s="48">
        <f t="shared" si="23"/>
        <v>0</v>
      </c>
      <c r="Q112" s="48">
        <f t="shared" si="23"/>
        <v>0</v>
      </c>
      <c r="R112" s="48">
        <f t="shared" si="23"/>
        <v>0</v>
      </c>
      <c r="S112" s="48">
        <f t="shared" si="23"/>
        <v>0</v>
      </c>
      <c r="T112" s="48">
        <f t="shared" si="23"/>
        <v>0</v>
      </c>
      <c r="U112" s="48">
        <f t="shared" si="23"/>
        <v>0</v>
      </c>
      <c r="V112" s="48">
        <f t="shared" si="23"/>
        <v>0</v>
      </c>
      <c r="W112" s="48">
        <f t="shared" si="23"/>
        <v>0</v>
      </c>
      <c r="X112" s="48">
        <f t="shared" si="23"/>
        <v>0</v>
      </c>
      <c r="Y112" s="48">
        <f t="shared" si="23"/>
        <v>0</v>
      </c>
      <c r="Z112" s="48"/>
      <c r="AA112" s="48">
        <f>AA111+AA110</f>
        <v>0</v>
      </c>
      <c r="AB112" s="49" t="e">
        <f>Z112/B112</f>
        <v>#DIV/0!</v>
      </c>
      <c r="AC112" s="51"/>
    </row>
    <row r="113" spans="1:34" s="40" customFormat="1" ht="15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51</v>
      </c>
    </row>
    <row r="117" spans="1:34" s="40" customFormat="1" ht="18" customHeight="1" x14ac:dyDescent="0.2">
      <c r="A117" s="44" t="s">
        <v>37</v>
      </c>
      <c r="B117" s="38">
        <f>B57+B17</f>
        <v>642077580.74699986</v>
      </c>
      <c r="C117" s="38">
        <f t="shared" si="24"/>
        <v>106380512.67699979</v>
      </c>
      <c r="D117" s="38">
        <f t="shared" si="24"/>
        <v>-535697068.06999999</v>
      </c>
      <c r="E117" s="38">
        <f t="shared" si="24"/>
        <v>482089168.62</v>
      </c>
      <c r="F117" s="38">
        <f t="shared" si="24"/>
        <v>143910130.25</v>
      </c>
      <c r="G117" s="38">
        <f t="shared" si="24"/>
        <v>0</v>
      </c>
      <c r="H117" s="38">
        <f t="shared" si="24"/>
        <v>0</v>
      </c>
      <c r="I117" s="38">
        <f t="shared" si="24"/>
        <v>476542842.33000004</v>
      </c>
      <c r="J117" s="38">
        <f t="shared" si="24"/>
        <v>147917668.15000001</v>
      </c>
      <c r="K117" s="38">
        <f t="shared" si="24"/>
        <v>0</v>
      </c>
      <c r="L117" s="38">
        <f t="shared" si="24"/>
        <v>0</v>
      </c>
      <c r="M117" s="38">
        <f t="shared" si="24"/>
        <v>624460510.48000002</v>
      </c>
      <c r="N117" s="38">
        <f t="shared" si="24"/>
        <v>31148038.34</v>
      </c>
      <c r="O117" s="38">
        <f t="shared" si="24"/>
        <v>0</v>
      </c>
      <c r="P117" s="38">
        <f t="shared" si="24"/>
        <v>-25601712.049999997</v>
      </c>
      <c r="Q117" s="38">
        <f t="shared" si="24"/>
        <v>-1885117.68</v>
      </c>
      <c r="R117" s="38">
        <f t="shared" si="24"/>
        <v>-2718424.72</v>
      </c>
      <c r="S117" s="38">
        <f t="shared" si="24"/>
        <v>596004.5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625999298.87000012</v>
      </c>
      <c r="AA117" s="38">
        <f>B117-Z117</f>
        <v>16078281.876999736</v>
      </c>
      <c r="AB117" s="45">
        <f>Z117/B117</f>
        <v>0.97495897324698033</v>
      </c>
      <c r="AC117" s="39"/>
    </row>
    <row r="118" spans="1:34" s="40" customFormat="1" ht="14.25" hidden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customHeight="1" x14ac:dyDescent="0.2">
      <c r="A119" s="44" t="s">
        <v>39</v>
      </c>
      <c r="B119" s="38">
        <f>B59+B19</f>
        <v>2723607</v>
      </c>
      <c r="C119" s="38">
        <f t="shared" si="24"/>
        <v>2723607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2723607</v>
      </c>
      <c r="AB119" s="45">
        <f>Z119/B119</f>
        <v>0</v>
      </c>
      <c r="AC119" s="39"/>
    </row>
    <row r="120" spans="1:34" s="40" customFormat="1" ht="18" customHeight="1" x14ac:dyDescent="0.25">
      <c r="A120" s="47" t="s">
        <v>40</v>
      </c>
      <c r="B120" s="48">
        <f>SUM(B116:B119)</f>
        <v>644801187.74699986</v>
      </c>
      <c r="C120" s="48">
        <f t="shared" ref="C120:Y120" si="26">SUM(C116:C119)</f>
        <v>109104119.67699979</v>
      </c>
      <c r="D120" s="48">
        <f t="shared" si="26"/>
        <v>-535697068.06999999</v>
      </c>
      <c r="E120" s="48">
        <f t="shared" si="26"/>
        <v>482089168.62</v>
      </c>
      <c r="F120" s="48">
        <f t="shared" si="26"/>
        <v>143910130.25</v>
      </c>
      <c r="G120" s="48">
        <f t="shared" si="26"/>
        <v>0</v>
      </c>
      <c r="H120" s="48">
        <f t="shared" si="26"/>
        <v>0</v>
      </c>
      <c r="I120" s="48">
        <f t="shared" si="26"/>
        <v>476542842.33000004</v>
      </c>
      <c r="J120" s="48">
        <f t="shared" si="26"/>
        <v>147917668.15000001</v>
      </c>
      <c r="K120" s="48">
        <f t="shared" si="26"/>
        <v>0</v>
      </c>
      <c r="L120" s="48">
        <f t="shared" si="26"/>
        <v>0</v>
      </c>
      <c r="M120" s="48">
        <f>SUM(M116:M119)</f>
        <v>624460510.48000002</v>
      </c>
      <c r="N120" s="48">
        <f t="shared" si="26"/>
        <v>31148038.34</v>
      </c>
      <c r="O120" s="48">
        <f t="shared" si="26"/>
        <v>0</v>
      </c>
      <c r="P120" s="48">
        <f t="shared" si="26"/>
        <v>-25601712.049999997</v>
      </c>
      <c r="Q120" s="48">
        <f t="shared" si="26"/>
        <v>-1885117.68</v>
      </c>
      <c r="R120" s="48">
        <f t="shared" si="26"/>
        <v>-2718424.72</v>
      </c>
      <c r="S120" s="48">
        <f t="shared" si="26"/>
        <v>596004.5</v>
      </c>
      <c r="T120" s="48">
        <f t="shared" si="26"/>
        <v>0</v>
      </c>
      <c r="U120" s="48">
        <f t="shared" si="26"/>
        <v>0</v>
      </c>
      <c r="V120" s="48">
        <f t="shared" si="26"/>
        <v>0</v>
      </c>
      <c r="W120" s="48">
        <f t="shared" si="26"/>
        <v>0</v>
      </c>
      <c r="X120" s="48">
        <f t="shared" si="26"/>
        <v>0</v>
      </c>
      <c r="Y120" s="48">
        <f t="shared" si="26"/>
        <v>0</v>
      </c>
      <c r="Z120" s="48">
        <f>SUM(Z116:Z119)</f>
        <v>625999298.87000012</v>
      </c>
      <c r="AA120" s="48">
        <f>SUM(AA116:AA119)</f>
        <v>18801888.876999736</v>
      </c>
      <c r="AB120" s="49">
        <f>Z120/B120</f>
        <v>0.97084079676916313</v>
      </c>
      <c r="AC120" s="39"/>
    </row>
    <row r="121" spans="1:34" s="40" customFormat="1" ht="18" hidden="1" customHeight="1" x14ac:dyDescent="0.25">
      <c r="A121" s="50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customHeight="1" x14ac:dyDescent="0.25">
      <c r="A122" s="47" t="s">
        <v>42</v>
      </c>
      <c r="B122" s="48">
        <f>B121+B120</f>
        <v>644801187.74699986</v>
      </c>
      <c r="C122" s="48">
        <f t="shared" ref="C122:Y122" si="27">C121+C120</f>
        <v>109104119.67699979</v>
      </c>
      <c r="D122" s="48">
        <f t="shared" si="27"/>
        <v>-535697068.06999999</v>
      </c>
      <c r="E122" s="48">
        <f t="shared" si="27"/>
        <v>482089168.62</v>
      </c>
      <c r="F122" s="48">
        <f t="shared" si="27"/>
        <v>143910130.25</v>
      </c>
      <c r="G122" s="48">
        <f t="shared" si="27"/>
        <v>0</v>
      </c>
      <c r="H122" s="48">
        <f t="shared" si="27"/>
        <v>0</v>
      </c>
      <c r="I122" s="48">
        <f t="shared" si="27"/>
        <v>476542842.33000004</v>
      </c>
      <c r="J122" s="48">
        <f t="shared" si="27"/>
        <v>147917668.15000001</v>
      </c>
      <c r="K122" s="48">
        <f t="shared" si="27"/>
        <v>0</v>
      </c>
      <c r="L122" s="48">
        <f t="shared" si="27"/>
        <v>0</v>
      </c>
      <c r="M122" s="48">
        <f>M121+M120</f>
        <v>624460510.48000002</v>
      </c>
      <c r="N122" s="48">
        <f t="shared" si="27"/>
        <v>31148038.34</v>
      </c>
      <c r="O122" s="48">
        <f t="shared" si="27"/>
        <v>0</v>
      </c>
      <c r="P122" s="48">
        <f t="shared" si="27"/>
        <v>-25601712.049999997</v>
      </c>
      <c r="Q122" s="48">
        <f t="shared" si="27"/>
        <v>-1885117.68</v>
      </c>
      <c r="R122" s="48">
        <f t="shared" si="27"/>
        <v>-2718424.72</v>
      </c>
      <c r="S122" s="48">
        <f t="shared" si="27"/>
        <v>596004.5</v>
      </c>
      <c r="T122" s="48">
        <f t="shared" si="27"/>
        <v>0</v>
      </c>
      <c r="U122" s="48">
        <f t="shared" si="27"/>
        <v>0</v>
      </c>
      <c r="V122" s="48">
        <f t="shared" si="27"/>
        <v>0</v>
      </c>
      <c r="W122" s="48">
        <f t="shared" si="27"/>
        <v>0</v>
      </c>
      <c r="X122" s="48">
        <f t="shared" si="27"/>
        <v>0</v>
      </c>
      <c r="Y122" s="48">
        <f t="shared" si="27"/>
        <v>0</v>
      </c>
      <c r="Z122" s="48">
        <f>Z121+Z120</f>
        <v>625999298.87000012</v>
      </c>
      <c r="AA122" s="48">
        <f>AA121+AA120</f>
        <v>18801888.876999736</v>
      </c>
      <c r="AB122" s="49">
        <f>Z122/B122</f>
        <v>0.97084079676916313</v>
      </c>
      <c r="AC122" s="51"/>
      <c r="AD122" s="54">
        <f>SUM('[1]sum-co'!Q113+'[1]CMFothers-CONT'!ER101)</f>
        <v>625999298.86999989</v>
      </c>
      <c r="AE122" s="55">
        <f>Z122-AD122</f>
        <v>0</v>
      </c>
    </row>
    <row r="123" spans="1:34" s="40" customFormat="1" ht="15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6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4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45" t="e">
        <f>Z128/B128</f>
        <v>#DIV/0!</v>
      </c>
      <c r="AC128" s="39"/>
    </row>
    <row r="129" spans="1:29" s="40" customFormat="1" ht="18" hidden="1" customHeight="1" x14ac:dyDescent="0.2">
      <c r="A129" s="44" t="s">
        <v>37</v>
      </c>
      <c r="B129" s="38">
        <f t="shared" ref="B129:Y131" si="30">B139+B149+B159</f>
        <v>141395081.95000005</v>
      </c>
      <c r="C129" s="38">
        <f t="shared" si="30"/>
        <v>83628324.280000061</v>
      </c>
      <c r="D129" s="38">
        <f t="shared" si="30"/>
        <v>-57766757.670000002</v>
      </c>
      <c r="E129" s="38">
        <f t="shared" si="30"/>
        <v>113722721.55</v>
      </c>
      <c r="F129" s="38">
        <f t="shared" si="30"/>
        <v>22590325.029999997</v>
      </c>
      <c r="G129" s="38">
        <f t="shared" si="30"/>
        <v>0</v>
      </c>
      <c r="H129" s="38">
        <f t="shared" si="30"/>
        <v>0</v>
      </c>
      <c r="I129" s="38">
        <f t="shared" si="30"/>
        <v>73614180.460000008</v>
      </c>
      <c r="J129" s="38">
        <f t="shared" si="30"/>
        <v>20389195.109999999</v>
      </c>
      <c r="K129" s="38">
        <f t="shared" si="30"/>
        <v>0</v>
      </c>
      <c r="L129" s="38">
        <f t="shared" si="30"/>
        <v>0</v>
      </c>
      <c r="M129" s="38">
        <f t="shared" si="30"/>
        <v>94003375.569999993</v>
      </c>
      <c r="N129" s="38">
        <f t="shared" si="30"/>
        <v>37572985.760000005</v>
      </c>
      <c r="O129" s="38">
        <f t="shared" si="30"/>
        <v>2436680.4900000002</v>
      </c>
      <c r="P129" s="38">
        <f t="shared" si="30"/>
        <v>98874.84</v>
      </c>
      <c r="Q129" s="38">
        <f t="shared" si="30"/>
        <v>984891.41</v>
      </c>
      <c r="R129" s="38">
        <f t="shared" si="30"/>
        <v>-1695492.8</v>
      </c>
      <c r="S129" s="38">
        <f t="shared" si="30"/>
        <v>2911731.3099999996</v>
      </c>
      <c r="T129" s="38">
        <f t="shared" si="30"/>
        <v>0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 t="shared" si="29"/>
        <v>136313046.57999998</v>
      </c>
      <c r="AA129" s="38">
        <f>B129-Z129</f>
        <v>5082035.3700000644</v>
      </c>
      <c r="AB129" s="45">
        <f>Z129/B129</f>
        <v>0.96405790569294925</v>
      </c>
      <c r="AC129" s="39"/>
    </row>
    <row r="130" spans="1:29" s="40" customFormat="1" ht="18" hidden="1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hidden="1" customHeight="1" x14ac:dyDescent="0.2">
      <c r="A131" s="44" t="s">
        <v>39</v>
      </c>
      <c r="B131" s="38">
        <f t="shared" si="30"/>
        <v>0</v>
      </c>
      <c r="C131" s="38">
        <f t="shared" si="30"/>
        <v>0</v>
      </c>
      <c r="D131" s="38">
        <f t="shared" si="30"/>
        <v>0</v>
      </c>
      <c r="E131" s="38">
        <f t="shared" si="30"/>
        <v>0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0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0</v>
      </c>
      <c r="AA131" s="38">
        <f>B131-Z131</f>
        <v>0</v>
      </c>
      <c r="AB131" s="45"/>
      <c r="AC131" s="39"/>
    </row>
    <row r="132" spans="1:29" s="40" customFormat="1" ht="18" hidden="1" customHeight="1" x14ac:dyDescent="0.25">
      <c r="A132" s="47" t="s">
        <v>40</v>
      </c>
      <c r="B132" s="48">
        <f>SUM(B128:B131)</f>
        <v>141395081.95000005</v>
      </c>
      <c r="C132" s="48">
        <f>SUM(C128:C131)</f>
        <v>83628324.280000061</v>
      </c>
      <c r="D132" s="48">
        <f>SUM(D128:D131)</f>
        <v>-57766757.670000002</v>
      </c>
      <c r="E132" s="48">
        <f>SUM(E128:E131)</f>
        <v>113722721.55</v>
      </c>
      <c r="F132" s="48">
        <f t="shared" ref="F132:AA132" si="31">SUM(F128:F131)</f>
        <v>22590325.029999997</v>
      </c>
      <c r="G132" s="48">
        <f t="shared" si="31"/>
        <v>0</v>
      </c>
      <c r="H132" s="48">
        <f t="shared" si="31"/>
        <v>0</v>
      </c>
      <c r="I132" s="48">
        <f t="shared" si="31"/>
        <v>73614180.460000008</v>
      </c>
      <c r="J132" s="48">
        <f t="shared" si="31"/>
        <v>20389195.109999999</v>
      </c>
      <c r="K132" s="48">
        <f t="shared" si="31"/>
        <v>0</v>
      </c>
      <c r="L132" s="48">
        <f t="shared" si="31"/>
        <v>0</v>
      </c>
      <c r="M132" s="48">
        <f t="shared" si="31"/>
        <v>94003375.569999993</v>
      </c>
      <c r="N132" s="48">
        <f t="shared" si="31"/>
        <v>37572985.760000005</v>
      </c>
      <c r="O132" s="48">
        <f t="shared" si="31"/>
        <v>2436680.4900000002</v>
      </c>
      <c r="P132" s="48">
        <f t="shared" si="31"/>
        <v>98874.84</v>
      </c>
      <c r="Q132" s="48">
        <f t="shared" si="31"/>
        <v>984891.41</v>
      </c>
      <c r="R132" s="48">
        <f t="shared" si="31"/>
        <v>-1695492.8</v>
      </c>
      <c r="S132" s="48">
        <f t="shared" si="31"/>
        <v>2911731.3099999996</v>
      </c>
      <c r="T132" s="48">
        <f t="shared" si="31"/>
        <v>0</v>
      </c>
      <c r="U132" s="48">
        <f t="shared" si="31"/>
        <v>0</v>
      </c>
      <c r="V132" s="48">
        <f t="shared" si="31"/>
        <v>0</v>
      </c>
      <c r="W132" s="48">
        <f t="shared" si="31"/>
        <v>0</v>
      </c>
      <c r="X132" s="48">
        <f t="shared" si="31"/>
        <v>0</v>
      </c>
      <c r="Y132" s="48">
        <f t="shared" si="31"/>
        <v>0</v>
      </c>
      <c r="Z132" s="48">
        <f t="shared" si="31"/>
        <v>136313046.57999998</v>
      </c>
      <c r="AA132" s="48">
        <f t="shared" si="31"/>
        <v>5082035.3700000644</v>
      </c>
      <c r="AB132" s="49">
        <f>Z132/B132</f>
        <v>0.96405790569294925</v>
      </c>
      <c r="AC132" s="39"/>
    </row>
    <row r="133" spans="1:29" s="40" customFormat="1" ht="18" hidden="1" customHeight="1" x14ac:dyDescent="0.25">
      <c r="A133" s="50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5" t="e">
        <f>Z133/B133</f>
        <v>#DIV/0!</v>
      </c>
      <c r="AC133" s="39"/>
    </row>
    <row r="134" spans="1:29" s="40" customFormat="1" ht="18" hidden="1" customHeight="1" x14ac:dyDescent="0.25">
      <c r="A134" s="47" t="s">
        <v>42</v>
      </c>
      <c r="B134" s="48">
        <f>B133+B132</f>
        <v>141395081.95000005</v>
      </c>
      <c r="C134" s="48">
        <f>C133+C132</f>
        <v>83628324.280000061</v>
      </c>
      <c r="D134" s="48">
        <f>D133+D132</f>
        <v>-57766757.670000002</v>
      </c>
      <c r="E134" s="48">
        <f>E133+E132</f>
        <v>113722721.55</v>
      </c>
      <c r="F134" s="48">
        <f t="shared" ref="F134:AA134" si="32">F133+F132</f>
        <v>22590325.029999997</v>
      </c>
      <c r="G134" s="48">
        <f t="shared" si="32"/>
        <v>0</v>
      </c>
      <c r="H134" s="48">
        <f t="shared" si="32"/>
        <v>0</v>
      </c>
      <c r="I134" s="48">
        <f t="shared" si="32"/>
        <v>73614180.460000008</v>
      </c>
      <c r="J134" s="48">
        <f t="shared" si="32"/>
        <v>20389195.109999999</v>
      </c>
      <c r="K134" s="48">
        <f t="shared" si="32"/>
        <v>0</v>
      </c>
      <c r="L134" s="48">
        <f t="shared" si="32"/>
        <v>0</v>
      </c>
      <c r="M134" s="48">
        <f t="shared" si="32"/>
        <v>94003375.569999993</v>
      </c>
      <c r="N134" s="48">
        <f t="shared" si="32"/>
        <v>37572985.760000005</v>
      </c>
      <c r="O134" s="48">
        <f t="shared" si="32"/>
        <v>2436680.4900000002</v>
      </c>
      <c r="P134" s="48">
        <f t="shared" si="32"/>
        <v>98874.84</v>
      </c>
      <c r="Q134" s="48">
        <f t="shared" si="32"/>
        <v>984891.41</v>
      </c>
      <c r="R134" s="48">
        <f t="shared" si="32"/>
        <v>-1695492.8</v>
      </c>
      <c r="S134" s="48">
        <f t="shared" si="32"/>
        <v>2911731.3099999996</v>
      </c>
      <c r="T134" s="48">
        <f t="shared" si="32"/>
        <v>0</v>
      </c>
      <c r="U134" s="48">
        <f t="shared" si="32"/>
        <v>0</v>
      </c>
      <c r="V134" s="48">
        <f t="shared" si="32"/>
        <v>0</v>
      </c>
      <c r="W134" s="48">
        <f t="shared" si="32"/>
        <v>0</v>
      </c>
      <c r="X134" s="48">
        <f t="shared" si="32"/>
        <v>0</v>
      </c>
      <c r="Y134" s="48">
        <f t="shared" si="32"/>
        <v>0</v>
      </c>
      <c r="Z134" s="48">
        <f t="shared" si="32"/>
        <v>136313046.57999998</v>
      </c>
      <c r="AA134" s="48">
        <f t="shared" si="32"/>
        <v>5082035.3700000644</v>
      </c>
      <c r="AB134" s="49">
        <f>Z134/B134</f>
        <v>0.96405790569294925</v>
      </c>
      <c r="AC134" s="51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2" t="s">
        <v>53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110808975.07999989</v>
      </c>
      <c r="C139" s="38">
        <f>[1]consoCURRENT!H3327</f>
        <v>67484582.2299999</v>
      </c>
      <c r="D139" s="38">
        <f>[1]consoCURRENT!I3327</f>
        <v>-43324392.850000001</v>
      </c>
      <c r="E139" s="38">
        <f>[1]consoCURRENT!J3327</f>
        <v>90097943.609999999</v>
      </c>
      <c r="F139" s="38">
        <f>[1]consoCURRENT!K3327</f>
        <v>18453544.969999999</v>
      </c>
      <c r="G139" s="38">
        <f>[1]consoCURRENT!L3327</f>
        <v>0</v>
      </c>
      <c r="H139" s="38">
        <f>[1]consoCURRENT!M3327</f>
        <v>0</v>
      </c>
      <c r="I139" s="38">
        <f>[1]consoCURRENT!N3327</f>
        <v>54800132.260000005</v>
      </c>
      <c r="J139" s="38">
        <f>[1]consoCURRENT!O3327</f>
        <v>15343947.16</v>
      </c>
      <c r="K139" s="38">
        <f>[1]consoCURRENT!P3327</f>
        <v>0</v>
      </c>
      <c r="L139" s="38">
        <f>[1]consoCURRENT!Q3327</f>
        <v>0</v>
      </c>
      <c r="M139" s="38">
        <f>[1]consoCURRENT!R3327</f>
        <v>70144079.420000002</v>
      </c>
      <c r="N139" s="38">
        <f>[1]consoCURRENT!S3327</f>
        <v>32955948.560000002</v>
      </c>
      <c r="O139" s="38">
        <f>[1]consoCURRENT!T3327</f>
        <v>2336612.79</v>
      </c>
      <c r="P139" s="38">
        <f>[1]consoCURRENT!U3327</f>
        <v>5250</v>
      </c>
      <c r="Q139" s="38">
        <f>[1]consoCURRENT!V3327</f>
        <v>963846.28</v>
      </c>
      <c r="R139" s="38">
        <f>[1]consoCURRENT!W3327</f>
        <v>435704.99</v>
      </c>
      <c r="S139" s="38">
        <f>[1]consoCURRENT!X3327</f>
        <v>1710046.5399999998</v>
      </c>
      <c r="T139" s="38">
        <f>[1]consoCURRENT!Y3327</f>
        <v>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108551488.58000001</v>
      </c>
      <c r="AA139" s="38">
        <f>B139-Z139</f>
        <v>2257486.4999998808</v>
      </c>
      <c r="AB139" s="45">
        <f>Z139/B139</f>
        <v>0.97962722335108632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0</v>
      </c>
      <c r="C141" s="38">
        <f>[1]consoCURRENT!H3362</f>
        <v>0</v>
      </c>
      <c r="D141" s="38">
        <f>[1]consoCURRENT!I3362</f>
        <v>0</v>
      </c>
      <c r="E141" s="38">
        <f>[1]consoCURRENT!J3362</f>
        <v>0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0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0</v>
      </c>
      <c r="AA141" s="38">
        <f>B141-Z141</f>
        <v>0</v>
      </c>
      <c r="AB141" s="46" t="e">
        <f>Z141/B141</f>
        <v>#DIV/0!</v>
      </c>
      <c r="AC141" s="39"/>
    </row>
    <row r="142" spans="1:29" s="40" customFormat="1" ht="18" customHeight="1" x14ac:dyDescent="0.25">
      <c r="A142" s="47" t="s">
        <v>40</v>
      </c>
      <c r="B142" s="48">
        <f>SUM(B138:B141)</f>
        <v>110808975.07999989</v>
      </c>
      <c r="C142" s="48">
        <f t="shared" ref="C142:Z142" si="34">SUM(C138:C141)</f>
        <v>67484582.2299999</v>
      </c>
      <c r="D142" s="48">
        <f t="shared" si="34"/>
        <v>-43324392.850000001</v>
      </c>
      <c r="E142" s="48">
        <f t="shared" si="34"/>
        <v>90097943.609999999</v>
      </c>
      <c r="F142" s="48">
        <f t="shared" si="34"/>
        <v>18453544.969999999</v>
      </c>
      <c r="G142" s="48">
        <f t="shared" si="34"/>
        <v>0</v>
      </c>
      <c r="H142" s="48">
        <f t="shared" si="34"/>
        <v>0</v>
      </c>
      <c r="I142" s="48">
        <f t="shared" si="34"/>
        <v>54800132.260000005</v>
      </c>
      <c r="J142" s="48">
        <f t="shared" si="34"/>
        <v>15343947.16</v>
      </c>
      <c r="K142" s="48">
        <f t="shared" si="34"/>
        <v>0</v>
      </c>
      <c r="L142" s="48">
        <f t="shared" si="34"/>
        <v>0</v>
      </c>
      <c r="M142" s="48">
        <f t="shared" si="34"/>
        <v>70144079.420000002</v>
      </c>
      <c r="N142" s="48">
        <f t="shared" si="34"/>
        <v>32955948.560000002</v>
      </c>
      <c r="O142" s="48">
        <f t="shared" si="34"/>
        <v>2336612.79</v>
      </c>
      <c r="P142" s="48">
        <f t="shared" si="34"/>
        <v>5250</v>
      </c>
      <c r="Q142" s="48">
        <f t="shared" si="34"/>
        <v>963846.28</v>
      </c>
      <c r="R142" s="48">
        <f t="shared" si="34"/>
        <v>435704.99</v>
      </c>
      <c r="S142" s="48">
        <f t="shared" si="34"/>
        <v>1710046.5399999998</v>
      </c>
      <c r="T142" s="48">
        <f t="shared" si="34"/>
        <v>0</v>
      </c>
      <c r="U142" s="48">
        <f t="shared" si="34"/>
        <v>0</v>
      </c>
      <c r="V142" s="48">
        <f t="shared" si="34"/>
        <v>0</v>
      </c>
      <c r="W142" s="48">
        <f t="shared" si="34"/>
        <v>0</v>
      </c>
      <c r="X142" s="48">
        <f t="shared" si="34"/>
        <v>0</v>
      </c>
      <c r="Y142" s="48">
        <f t="shared" si="34"/>
        <v>0</v>
      </c>
      <c r="Z142" s="48">
        <f t="shared" si="34"/>
        <v>108551488.58000001</v>
      </c>
      <c r="AA142" s="48">
        <f>SUM(AA138:AA141)</f>
        <v>2257486.4999998808</v>
      </c>
      <c r="AB142" s="49">
        <f>Z142/B142</f>
        <v>0.97962722335108632</v>
      </c>
      <c r="AC142" s="39"/>
    </row>
    <row r="143" spans="1:29" s="40" customFormat="1" ht="18" hidden="1" customHeight="1" x14ac:dyDescent="0.25">
      <c r="A143" s="50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7" t="s">
        <v>42</v>
      </c>
      <c r="B144" s="48">
        <f>B143+B142</f>
        <v>110808975.07999989</v>
      </c>
      <c r="C144" s="48">
        <f t="shared" ref="C144:Z144" si="35">C143+C142</f>
        <v>67484582.2299999</v>
      </c>
      <c r="D144" s="48">
        <f t="shared" si="35"/>
        <v>-43324392.850000001</v>
      </c>
      <c r="E144" s="48">
        <f t="shared" si="35"/>
        <v>90097943.609999999</v>
      </c>
      <c r="F144" s="48">
        <f t="shared" si="35"/>
        <v>18453544.969999999</v>
      </c>
      <c r="G144" s="48">
        <f t="shared" si="35"/>
        <v>0</v>
      </c>
      <c r="H144" s="48">
        <f t="shared" si="35"/>
        <v>0</v>
      </c>
      <c r="I144" s="48">
        <f t="shared" si="35"/>
        <v>54800132.260000005</v>
      </c>
      <c r="J144" s="48">
        <f t="shared" si="35"/>
        <v>15343947.16</v>
      </c>
      <c r="K144" s="48">
        <f t="shared" si="35"/>
        <v>0</v>
      </c>
      <c r="L144" s="48">
        <f t="shared" si="35"/>
        <v>0</v>
      </c>
      <c r="M144" s="48">
        <f t="shared" si="35"/>
        <v>70144079.420000002</v>
      </c>
      <c r="N144" s="48">
        <f t="shared" si="35"/>
        <v>32955948.560000002</v>
      </c>
      <c r="O144" s="48">
        <f t="shared" si="35"/>
        <v>2336612.79</v>
      </c>
      <c r="P144" s="48">
        <f t="shared" si="35"/>
        <v>5250</v>
      </c>
      <c r="Q144" s="48">
        <f t="shared" si="35"/>
        <v>963846.28</v>
      </c>
      <c r="R144" s="48">
        <f t="shared" si="35"/>
        <v>435704.99</v>
      </c>
      <c r="S144" s="48">
        <f t="shared" si="35"/>
        <v>1710046.5399999998</v>
      </c>
      <c r="T144" s="48">
        <f t="shared" si="35"/>
        <v>0</v>
      </c>
      <c r="U144" s="48">
        <f t="shared" si="35"/>
        <v>0</v>
      </c>
      <c r="V144" s="48">
        <f t="shared" si="35"/>
        <v>0</v>
      </c>
      <c r="W144" s="48">
        <f t="shared" si="35"/>
        <v>0</v>
      </c>
      <c r="X144" s="48">
        <f t="shared" si="35"/>
        <v>0</v>
      </c>
      <c r="Y144" s="48">
        <f t="shared" si="35"/>
        <v>0</v>
      </c>
      <c r="Z144" s="48">
        <f t="shared" si="35"/>
        <v>108551488.58000001</v>
      </c>
      <c r="AA144" s="48">
        <f>AA143+AA142</f>
        <v>2257486.4999998808</v>
      </c>
      <c r="AB144" s="49">
        <f>Z144/B144</f>
        <v>0.97962722335108632</v>
      </c>
      <c r="AC144" s="51"/>
    </row>
    <row r="145" spans="1:29" s="40" customFormat="1" ht="15" customHeight="1" x14ac:dyDescent="0.25">
      <c r="A145" s="42"/>
      <c r="B145" s="57">
        <f>110808975.08</f>
        <v>110808975.08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57">
        <f>B145-B144</f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2" t="s">
        <v>54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30586106.870000154</v>
      </c>
      <c r="C149" s="38">
        <f>[1]consoCURRENT!H3538</f>
        <v>16143742.050000155</v>
      </c>
      <c r="D149" s="38">
        <f>[1]consoCURRENT!I3538</f>
        <v>-14442364.82</v>
      </c>
      <c r="E149" s="38">
        <f>[1]consoCURRENT!J3538</f>
        <v>23624777.939999998</v>
      </c>
      <c r="F149" s="38">
        <f>[1]consoCURRENT!K3538</f>
        <v>4136780.0599999991</v>
      </c>
      <c r="G149" s="38">
        <f>[1]consoCURRENT!L3538</f>
        <v>0</v>
      </c>
      <c r="H149" s="38">
        <f>[1]consoCURRENT!M3538</f>
        <v>0</v>
      </c>
      <c r="I149" s="38">
        <f>[1]consoCURRENT!N3538</f>
        <v>18814048.199999996</v>
      </c>
      <c r="J149" s="38">
        <f>[1]consoCURRENT!O3538</f>
        <v>5045247.9499999993</v>
      </c>
      <c r="K149" s="38">
        <f>[1]consoCURRENT!P3538</f>
        <v>0</v>
      </c>
      <c r="L149" s="38">
        <f>[1]consoCURRENT!Q3538</f>
        <v>0</v>
      </c>
      <c r="M149" s="38">
        <f>[1]consoCURRENT!R3538</f>
        <v>23859296.149999999</v>
      </c>
      <c r="N149" s="38">
        <f>[1]consoCURRENT!S3538</f>
        <v>4617037.2</v>
      </c>
      <c r="O149" s="38">
        <f>[1]consoCURRENT!T3538</f>
        <v>100067.70000000001</v>
      </c>
      <c r="P149" s="38">
        <f>[1]consoCURRENT!U3538</f>
        <v>93624.84</v>
      </c>
      <c r="Q149" s="38">
        <f>[1]consoCURRENT!V3538</f>
        <v>21045.129999999997</v>
      </c>
      <c r="R149" s="38">
        <f>[1]consoCURRENT!W3538</f>
        <v>-2131197.79</v>
      </c>
      <c r="S149" s="38">
        <f>[1]consoCURRENT!X3538</f>
        <v>1201684.77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27761557.999999996</v>
      </c>
      <c r="AA149" s="38">
        <f>B149-Z149</f>
        <v>2824548.8700001575</v>
      </c>
      <c r="AB149" s="45">
        <f>Z149/B149</f>
        <v>0.90765255342874096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0</v>
      </c>
      <c r="C151" s="38">
        <f>[1]consoCURRENT!H3573</f>
        <v>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0</v>
      </c>
      <c r="AB151" s="46" t="e">
        <f>Z151/B151</f>
        <v>#DIV/0!</v>
      </c>
      <c r="AC151" s="39"/>
    </row>
    <row r="152" spans="1:29" s="40" customFormat="1" ht="18" customHeight="1" x14ac:dyDescent="0.25">
      <c r="A152" s="47" t="s">
        <v>40</v>
      </c>
      <c r="B152" s="48">
        <f>SUM(B148:B151)</f>
        <v>30586106.870000154</v>
      </c>
      <c r="C152" s="48">
        <f t="shared" ref="C152:Y152" si="37">SUM(C148:C151)</f>
        <v>16143742.050000155</v>
      </c>
      <c r="D152" s="48">
        <f t="shared" si="37"/>
        <v>-14442364.82</v>
      </c>
      <c r="E152" s="48">
        <f t="shared" si="37"/>
        <v>23624777.939999998</v>
      </c>
      <c r="F152" s="48">
        <f t="shared" si="37"/>
        <v>4136780.0599999991</v>
      </c>
      <c r="G152" s="48">
        <f t="shared" si="37"/>
        <v>0</v>
      </c>
      <c r="H152" s="48">
        <f t="shared" si="37"/>
        <v>0</v>
      </c>
      <c r="I152" s="48">
        <f t="shared" si="37"/>
        <v>18814048.199999996</v>
      </c>
      <c r="J152" s="48">
        <f t="shared" si="37"/>
        <v>5045247.9499999993</v>
      </c>
      <c r="K152" s="48">
        <f t="shared" si="37"/>
        <v>0</v>
      </c>
      <c r="L152" s="48">
        <f t="shared" si="37"/>
        <v>0</v>
      </c>
      <c r="M152" s="48">
        <f t="shared" si="37"/>
        <v>23859296.149999999</v>
      </c>
      <c r="N152" s="48">
        <f t="shared" si="37"/>
        <v>4617037.2</v>
      </c>
      <c r="O152" s="48">
        <f t="shared" si="37"/>
        <v>100067.70000000001</v>
      </c>
      <c r="P152" s="48">
        <f t="shared" si="37"/>
        <v>93624.84</v>
      </c>
      <c r="Q152" s="48">
        <f t="shared" si="37"/>
        <v>21045.129999999997</v>
      </c>
      <c r="R152" s="48">
        <f t="shared" si="37"/>
        <v>-2131197.79</v>
      </c>
      <c r="S152" s="48">
        <f>SUM(S148:S151)</f>
        <v>1201684.77</v>
      </c>
      <c r="T152" s="48">
        <f t="shared" si="37"/>
        <v>0</v>
      </c>
      <c r="U152" s="48">
        <f t="shared" si="37"/>
        <v>0</v>
      </c>
      <c r="V152" s="48">
        <f t="shared" si="37"/>
        <v>0</v>
      </c>
      <c r="W152" s="48">
        <f t="shared" si="37"/>
        <v>0</v>
      </c>
      <c r="X152" s="48">
        <f t="shared" si="37"/>
        <v>0</v>
      </c>
      <c r="Y152" s="48">
        <f t="shared" si="37"/>
        <v>0</v>
      </c>
      <c r="Z152" s="48">
        <f>SUM(Z148:Z151)</f>
        <v>27761557.999999996</v>
      </c>
      <c r="AA152" s="48">
        <f>SUM(AA148:AA151)</f>
        <v>2824548.8700001575</v>
      </c>
      <c r="AB152" s="49">
        <f>Z152/B152</f>
        <v>0.90765255342874096</v>
      </c>
      <c r="AC152" s="39"/>
    </row>
    <row r="153" spans="1:29" s="40" customFormat="1" ht="18" hidden="1" customHeight="1" x14ac:dyDescent="0.25">
      <c r="A153" s="50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7" t="s">
        <v>42</v>
      </c>
      <c r="B154" s="48">
        <f>B153+B152</f>
        <v>30586106.870000154</v>
      </c>
      <c r="C154" s="48">
        <f t="shared" ref="C154:Z154" si="38">C153+C152</f>
        <v>16143742.050000155</v>
      </c>
      <c r="D154" s="48">
        <f t="shared" si="38"/>
        <v>-14442364.82</v>
      </c>
      <c r="E154" s="48">
        <f t="shared" si="38"/>
        <v>23624777.939999998</v>
      </c>
      <c r="F154" s="48">
        <f t="shared" si="38"/>
        <v>4136780.0599999991</v>
      </c>
      <c r="G154" s="48">
        <f t="shared" si="38"/>
        <v>0</v>
      </c>
      <c r="H154" s="48">
        <f t="shared" si="38"/>
        <v>0</v>
      </c>
      <c r="I154" s="48">
        <f t="shared" si="38"/>
        <v>18814048.199999996</v>
      </c>
      <c r="J154" s="48">
        <f t="shared" si="38"/>
        <v>5045247.9499999993</v>
      </c>
      <c r="K154" s="48">
        <f t="shared" si="38"/>
        <v>0</v>
      </c>
      <c r="L154" s="48">
        <f t="shared" si="38"/>
        <v>0</v>
      </c>
      <c r="M154" s="48">
        <f t="shared" si="38"/>
        <v>23859296.149999999</v>
      </c>
      <c r="N154" s="48">
        <f t="shared" si="38"/>
        <v>4617037.2</v>
      </c>
      <c r="O154" s="48">
        <f t="shared" si="38"/>
        <v>100067.70000000001</v>
      </c>
      <c r="P154" s="48">
        <f t="shared" si="38"/>
        <v>93624.84</v>
      </c>
      <c r="Q154" s="48">
        <f t="shared" si="38"/>
        <v>21045.129999999997</v>
      </c>
      <c r="R154" s="48">
        <f t="shared" si="38"/>
        <v>-2131197.79</v>
      </c>
      <c r="S154" s="48">
        <f t="shared" si="38"/>
        <v>1201684.77</v>
      </c>
      <c r="T154" s="48">
        <f t="shared" si="38"/>
        <v>0</v>
      </c>
      <c r="U154" s="48">
        <f t="shared" si="38"/>
        <v>0</v>
      </c>
      <c r="V154" s="48">
        <f t="shared" si="38"/>
        <v>0</v>
      </c>
      <c r="W154" s="48">
        <f t="shared" si="38"/>
        <v>0</v>
      </c>
      <c r="X154" s="48">
        <f t="shared" si="38"/>
        <v>0</v>
      </c>
      <c r="Y154" s="48">
        <f t="shared" si="38"/>
        <v>0</v>
      </c>
      <c r="Z154" s="48">
        <f t="shared" si="38"/>
        <v>27761557.999999996</v>
      </c>
      <c r="AA154" s="48">
        <f>AA153+AA152</f>
        <v>2824548.8700001575</v>
      </c>
      <c r="AB154" s="49">
        <f>Z154/B154</f>
        <v>0.90765255342874096</v>
      </c>
      <c r="AC154" s="51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45" t="e">
        <f>Z158/B158</f>
        <v>#DIV/0!</v>
      </c>
      <c r="AC158" s="39"/>
    </row>
    <row r="159" spans="1:29" s="40" customFormat="1" ht="18" hidden="1" customHeight="1" x14ac:dyDescent="0.2">
      <c r="A159" s="44" t="s">
        <v>37</v>
      </c>
      <c r="B159" s="38">
        <f>[1]consoCURRENT!E3725</f>
        <v>0</v>
      </c>
      <c r="C159" s="38">
        <f>[1]consoCURRENT!H3725</f>
        <v>0</v>
      </c>
      <c r="D159" s="38">
        <f>[1]consoCURRENT!I3725</f>
        <v>0</v>
      </c>
      <c r="E159" s="38">
        <f>[1]consoCURRENT!J3725</f>
        <v>0</v>
      </c>
      <c r="F159" s="38">
        <f>[1]consoCURRENT!K3725</f>
        <v>0</v>
      </c>
      <c r="G159" s="38">
        <f>[1]consoCURRENT!L3725</f>
        <v>0</v>
      </c>
      <c r="H159" s="38">
        <f>[1]consoCURRENT!M3725</f>
        <v>0</v>
      </c>
      <c r="I159" s="38">
        <f>[1]consoCURRENT!N3725</f>
        <v>0</v>
      </c>
      <c r="J159" s="38">
        <f>[1]consoCURRENT!O3725</f>
        <v>0</v>
      </c>
      <c r="K159" s="38">
        <f>[1]consoCURRENT!P3725</f>
        <v>0</v>
      </c>
      <c r="L159" s="38">
        <f>[1]consoCURRENT!Q3725</f>
        <v>0</v>
      </c>
      <c r="M159" s="38">
        <f>[1]consoCURRENT!R3725</f>
        <v>0</v>
      </c>
      <c r="N159" s="38">
        <f>[1]consoCURRENT!S3725</f>
        <v>0</v>
      </c>
      <c r="O159" s="38">
        <f>[1]consoCURRENT!T3725</f>
        <v>0</v>
      </c>
      <c r="P159" s="38">
        <f>[1]consoCURRENT!U3725</f>
        <v>0</v>
      </c>
      <c r="Q159" s="38">
        <f>[1]consoCURRENT!V3725</f>
        <v>0</v>
      </c>
      <c r="R159" s="38">
        <f>[1]consoCURRENT!W3725</f>
        <v>0</v>
      </c>
      <c r="S159" s="38">
        <f>[1]consoCURRENT!X3725</f>
        <v>0</v>
      </c>
      <c r="T159" s="38">
        <f>[1]consoCURRENT!Y3725</f>
        <v>0</v>
      </c>
      <c r="U159" s="38">
        <f>[1]consoCURRENT!Z3725</f>
        <v>0</v>
      </c>
      <c r="V159" s="38">
        <f>[1]consoCURRENT!AA3725</f>
        <v>0</v>
      </c>
      <c r="W159" s="38">
        <f>[1]consoCURRENT!AB3725</f>
        <v>0</v>
      </c>
      <c r="X159" s="38">
        <f>[1]consoCURRENT!AC3725</f>
        <v>0</v>
      </c>
      <c r="Y159" s="38">
        <f>[1]consoCURRENT!AD3725</f>
        <v>0</v>
      </c>
      <c r="Z159" s="38">
        <f t="shared" si="39"/>
        <v>0</v>
      </c>
      <c r="AA159" s="38">
        <f>B159-Z159</f>
        <v>0</v>
      </c>
      <c r="AB159" s="45" t="e">
        <f>Z159/B159</f>
        <v>#DIV/0!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hidden="1" customHeight="1" x14ac:dyDescent="0.2">
      <c r="A161" s="44" t="s">
        <v>39</v>
      </c>
      <c r="B161" s="38">
        <f>[1]consoCURRENT!E3760</f>
        <v>0</v>
      </c>
      <c r="C161" s="38">
        <f>[1]consoCURRENT!H3760</f>
        <v>0</v>
      </c>
      <c r="D161" s="38">
        <f>[1]consoCURRENT!I3760</f>
        <v>0</v>
      </c>
      <c r="E161" s="38">
        <f>[1]consoCURRENT!J3760</f>
        <v>0</v>
      </c>
      <c r="F161" s="38">
        <f>[1]consoCURRENT!K3760</f>
        <v>0</v>
      </c>
      <c r="G161" s="38">
        <f>[1]consoCURRENT!L3760</f>
        <v>0</v>
      </c>
      <c r="H161" s="38">
        <f>[1]consoCURRENT!M3760</f>
        <v>0</v>
      </c>
      <c r="I161" s="38">
        <f>[1]consoCURRENT!N3760</f>
        <v>0</v>
      </c>
      <c r="J161" s="38">
        <f>[1]consoCURRENT!O3760</f>
        <v>0</v>
      </c>
      <c r="K161" s="38">
        <f>[1]consoCURRENT!P3760</f>
        <v>0</v>
      </c>
      <c r="L161" s="38">
        <f>[1]consoCURRENT!Q3760</f>
        <v>0</v>
      </c>
      <c r="M161" s="38">
        <f>[1]consoCURRENT!R3760</f>
        <v>0</v>
      </c>
      <c r="N161" s="38">
        <f>[1]consoCURRENT!S3760</f>
        <v>0</v>
      </c>
      <c r="O161" s="38">
        <f>[1]consoCURRENT!T3760</f>
        <v>0</v>
      </c>
      <c r="P161" s="38">
        <f>[1]consoCURRENT!U3760</f>
        <v>0</v>
      </c>
      <c r="Q161" s="38">
        <f>[1]consoCURRENT!V3760</f>
        <v>0</v>
      </c>
      <c r="R161" s="38">
        <f>[1]consoCURRENT!W3760</f>
        <v>0</v>
      </c>
      <c r="S161" s="38">
        <f>[1]consoCURRENT!X3760</f>
        <v>0</v>
      </c>
      <c r="T161" s="38">
        <f>[1]consoCURRENT!Y3760</f>
        <v>0</v>
      </c>
      <c r="U161" s="38">
        <f>[1]consoCURRENT!Z3760</f>
        <v>0</v>
      </c>
      <c r="V161" s="38">
        <f>[1]consoCURRENT!AA3760</f>
        <v>0</v>
      </c>
      <c r="W161" s="38">
        <f>[1]consoCURRENT!AB3760</f>
        <v>0</v>
      </c>
      <c r="X161" s="38">
        <f>[1]consoCURRENT!AC3760</f>
        <v>0</v>
      </c>
      <c r="Y161" s="38">
        <f>[1]consoCURRENT!AD3760</f>
        <v>0</v>
      </c>
      <c r="Z161" s="38">
        <f t="shared" si="39"/>
        <v>0</v>
      </c>
      <c r="AA161" s="38">
        <f>B161-Z161</f>
        <v>0</v>
      </c>
      <c r="AB161" s="45"/>
      <c r="AC161" s="39"/>
    </row>
    <row r="162" spans="1:29" s="40" customFormat="1" ht="18" hidden="1" customHeight="1" x14ac:dyDescent="0.25">
      <c r="A162" s="47" t="s">
        <v>40</v>
      </c>
      <c r="B162" s="48">
        <f>SUM(B158:B161)</f>
        <v>0</v>
      </c>
      <c r="C162" s="48">
        <f t="shared" ref="C162:Y162" si="40">SUM(C158:C161)</f>
        <v>0</v>
      </c>
      <c r="D162" s="48">
        <f t="shared" si="40"/>
        <v>0</v>
      </c>
      <c r="E162" s="48">
        <f t="shared" si="40"/>
        <v>0</v>
      </c>
      <c r="F162" s="48">
        <f t="shared" si="40"/>
        <v>0</v>
      </c>
      <c r="G162" s="48">
        <f t="shared" si="40"/>
        <v>0</v>
      </c>
      <c r="H162" s="48">
        <f t="shared" si="40"/>
        <v>0</v>
      </c>
      <c r="I162" s="48">
        <f t="shared" si="40"/>
        <v>0</v>
      </c>
      <c r="J162" s="48">
        <f t="shared" si="40"/>
        <v>0</v>
      </c>
      <c r="K162" s="48">
        <f t="shared" si="40"/>
        <v>0</v>
      </c>
      <c r="L162" s="48">
        <f t="shared" si="40"/>
        <v>0</v>
      </c>
      <c r="M162" s="48">
        <f t="shared" si="40"/>
        <v>0</v>
      </c>
      <c r="N162" s="48">
        <f t="shared" si="40"/>
        <v>0</v>
      </c>
      <c r="O162" s="48">
        <f t="shared" si="40"/>
        <v>0</v>
      </c>
      <c r="P162" s="48">
        <f t="shared" si="40"/>
        <v>0</v>
      </c>
      <c r="Q162" s="48">
        <f t="shared" si="40"/>
        <v>0</v>
      </c>
      <c r="R162" s="48">
        <f t="shared" si="40"/>
        <v>0</v>
      </c>
      <c r="S162" s="48">
        <f t="shared" si="40"/>
        <v>0</v>
      </c>
      <c r="T162" s="48">
        <f t="shared" si="40"/>
        <v>0</v>
      </c>
      <c r="U162" s="48">
        <f t="shared" si="40"/>
        <v>0</v>
      </c>
      <c r="V162" s="48">
        <f t="shared" si="40"/>
        <v>0</v>
      </c>
      <c r="W162" s="48">
        <f t="shared" si="40"/>
        <v>0</v>
      </c>
      <c r="X162" s="48">
        <f t="shared" si="40"/>
        <v>0</v>
      </c>
      <c r="Y162" s="48">
        <f t="shared" si="40"/>
        <v>0</v>
      </c>
      <c r="Z162" s="48">
        <f>SUM(Z158:Z161)</f>
        <v>0</v>
      </c>
      <c r="AA162" s="48">
        <f>SUM(AA158:AA161)</f>
        <v>0</v>
      </c>
      <c r="AB162" s="49" t="e">
        <f>Z162/B162</f>
        <v>#DIV/0!</v>
      </c>
      <c r="AC162" s="39"/>
    </row>
    <row r="163" spans="1:29" s="40" customFormat="1" ht="18" hidden="1" customHeight="1" x14ac:dyDescent="0.25">
      <c r="A163" s="50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5" t="e">
        <f>Z163/B163</f>
        <v>#DIV/0!</v>
      </c>
      <c r="AC163" s="39"/>
    </row>
    <row r="164" spans="1:29" s="40" customFormat="1" ht="18" hidden="1" customHeight="1" x14ac:dyDescent="0.25">
      <c r="A164" s="47" t="s">
        <v>42</v>
      </c>
      <c r="B164" s="48">
        <f>B163+B162</f>
        <v>0</v>
      </c>
      <c r="C164" s="48">
        <f t="shared" ref="C164:Z164" si="41">C163+C162</f>
        <v>0</v>
      </c>
      <c r="D164" s="48">
        <f t="shared" si="41"/>
        <v>0</v>
      </c>
      <c r="E164" s="48">
        <f t="shared" si="41"/>
        <v>0</v>
      </c>
      <c r="F164" s="48">
        <f t="shared" si="41"/>
        <v>0</v>
      </c>
      <c r="G164" s="48">
        <f t="shared" si="41"/>
        <v>0</v>
      </c>
      <c r="H164" s="48">
        <f t="shared" si="41"/>
        <v>0</v>
      </c>
      <c r="I164" s="48">
        <f t="shared" si="41"/>
        <v>0</v>
      </c>
      <c r="J164" s="48">
        <f t="shared" si="41"/>
        <v>0</v>
      </c>
      <c r="K164" s="48">
        <f t="shared" si="41"/>
        <v>0</v>
      </c>
      <c r="L164" s="48">
        <f t="shared" si="41"/>
        <v>0</v>
      </c>
      <c r="M164" s="48">
        <f t="shared" si="41"/>
        <v>0</v>
      </c>
      <c r="N164" s="48">
        <f t="shared" si="41"/>
        <v>0</v>
      </c>
      <c r="O164" s="48">
        <f t="shared" si="41"/>
        <v>0</v>
      </c>
      <c r="P164" s="48">
        <f t="shared" si="41"/>
        <v>0</v>
      </c>
      <c r="Q164" s="48">
        <f t="shared" si="41"/>
        <v>0</v>
      </c>
      <c r="R164" s="48">
        <f t="shared" si="41"/>
        <v>0</v>
      </c>
      <c r="S164" s="48">
        <f t="shared" si="41"/>
        <v>0</v>
      </c>
      <c r="T164" s="48">
        <f t="shared" si="41"/>
        <v>0</v>
      </c>
      <c r="U164" s="48">
        <f t="shared" si="41"/>
        <v>0</v>
      </c>
      <c r="V164" s="48">
        <f t="shared" si="41"/>
        <v>0</v>
      </c>
      <c r="W164" s="48">
        <f t="shared" si="41"/>
        <v>0</v>
      </c>
      <c r="X164" s="48">
        <f t="shared" si="41"/>
        <v>0</v>
      </c>
      <c r="Y164" s="48">
        <f t="shared" si="41"/>
        <v>0</v>
      </c>
      <c r="Z164" s="48">
        <f t="shared" si="41"/>
        <v>0</v>
      </c>
      <c r="AA164" s="48">
        <f>AA163+AA162</f>
        <v>0</v>
      </c>
      <c r="AB164" s="49" t="e">
        <f>Z164/B164</f>
        <v>#DIV/0!</v>
      </c>
      <c r="AC164" s="51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46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7" t="s">
        <v>40</v>
      </c>
      <c r="B172" s="48">
        <f>SUM(B168:B171)</f>
        <v>0</v>
      </c>
      <c r="C172" s="48">
        <f t="shared" ref="C172:AA172" si="45">SUM(C168:C171)</f>
        <v>0</v>
      </c>
      <c r="D172" s="48">
        <f t="shared" si="45"/>
        <v>0</v>
      </c>
      <c r="E172" s="48">
        <f t="shared" si="45"/>
        <v>0</v>
      </c>
      <c r="F172" s="48">
        <f t="shared" si="45"/>
        <v>0</v>
      </c>
      <c r="G172" s="48">
        <f t="shared" si="45"/>
        <v>0</v>
      </c>
      <c r="H172" s="48">
        <f t="shared" si="45"/>
        <v>0</v>
      </c>
      <c r="I172" s="48">
        <f t="shared" si="45"/>
        <v>0</v>
      </c>
      <c r="J172" s="48">
        <f t="shared" si="45"/>
        <v>0</v>
      </c>
      <c r="K172" s="48">
        <f t="shared" si="45"/>
        <v>0</v>
      </c>
      <c r="L172" s="48">
        <f t="shared" si="45"/>
        <v>0</v>
      </c>
      <c r="M172" s="48">
        <f t="shared" si="45"/>
        <v>0</v>
      </c>
      <c r="N172" s="48">
        <f t="shared" si="45"/>
        <v>0</v>
      </c>
      <c r="O172" s="48">
        <f t="shared" si="45"/>
        <v>0</v>
      </c>
      <c r="P172" s="48">
        <f t="shared" si="45"/>
        <v>0</v>
      </c>
      <c r="Q172" s="48">
        <f t="shared" si="45"/>
        <v>0</v>
      </c>
      <c r="R172" s="48">
        <f t="shared" si="45"/>
        <v>0</v>
      </c>
      <c r="S172" s="48">
        <f t="shared" si="45"/>
        <v>0</v>
      </c>
      <c r="T172" s="48">
        <f t="shared" si="45"/>
        <v>0</v>
      </c>
      <c r="U172" s="48">
        <f t="shared" si="45"/>
        <v>0</v>
      </c>
      <c r="V172" s="48">
        <f t="shared" si="45"/>
        <v>0</v>
      </c>
      <c r="W172" s="48">
        <f t="shared" si="45"/>
        <v>0</v>
      </c>
      <c r="X172" s="48">
        <f t="shared" si="45"/>
        <v>0</v>
      </c>
      <c r="Y172" s="48">
        <f t="shared" si="45"/>
        <v>0</v>
      </c>
      <c r="Z172" s="48">
        <f>SUM(Z168:Z171)</f>
        <v>0</v>
      </c>
      <c r="AA172" s="48">
        <f t="shared" si="45"/>
        <v>0</v>
      </c>
      <c r="AB172" s="49" t="e">
        <f>Z172/B172</f>
        <v>#DIV/0!</v>
      </c>
      <c r="AC172" s="39"/>
    </row>
    <row r="173" spans="1:29" s="40" customFormat="1" ht="18" hidden="1" customHeight="1" x14ac:dyDescent="0.25">
      <c r="A173" s="50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7" t="s">
        <v>42</v>
      </c>
      <c r="B174" s="48">
        <f>B173+B172</f>
        <v>0</v>
      </c>
      <c r="C174" s="48">
        <f t="shared" ref="C174:AA174" si="46">C173+C172</f>
        <v>0</v>
      </c>
      <c r="D174" s="48">
        <f t="shared" si="46"/>
        <v>0</v>
      </c>
      <c r="E174" s="48">
        <f t="shared" si="46"/>
        <v>0</v>
      </c>
      <c r="F174" s="48">
        <f t="shared" si="46"/>
        <v>0</v>
      </c>
      <c r="G174" s="48">
        <f t="shared" si="46"/>
        <v>0</v>
      </c>
      <c r="H174" s="48">
        <f t="shared" si="46"/>
        <v>0</v>
      </c>
      <c r="I174" s="48">
        <f t="shared" si="46"/>
        <v>0</v>
      </c>
      <c r="J174" s="48">
        <f t="shared" si="46"/>
        <v>0</v>
      </c>
      <c r="K174" s="48">
        <f t="shared" si="46"/>
        <v>0</v>
      </c>
      <c r="L174" s="48">
        <f t="shared" si="46"/>
        <v>0</v>
      </c>
      <c r="M174" s="48">
        <f t="shared" si="46"/>
        <v>0</v>
      </c>
      <c r="N174" s="48">
        <f t="shared" si="46"/>
        <v>0</v>
      </c>
      <c r="O174" s="48">
        <f t="shared" si="46"/>
        <v>0</v>
      </c>
      <c r="P174" s="48">
        <f t="shared" si="46"/>
        <v>0</v>
      </c>
      <c r="Q174" s="48">
        <f t="shared" si="46"/>
        <v>0</v>
      </c>
      <c r="R174" s="48">
        <f t="shared" si="46"/>
        <v>0</v>
      </c>
      <c r="S174" s="48">
        <f t="shared" si="46"/>
        <v>0</v>
      </c>
      <c r="T174" s="48">
        <f t="shared" si="46"/>
        <v>0</v>
      </c>
      <c r="U174" s="48">
        <f t="shared" si="46"/>
        <v>0</v>
      </c>
      <c r="V174" s="48">
        <f t="shared" si="46"/>
        <v>0</v>
      </c>
      <c r="W174" s="48">
        <f t="shared" si="46"/>
        <v>0</v>
      </c>
      <c r="X174" s="48">
        <f t="shared" si="46"/>
        <v>0</v>
      </c>
      <c r="Y174" s="48">
        <f t="shared" si="46"/>
        <v>0</v>
      </c>
      <c r="Z174" s="48">
        <f t="shared" si="46"/>
        <v>0</v>
      </c>
      <c r="AA174" s="48">
        <f t="shared" si="46"/>
        <v>0</v>
      </c>
      <c r="AB174" s="49" t="e">
        <f>Z174/B174</f>
        <v>#DIV/0!</v>
      </c>
      <c r="AC174" s="51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46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[1]consoCURRENT!E5058</f>
        <v>0</v>
      </c>
      <c r="C179" s="38">
        <f>[1]consoCURRENT!H5058</f>
        <v>0</v>
      </c>
      <c r="D179" s="38">
        <f>[1]consoCURRENT!I5058</f>
        <v>0</v>
      </c>
      <c r="E179" s="38">
        <f>[1]consoCURRENT!J5058</f>
        <v>0</v>
      </c>
      <c r="F179" s="38">
        <f>[1]consoCURRENT!K5058</f>
        <v>0</v>
      </c>
      <c r="G179" s="38">
        <f>[1]consoCURRENT!L5058</f>
        <v>0</v>
      </c>
      <c r="H179" s="38">
        <f>[1]consoCURRENT!M5058</f>
        <v>0</v>
      </c>
      <c r="I179" s="38">
        <f>[1]consoCURRENT!N5058</f>
        <v>0</v>
      </c>
      <c r="J179" s="38">
        <f>[1]consoCURRENT!O5058</f>
        <v>0</v>
      </c>
      <c r="K179" s="38">
        <f>[1]consoCURRENT!P5058</f>
        <v>0</v>
      </c>
      <c r="L179" s="38">
        <f>[1]consoCURRENT!Q5058</f>
        <v>0</v>
      </c>
      <c r="M179" s="38">
        <f>[1]consoCURRENT!R5058</f>
        <v>0</v>
      </c>
      <c r="N179" s="38">
        <f>[1]consoCURRENT!S5058</f>
        <v>0</v>
      </c>
      <c r="O179" s="38">
        <f>[1]consoCURRENT!T5058</f>
        <v>0</v>
      </c>
      <c r="P179" s="38">
        <f>[1]consoCURRENT!U5058</f>
        <v>0</v>
      </c>
      <c r="Q179" s="38">
        <f>[1]consoCURRENT!V5058</f>
        <v>0</v>
      </c>
      <c r="R179" s="38">
        <f>[1]consoCURRENT!W5058</f>
        <v>0</v>
      </c>
      <c r="S179" s="38">
        <f>[1]consoCURRENT!X5058</f>
        <v>0</v>
      </c>
      <c r="T179" s="38">
        <f>[1]consoCURRENT!Y5058</f>
        <v>0</v>
      </c>
      <c r="U179" s="38">
        <f>[1]consoCURRENT!Z5058</f>
        <v>0</v>
      </c>
      <c r="V179" s="38">
        <f>[1]consoCURRENT!AA5058</f>
        <v>0</v>
      </c>
      <c r="W179" s="38">
        <f>[1]consoCURRENT!AB5058</f>
        <v>0</v>
      </c>
      <c r="X179" s="38">
        <f>[1]consoCURRENT!AC5058</f>
        <v>0</v>
      </c>
      <c r="Y179" s="38">
        <f>[1]consoCURRENT!AD5058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[1]consoCURRENT!E4134</f>
        <v>0</v>
      </c>
      <c r="C181" s="38">
        <f>[1]consoCURRENT!H4134</f>
        <v>0</v>
      </c>
      <c r="D181" s="38">
        <f>[1]consoCURRENT!I4134</f>
        <v>0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0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0</v>
      </c>
      <c r="M181" s="38">
        <f>[1]consoCURRENT!R4134</f>
        <v>0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7" t="s">
        <v>40</v>
      </c>
      <c r="B182" s="48">
        <f>SUM(B178:B181)</f>
        <v>0</v>
      </c>
      <c r="C182" s="48">
        <f t="shared" ref="C182:Y182" si="48">SUM(C178:C181)</f>
        <v>0</v>
      </c>
      <c r="D182" s="48">
        <f t="shared" si="48"/>
        <v>0</v>
      </c>
      <c r="E182" s="48">
        <f t="shared" si="48"/>
        <v>0</v>
      </c>
      <c r="F182" s="48">
        <f t="shared" si="48"/>
        <v>0</v>
      </c>
      <c r="G182" s="48">
        <f t="shared" si="48"/>
        <v>0</v>
      </c>
      <c r="H182" s="48">
        <f t="shared" si="48"/>
        <v>0</v>
      </c>
      <c r="I182" s="48">
        <f t="shared" si="48"/>
        <v>0</v>
      </c>
      <c r="J182" s="48">
        <f t="shared" si="48"/>
        <v>0</v>
      </c>
      <c r="K182" s="48">
        <f t="shared" si="48"/>
        <v>0</v>
      </c>
      <c r="L182" s="48">
        <f t="shared" si="48"/>
        <v>0</v>
      </c>
      <c r="M182" s="48">
        <f t="shared" si="48"/>
        <v>0</v>
      </c>
      <c r="N182" s="48">
        <f t="shared" si="48"/>
        <v>0</v>
      </c>
      <c r="O182" s="48">
        <f t="shared" si="48"/>
        <v>0</v>
      </c>
      <c r="P182" s="48">
        <f t="shared" si="48"/>
        <v>0</v>
      </c>
      <c r="Q182" s="48">
        <f t="shared" si="48"/>
        <v>0</v>
      </c>
      <c r="R182" s="48">
        <f t="shared" si="48"/>
        <v>0</v>
      </c>
      <c r="S182" s="48">
        <f t="shared" si="48"/>
        <v>0</v>
      </c>
      <c r="T182" s="48">
        <f t="shared" si="48"/>
        <v>0</v>
      </c>
      <c r="U182" s="48">
        <f t="shared" si="48"/>
        <v>0</v>
      </c>
      <c r="V182" s="48">
        <f t="shared" si="48"/>
        <v>0</v>
      </c>
      <c r="W182" s="48">
        <f t="shared" si="48"/>
        <v>0</v>
      </c>
      <c r="X182" s="48">
        <f t="shared" si="48"/>
        <v>0</v>
      </c>
      <c r="Y182" s="48">
        <f t="shared" si="48"/>
        <v>0</v>
      </c>
      <c r="Z182" s="48">
        <f>SUM(Z178:Z181)</f>
        <v>0</v>
      </c>
      <c r="AA182" s="48">
        <f>SUM(AA178:AA181)</f>
        <v>0</v>
      </c>
      <c r="AB182" s="49" t="e">
        <f>Z182/B182</f>
        <v>#DIV/0!</v>
      </c>
      <c r="AC182" s="39"/>
    </row>
    <row r="183" spans="1:29" s="40" customFormat="1" ht="18" hidden="1" customHeight="1" x14ac:dyDescent="0.25">
      <c r="A183" s="50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7" t="s">
        <v>42</v>
      </c>
      <c r="B184" s="48">
        <f>B183+B182</f>
        <v>0</v>
      </c>
      <c r="C184" s="48">
        <f t="shared" ref="C184:Z184" si="49">C183+C182</f>
        <v>0</v>
      </c>
      <c r="D184" s="48">
        <f t="shared" si="49"/>
        <v>0</v>
      </c>
      <c r="E184" s="48">
        <f t="shared" si="49"/>
        <v>0</v>
      </c>
      <c r="F184" s="48">
        <f t="shared" si="49"/>
        <v>0</v>
      </c>
      <c r="G184" s="48">
        <f t="shared" si="49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48">
        <f t="shared" si="49"/>
        <v>0</v>
      </c>
      <c r="O184" s="48">
        <f t="shared" si="49"/>
        <v>0</v>
      </c>
      <c r="P184" s="48">
        <f t="shared" si="49"/>
        <v>0</v>
      </c>
      <c r="Q184" s="48">
        <f t="shared" si="49"/>
        <v>0</v>
      </c>
      <c r="R184" s="48">
        <f t="shared" si="49"/>
        <v>0</v>
      </c>
      <c r="S184" s="48">
        <f t="shared" si="49"/>
        <v>0</v>
      </c>
      <c r="T184" s="48">
        <f t="shared" si="49"/>
        <v>0</v>
      </c>
      <c r="U184" s="48">
        <f t="shared" si="49"/>
        <v>0</v>
      </c>
      <c r="V184" s="48">
        <f t="shared" si="49"/>
        <v>0</v>
      </c>
      <c r="W184" s="48">
        <f t="shared" si="49"/>
        <v>0</v>
      </c>
      <c r="X184" s="48">
        <f t="shared" si="49"/>
        <v>0</v>
      </c>
      <c r="Y184" s="48">
        <f t="shared" si="49"/>
        <v>0</v>
      </c>
      <c r="Z184" s="48">
        <f t="shared" si="49"/>
        <v>0</v>
      </c>
      <c r="AA184" s="48">
        <f>AA183+AA182</f>
        <v>0</v>
      </c>
      <c r="AB184" s="49" t="e">
        <f>Z184/B184</f>
        <v>#DIV/0!</v>
      </c>
      <c r="AC184" s="51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[1]consoCURRENT!E4286</f>
        <v>0</v>
      </c>
      <c r="C189" s="38">
        <f>[1]consoCURRENT!H4286</f>
        <v>0</v>
      </c>
      <c r="D189" s="38">
        <f>[1]consoCURRENT!I4286</f>
        <v>0</v>
      </c>
      <c r="E189" s="38">
        <f>[1]consoCURRENT!J4286</f>
        <v>0</v>
      </c>
      <c r="F189" s="38">
        <f>[1]consoCURRENT!K4286</f>
        <v>0</v>
      </c>
      <c r="G189" s="38">
        <f>[1]consoCURRENT!L4286</f>
        <v>0</v>
      </c>
      <c r="H189" s="38">
        <f>[1]consoCURRENT!M4286</f>
        <v>0</v>
      </c>
      <c r="I189" s="38">
        <f>[1]consoCURRENT!N4286</f>
        <v>0</v>
      </c>
      <c r="J189" s="38">
        <f>[1]consoCURRENT!O4286</f>
        <v>0</v>
      </c>
      <c r="K189" s="38">
        <f>[1]consoCURRENT!P4286</f>
        <v>0</v>
      </c>
      <c r="L189" s="38">
        <f>[1]consoCURRENT!Q4286</f>
        <v>0</v>
      </c>
      <c r="M189" s="38">
        <f>[1]consoCURRENT!R4286</f>
        <v>0</v>
      </c>
      <c r="N189" s="38">
        <f>[1]consoCURRENT!S4286</f>
        <v>0</v>
      </c>
      <c r="O189" s="38">
        <f>[1]consoCURRENT!T4286</f>
        <v>0</v>
      </c>
      <c r="P189" s="38">
        <f>[1]consoCURRENT!U4286</f>
        <v>0</v>
      </c>
      <c r="Q189" s="38">
        <f>[1]consoCURRENT!V4286</f>
        <v>0</v>
      </c>
      <c r="R189" s="38">
        <f>[1]consoCURRENT!W4286</f>
        <v>0</v>
      </c>
      <c r="S189" s="38">
        <f>[1]consoCURRENT!X4286</f>
        <v>0</v>
      </c>
      <c r="T189" s="38">
        <f>[1]consoCURRENT!Y4286</f>
        <v>0</v>
      </c>
      <c r="U189" s="38">
        <f>[1]consoCURRENT!Z4286</f>
        <v>0</v>
      </c>
      <c r="V189" s="38">
        <f>[1]consoCURRENT!AA4286</f>
        <v>0</v>
      </c>
      <c r="W189" s="38">
        <f>[1]consoCURRENT!AB4286</f>
        <v>0</v>
      </c>
      <c r="X189" s="38">
        <f>[1]consoCURRENT!AC4286</f>
        <v>0</v>
      </c>
      <c r="Y189" s="38">
        <f>[1]consoCURRENT!AD4286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[1]consoCURRENT!E4321</f>
        <v>0</v>
      </c>
      <c r="C191" s="38">
        <f>[1]consoCURRENT!H4321</f>
        <v>0</v>
      </c>
      <c r="D191" s="38">
        <f>[1]consoCURRENT!I4321</f>
        <v>0</v>
      </c>
      <c r="E191" s="38">
        <f>[1]consoCURRENT!J4321</f>
        <v>0</v>
      </c>
      <c r="F191" s="38">
        <f>[1]consoCURRENT!K4321</f>
        <v>0</v>
      </c>
      <c r="G191" s="38">
        <f>[1]consoCURRENT!L4321</f>
        <v>0</v>
      </c>
      <c r="H191" s="38">
        <f>[1]consoCURRENT!M4321</f>
        <v>0</v>
      </c>
      <c r="I191" s="38">
        <f>[1]consoCURRENT!N4321</f>
        <v>0</v>
      </c>
      <c r="J191" s="38">
        <f>[1]consoCURRENT!O4321</f>
        <v>0</v>
      </c>
      <c r="K191" s="38">
        <f>[1]consoCURRENT!P4321</f>
        <v>0</v>
      </c>
      <c r="L191" s="38">
        <f>[1]consoCURRENT!Q4321</f>
        <v>0</v>
      </c>
      <c r="M191" s="38">
        <f>[1]consoCURRENT!R4321</f>
        <v>0</v>
      </c>
      <c r="N191" s="38">
        <f>[1]consoCURRENT!S4321</f>
        <v>0</v>
      </c>
      <c r="O191" s="38">
        <f>[1]consoCURRENT!T4321</f>
        <v>0</v>
      </c>
      <c r="P191" s="38">
        <f>[1]consoCURRENT!U4321</f>
        <v>0</v>
      </c>
      <c r="Q191" s="38">
        <f>[1]consoCURRENT!V4321</f>
        <v>0</v>
      </c>
      <c r="R191" s="38">
        <f>[1]consoCURRENT!W4321</f>
        <v>0</v>
      </c>
      <c r="S191" s="38">
        <f>[1]consoCURRENT!X4321</f>
        <v>0</v>
      </c>
      <c r="T191" s="38">
        <f>[1]consoCURRENT!Y4321</f>
        <v>0</v>
      </c>
      <c r="U191" s="38">
        <f>[1]consoCURRENT!Z4321</f>
        <v>0</v>
      </c>
      <c r="V191" s="38">
        <f>[1]consoCURRENT!AA4321</f>
        <v>0</v>
      </c>
      <c r="W191" s="38">
        <f>[1]consoCURRENT!AB4321</f>
        <v>0</v>
      </c>
      <c r="X191" s="38">
        <f>[1]consoCURRENT!AC4321</f>
        <v>0</v>
      </c>
      <c r="Y191" s="38">
        <f>[1]consoCURRENT!AD4321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7" t="s">
        <v>40</v>
      </c>
      <c r="B192" s="48">
        <f>SUM(B188:B191)</f>
        <v>0</v>
      </c>
      <c r="C192" s="48">
        <f t="shared" ref="C192:Y192" si="51">SUM(C188:C191)</f>
        <v>0</v>
      </c>
      <c r="D192" s="48">
        <f t="shared" si="51"/>
        <v>0</v>
      </c>
      <c r="E192" s="48">
        <f t="shared" si="51"/>
        <v>0</v>
      </c>
      <c r="F192" s="48">
        <f t="shared" si="51"/>
        <v>0</v>
      </c>
      <c r="G192" s="48">
        <f t="shared" si="51"/>
        <v>0</v>
      </c>
      <c r="H192" s="48">
        <f t="shared" si="51"/>
        <v>0</v>
      </c>
      <c r="I192" s="48">
        <f t="shared" si="51"/>
        <v>0</v>
      </c>
      <c r="J192" s="48">
        <f t="shared" si="51"/>
        <v>0</v>
      </c>
      <c r="K192" s="48">
        <f t="shared" si="51"/>
        <v>0</v>
      </c>
      <c r="L192" s="48">
        <f t="shared" si="51"/>
        <v>0</v>
      </c>
      <c r="M192" s="48">
        <f t="shared" si="51"/>
        <v>0</v>
      </c>
      <c r="N192" s="48">
        <f t="shared" si="51"/>
        <v>0</v>
      </c>
      <c r="O192" s="48">
        <f t="shared" si="51"/>
        <v>0</v>
      </c>
      <c r="P192" s="48">
        <f t="shared" si="51"/>
        <v>0</v>
      </c>
      <c r="Q192" s="48">
        <f t="shared" si="51"/>
        <v>0</v>
      </c>
      <c r="R192" s="48">
        <f t="shared" si="51"/>
        <v>0</v>
      </c>
      <c r="S192" s="48">
        <f t="shared" si="51"/>
        <v>0</v>
      </c>
      <c r="T192" s="48">
        <f t="shared" si="51"/>
        <v>0</v>
      </c>
      <c r="U192" s="48">
        <f t="shared" si="51"/>
        <v>0</v>
      </c>
      <c r="V192" s="48">
        <f t="shared" si="51"/>
        <v>0</v>
      </c>
      <c r="W192" s="48">
        <f t="shared" si="51"/>
        <v>0</v>
      </c>
      <c r="X192" s="48">
        <f t="shared" si="51"/>
        <v>0</v>
      </c>
      <c r="Y192" s="48">
        <f t="shared" si="51"/>
        <v>0</v>
      </c>
      <c r="Z192" s="48">
        <f>SUM(Z188:Z191)</f>
        <v>0</v>
      </c>
      <c r="AA192" s="48">
        <f>SUM(AA188:AA191)</f>
        <v>0</v>
      </c>
      <c r="AB192" s="49" t="e">
        <f>Z192/B192</f>
        <v>#DIV/0!</v>
      </c>
      <c r="AC192" s="39"/>
    </row>
    <row r="193" spans="1:29" s="40" customFormat="1" ht="18" hidden="1" customHeight="1" x14ac:dyDescent="0.25">
      <c r="A193" s="50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7" t="s">
        <v>42</v>
      </c>
      <c r="B194" s="48">
        <f>B193+B192</f>
        <v>0</v>
      </c>
      <c r="C194" s="48">
        <f t="shared" ref="C194:Z194" si="52">C193+C192</f>
        <v>0</v>
      </c>
      <c r="D194" s="48">
        <f t="shared" si="52"/>
        <v>0</v>
      </c>
      <c r="E194" s="48">
        <f t="shared" si="52"/>
        <v>0</v>
      </c>
      <c r="F194" s="48">
        <f t="shared" si="52"/>
        <v>0</v>
      </c>
      <c r="G194" s="48">
        <f t="shared" si="52"/>
        <v>0</v>
      </c>
      <c r="H194" s="48">
        <f t="shared" si="52"/>
        <v>0</v>
      </c>
      <c r="I194" s="48">
        <f t="shared" si="52"/>
        <v>0</v>
      </c>
      <c r="J194" s="48">
        <f t="shared" si="52"/>
        <v>0</v>
      </c>
      <c r="K194" s="48">
        <f t="shared" si="52"/>
        <v>0</v>
      </c>
      <c r="L194" s="48">
        <f t="shared" si="52"/>
        <v>0</v>
      </c>
      <c r="M194" s="48">
        <f t="shared" si="52"/>
        <v>0</v>
      </c>
      <c r="N194" s="48">
        <f t="shared" si="52"/>
        <v>0</v>
      </c>
      <c r="O194" s="48">
        <f t="shared" si="52"/>
        <v>0</v>
      </c>
      <c r="P194" s="48">
        <f t="shared" si="52"/>
        <v>0</v>
      </c>
      <c r="Q194" s="48">
        <f t="shared" si="52"/>
        <v>0</v>
      </c>
      <c r="R194" s="48">
        <f t="shared" si="52"/>
        <v>0</v>
      </c>
      <c r="S194" s="48">
        <f t="shared" si="52"/>
        <v>0</v>
      </c>
      <c r="T194" s="48">
        <f t="shared" si="52"/>
        <v>0</v>
      </c>
      <c r="U194" s="48">
        <f t="shared" si="52"/>
        <v>0</v>
      </c>
      <c r="V194" s="48">
        <f t="shared" si="52"/>
        <v>0</v>
      </c>
      <c r="W194" s="48">
        <f t="shared" si="52"/>
        <v>0</v>
      </c>
      <c r="X194" s="48">
        <f t="shared" si="52"/>
        <v>0</v>
      </c>
      <c r="Y194" s="48">
        <f t="shared" si="52"/>
        <v>0</v>
      </c>
      <c r="Z194" s="48">
        <f t="shared" si="52"/>
        <v>0</v>
      </c>
      <c r="AA194" s="48">
        <f>AA193+AA192</f>
        <v>0</v>
      </c>
      <c r="AB194" s="49" t="e">
        <f>Z194/B194</f>
        <v>#DIV/0!</v>
      </c>
      <c r="AC194" s="51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[1]consoCURRENT!E4473</f>
        <v>0</v>
      </c>
      <c r="C199" s="38">
        <f>[1]consoCURRENT!H4473</f>
        <v>0</v>
      </c>
      <c r="D199" s="38">
        <f>[1]consoCURRENT!I4473</f>
        <v>0</v>
      </c>
      <c r="E199" s="38">
        <f>[1]consoCURRENT!J4473</f>
        <v>0</v>
      </c>
      <c r="F199" s="38">
        <f>[1]consoCURRENT!K4473</f>
        <v>0</v>
      </c>
      <c r="G199" s="38">
        <f>[1]consoCURRENT!L4473</f>
        <v>0</v>
      </c>
      <c r="H199" s="38">
        <f>[1]consoCURRENT!M4473</f>
        <v>0</v>
      </c>
      <c r="I199" s="38">
        <f>[1]consoCURRENT!N4473</f>
        <v>0</v>
      </c>
      <c r="J199" s="38">
        <f>[1]consoCURRENT!O4473</f>
        <v>0</v>
      </c>
      <c r="K199" s="38">
        <f>[1]consoCURRENT!P4473</f>
        <v>0</v>
      </c>
      <c r="L199" s="38">
        <f>[1]consoCURRENT!Q4473</f>
        <v>0</v>
      </c>
      <c r="M199" s="38">
        <f>[1]consoCURRENT!R4473</f>
        <v>0</v>
      </c>
      <c r="N199" s="38">
        <f>[1]consoCURRENT!S4473</f>
        <v>0</v>
      </c>
      <c r="O199" s="38">
        <f>[1]consoCURRENT!T4473</f>
        <v>0</v>
      </c>
      <c r="P199" s="38">
        <f>[1]consoCURRENT!U4473</f>
        <v>0</v>
      </c>
      <c r="Q199" s="38">
        <f>[1]consoCURRENT!V4473</f>
        <v>0</v>
      </c>
      <c r="R199" s="38">
        <f>[1]consoCURRENT!W4473</f>
        <v>0</v>
      </c>
      <c r="S199" s="38">
        <f>[1]consoCURRENT!X4473</f>
        <v>0</v>
      </c>
      <c r="T199" s="38">
        <f>[1]consoCURRENT!Y4473</f>
        <v>0</v>
      </c>
      <c r="U199" s="38">
        <f>[1]consoCURRENT!Z4473</f>
        <v>0</v>
      </c>
      <c r="V199" s="38">
        <f>[1]consoCURRENT!AA4473</f>
        <v>0</v>
      </c>
      <c r="W199" s="38">
        <f>[1]consoCURRENT!AB4473</f>
        <v>0</v>
      </c>
      <c r="X199" s="38">
        <f>[1]consoCURRENT!AC4473</f>
        <v>0</v>
      </c>
      <c r="Y199" s="38">
        <f>[1]consoCURRENT!AD4473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[1]consoCURRENT!E4508</f>
        <v>0</v>
      </c>
      <c r="C201" s="38">
        <f>[1]consoCURRENT!H4508</f>
        <v>0</v>
      </c>
      <c r="D201" s="38">
        <f>[1]consoCURRENT!I4508</f>
        <v>0</v>
      </c>
      <c r="E201" s="38">
        <f>[1]consoCURRENT!J4508</f>
        <v>0</v>
      </c>
      <c r="F201" s="38">
        <f>[1]consoCURRENT!K4508</f>
        <v>0</v>
      </c>
      <c r="G201" s="38">
        <f>[1]consoCURRENT!L4508</f>
        <v>0</v>
      </c>
      <c r="H201" s="38">
        <f>[1]consoCURRENT!M4508</f>
        <v>0</v>
      </c>
      <c r="I201" s="38">
        <f>[1]consoCURRENT!N4508</f>
        <v>0</v>
      </c>
      <c r="J201" s="38">
        <f>[1]consoCURRENT!O4508</f>
        <v>0</v>
      </c>
      <c r="K201" s="38">
        <f>[1]consoCURRENT!P4508</f>
        <v>0</v>
      </c>
      <c r="L201" s="38">
        <f>[1]consoCURRENT!Q4508</f>
        <v>0</v>
      </c>
      <c r="M201" s="38">
        <f>[1]consoCURRENT!R4508</f>
        <v>0</v>
      </c>
      <c r="N201" s="38">
        <f>[1]consoCURRENT!S4508</f>
        <v>0</v>
      </c>
      <c r="O201" s="38">
        <f>[1]consoCURRENT!T4508</f>
        <v>0</v>
      </c>
      <c r="P201" s="38">
        <f>[1]consoCURRENT!U4508</f>
        <v>0</v>
      </c>
      <c r="Q201" s="38">
        <f>[1]consoCURRENT!V4508</f>
        <v>0</v>
      </c>
      <c r="R201" s="38">
        <f>[1]consoCURRENT!W4508</f>
        <v>0</v>
      </c>
      <c r="S201" s="38">
        <f>[1]consoCURRENT!X4508</f>
        <v>0</v>
      </c>
      <c r="T201" s="38">
        <f>[1]consoCURRENT!Y4508</f>
        <v>0</v>
      </c>
      <c r="U201" s="38">
        <f>[1]consoCURRENT!Z4508</f>
        <v>0</v>
      </c>
      <c r="V201" s="38">
        <f>[1]consoCURRENT!AA4508</f>
        <v>0</v>
      </c>
      <c r="W201" s="38">
        <f>[1]consoCURRENT!AB4508</f>
        <v>0</v>
      </c>
      <c r="X201" s="38">
        <f>[1]consoCURRENT!AC4508</f>
        <v>0</v>
      </c>
      <c r="Y201" s="38">
        <f>[1]consoCURRENT!AD4508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7" t="s">
        <v>40</v>
      </c>
      <c r="B202" s="48">
        <f>SUM(B198:B201)</f>
        <v>0</v>
      </c>
      <c r="C202" s="48">
        <f t="shared" ref="C202:Y202" si="54">SUM(C198:C201)</f>
        <v>0</v>
      </c>
      <c r="D202" s="48">
        <f t="shared" si="54"/>
        <v>0</v>
      </c>
      <c r="E202" s="48">
        <f t="shared" si="54"/>
        <v>0</v>
      </c>
      <c r="F202" s="48">
        <f t="shared" si="54"/>
        <v>0</v>
      </c>
      <c r="G202" s="48">
        <f t="shared" si="54"/>
        <v>0</v>
      </c>
      <c r="H202" s="48">
        <f t="shared" si="54"/>
        <v>0</v>
      </c>
      <c r="I202" s="48">
        <f t="shared" si="54"/>
        <v>0</v>
      </c>
      <c r="J202" s="48">
        <f t="shared" si="54"/>
        <v>0</v>
      </c>
      <c r="K202" s="48">
        <f t="shared" si="54"/>
        <v>0</v>
      </c>
      <c r="L202" s="48">
        <f t="shared" si="54"/>
        <v>0</v>
      </c>
      <c r="M202" s="48">
        <f t="shared" si="54"/>
        <v>0</v>
      </c>
      <c r="N202" s="48">
        <f t="shared" si="54"/>
        <v>0</v>
      </c>
      <c r="O202" s="48">
        <f t="shared" si="54"/>
        <v>0</v>
      </c>
      <c r="P202" s="48">
        <f t="shared" si="54"/>
        <v>0</v>
      </c>
      <c r="Q202" s="48">
        <f t="shared" si="54"/>
        <v>0</v>
      </c>
      <c r="R202" s="48">
        <f t="shared" si="54"/>
        <v>0</v>
      </c>
      <c r="S202" s="48">
        <f t="shared" si="54"/>
        <v>0</v>
      </c>
      <c r="T202" s="48">
        <f t="shared" si="54"/>
        <v>0</v>
      </c>
      <c r="U202" s="48">
        <f t="shared" si="54"/>
        <v>0</v>
      </c>
      <c r="V202" s="48">
        <f t="shared" si="54"/>
        <v>0</v>
      </c>
      <c r="W202" s="48">
        <f t="shared" si="54"/>
        <v>0</v>
      </c>
      <c r="X202" s="48">
        <f t="shared" si="54"/>
        <v>0</v>
      </c>
      <c r="Y202" s="48">
        <f t="shared" si="54"/>
        <v>0</v>
      </c>
      <c r="Z202" s="48">
        <f>SUM(Z198:Z201)</f>
        <v>0</v>
      </c>
      <c r="AA202" s="48">
        <f>SUM(AA198:AA201)</f>
        <v>0</v>
      </c>
      <c r="AB202" s="49" t="e">
        <f>Z202/B202</f>
        <v>#DIV/0!</v>
      </c>
      <c r="AC202" s="39"/>
    </row>
    <row r="203" spans="1:29" s="40" customFormat="1" ht="18" hidden="1" customHeight="1" x14ac:dyDescent="0.25">
      <c r="A203" s="50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7" t="s">
        <v>42</v>
      </c>
      <c r="B204" s="48">
        <f>B203+B202</f>
        <v>0</v>
      </c>
      <c r="C204" s="48">
        <f t="shared" ref="C204:Z204" si="55">C203+C202</f>
        <v>0</v>
      </c>
      <c r="D204" s="48">
        <f t="shared" si="55"/>
        <v>0</v>
      </c>
      <c r="E204" s="48">
        <f t="shared" si="55"/>
        <v>0</v>
      </c>
      <c r="F204" s="48">
        <f t="shared" si="55"/>
        <v>0</v>
      </c>
      <c r="G204" s="48">
        <f t="shared" si="55"/>
        <v>0</v>
      </c>
      <c r="H204" s="48">
        <f t="shared" si="55"/>
        <v>0</v>
      </c>
      <c r="I204" s="48">
        <f t="shared" si="55"/>
        <v>0</v>
      </c>
      <c r="J204" s="48">
        <f t="shared" si="55"/>
        <v>0</v>
      </c>
      <c r="K204" s="48">
        <f t="shared" si="55"/>
        <v>0</v>
      </c>
      <c r="L204" s="48">
        <f t="shared" si="55"/>
        <v>0</v>
      </c>
      <c r="M204" s="48">
        <f t="shared" si="55"/>
        <v>0</v>
      </c>
      <c r="N204" s="48">
        <f t="shared" si="55"/>
        <v>0</v>
      </c>
      <c r="O204" s="48">
        <f t="shared" si="55"/>
        <v>0</v>
      </c>
      <c r="P204" s="48">
        <f t="shared" si="55"/>
        <v>0</v>
      </c>
      <c r="Q204" s="48">
        <f t="shared" si="55"/>
        <v>0</v>
      </c>
      <c r="R204" s="48">
        <f t="shared" si="55"/>
        <v>0</v>
      </c>
      <c r="S204" s="48">
        <f t="shared" si="55"/>
        <v>0</v>
      </c>
      <c r="T204" s="48">
        <f t="shared" si="55"/>
        <v>0</v>
      </c>
      <c r="U204" s="48">
        <f t="shared" si="55"/>
        <v>0</v>
      </c>
      <c r="V204" s="48">
        <f t="shared" si="55"/>
        <v>0</v>
      </c>
      <c r="W204" s="48">
        <f t="shared" si="55"/>
        <v>0</v>
      </c>
      <c r="X204" s="48">
        <f t="shared" si="55"/>
        <v>0</v>
      </c>
      <c r="Y204" s="48">
        <f t="shared" si="55"/>
        <v>0</v>
      </c>
      <c r="Z204" s="48">
        <f t="shared" si="55"/>
        <v>0</v>
      </c>
      <c r="AA204" s="48">
        <f>AA203+AA202</f>
        <v>0</v>
      </c>
      <c r="AB204" s="49" t="e">
        <f>Z204/B204</f>
        <v>#DIV/0!</v>
      </c>
      <c r="AC204" s="51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[1]consoCURRENT!E4660</f>
        <v>0</v>
      </c>
      <c r="C209" s="38">
        <f>[1]consoCURRENT!H4660</f>
        <v>0</v>
      </c>
      <c r="D209" s="38">
        <f>[1]consoCURRENT!I4660</f>
        <v>0</v>
      </c>
      <c r="E209" s="38">
        <f>[1]consoCURRENT!J4660</f>
        <v>0</v>
      </c>
      <c r="F209" s="38">
        <f>[1]consoCURRENT!K4660</f>
        <v>0</v>
      </c>
      <c r="G209" s="38">
        <f>[1]consoCURRENT!L4660</f>
        <v>0</v>
      </c>
      <c r="H209" s="38">
        <f>[1]consoCURRENT!M4660</f>
        <v>0</v>
      </c>
      <c r="I209" s="38">
        <f>[1]consoCURRENT!N4660</f>
        <v>0</v>
      </c>
      <c r="J209" s="38">
        <f>[1]consoCURRENT!O4660</f>
        <v>0</v>
      </c>
      <c r="K209" s="38">
        <f>[1]consoCURRENT!P4660</f>
        <v>0</v>
      </c>
      <c r="L209" s="38">
        <f>[1]consoCURRENT!Q4660</f>
        <v>0</v>
      </c>
      <c r="M209" s="38">
        <f>[1]consoCURRENT!R4660</f>
        <v>0</v>
      </c>
      <c r="N209" s="38">
        <f>[1]consoCURRENT!S4660</f>
        <v>0</v>
      </c>
      <c r="O209" s="38">
        <f>[1]consoCURRENT!T4660</f>
        <v>0</v>
      </c>
      <c r="P209" s="38">
        <f>[1]consoCURRENT!U4660</f>
        <v>0</v>
      </c>
      <c r="Q209" s="38">
        <f>[1]consoCURRENT!V4660</f>
        <v>0</v>
      </c>
      <c r="R209" s="38">
        <f>[1]consoCURRENT!W4660</f>
        <v>0</v>
      </c>
      <c r="S209" s="38">
        <f>[1]consoCURRENT!X4660</f>
        <v>0</v>
      </c>
      <c r="T209" s="38">
        <f>[1]consoCURRENT!Y4660</f>
        <v>0</v>
      </c>
      <c r="U209" s="38">
        <f>[1]consoCURRENT!Z4660</f>
        <v>0</v>
      </c>
      <c r="V209" s="38">
        <f>[1]consoCURRENT!AA4660</f>
        <v>0</v>
      </c>
      <c r="W209" s="38">
        <f>[1]consoCURRENT!AB4660</f>
        <v>0</v>
      </c>
      <c r="X209" s="38">
        <f>[1]consoCURRENT!AC4660</f>
        <v>0</v>
      </c>
      <c r="Y209" s="38">
        <f>[1]consoCURRENT!AD4660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[1]consoCURRENT!E4695</f>
        <v>0</v>
      </c>
      <c r="C211" s="38">
        <f>[1]consoCURRENT!H4695</f>
        <v>0</v>
      </c>
      <c r="D211" s="38">
        <f>[1]consoCURRENT!I4695</f>
        <v>0</v>
      </c>
      <c r="E211" s="38">
        <f>[1]consoCURRENT!J4695</f>
        <v>0</v>
      </c>
      <c r="F211" s="38">
        <f>[1]consoCURRENT!K4695</f>
        <v>0</v>
      </c>
      <c r="G211" s="38">
        <f>[1]consoCURRENT!L4695</f>
        <v>0</v>
      </c>
      <c r="H211" s="38">
        <f>[1]consoCURRENT!M4695</f>
        <v>0</v>
      </c>
      <c r="I211" s="38">
        <f>[1]consoCURRENT!N4695</f>
        <v>0</v>
      </c>
      <c r="J211" s="38">
        <f>[1]consoCURRENT!O4695</f>
        <v>0</v>
      </c>
      <c r="K211" s="38">
        <f>[1]consoCURRENT!P4695</f>
        <v>0</v>
      </c>
      <c r="L211" s="38">
        <f>[1]consoCURRENT!Q4695</f>
        <v>0</v>
      </c>
      <c r="M211" s="38">
        <f>[1]consoCURRENT!R4695</f>
        <v>0</v>
      </c>
      <c r="N211" s="38">
        <f>[1]consoCURRENT!S4695</f>
        <v>0</v>
      </c>
      <c r="O211" s="38">
        <f>[1]consoCURRENT!T4695</f>
        <v>0</v>
      </c>
      <c r="P211" s="38">
        <f>[1]consoCURRENT!U4695</f>
        <v>0</v>
      </c>
      <c r="Q211" s="38">
        <f>[1]consoCURRENT!V4695</f>
        <v>0</v>
      </c>
      <c r="R211" s="38">
        <f>[1]consoCURRENT!W4695</f>
        <v>0</v>
      </c>
      <c r="S211" s="38">
        <f>[1]consoCURRENT!X4695</f>
        <v>0</v>
      </c>
      <c r="T211" s="38">
        <f>[1]consoCURRENT!Y4695</f>
        <v>0</v>
      </c>
      <c r="U211" s="38">
        <f>[1]consoCURRENT!Z4695</f>
        <v>0</v>
      </c>
      <c r="V211" s="38">
        <f>[1]consoCURRENT!AA4695</f>
        <v>0</v>
      </c>
      <c r="W211" s="38">
        <f>[1]consoCURRENT!AB4695</f>
        <v>0</v>
      </c>
      <c r="X211" s="38">
        <f>[1]consoCURRENT!AC4695</f>
        <v>0</v>
      </c>
      <c r="Y211" s="38">
        <f>[1]consoCURRENT!AD4695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7" t="s">
        <v>40</v>
      </c>
      <c r="B212" s="48">
        <f>SUM(B208:B211)</f>
        <v>0</v>
      </c>
      <c r="C212" s="48">
        <f t="shared" ref="C212:Y212" si="57">SUM(C208:C211)</f>
        <v>0</v>
      </c>
      <c r="D212" s="48">
        <f t="shared" si="57"/>
        <v>0</v>
      </c>
      <c r="E212" s="48">
        <f t="shared" si="57"/>
        <v>0</v>
      </c>
      <c r="F212" s="48">
        <f t="shared" si="57"/>
        <v>0</v>
      </c>
      <c r="G212" s="48">
        <f t="shared" si="57"/>
        <v>0</v>
      </c>
      <c r="H212" s="48">
        <f t="shared" si="57"/>
        <v>0</v>
      </c>
      <c r="I212" s="48">
        <f t="shared" si="57"/>
        <v>0</v>
      </c>
      <c r="J212" s="48">
        <f t="shared" si="57"/>
        <v>0</v>
      </c>
      <c r="K212" s="48">
        <f t="shared" si="57"/>
        <v>0</v>
      </c>
      <c r="L212" s="48">
        <f t="shared" si="57"/>
        <v>0</v>
      </c>
      <c r="M212" s="48">
        <f t="shared" si="57"/>
        <v>0</v>
      </c>
      <c r="N212" s="48">
        <f t="shared" si="57"/>
        <v>0</v>
      </c>
      <c r="O212" s="48">
        <f t="shared" si="57"/>
        <v>0</v>
      </c>
      <c r="P212" s="48">
        <f t="shared" si="57"/>
        <v>0</v>
      </c>
      <c r="Q212" s="48">
        <f t="shared" si="57"/>
        <v>0</v>
      </c>
      <c r="R212" s="48">
        <f t="shared" si="57"/>
        <v>0</v>
      </c>
      <c r="S212" s="48">
        <f t="shared" si="57"/>
        <v>0</v>
      </c>
      <c r="T212" s="48">
        <f t="shared" si="57"/>
        <v>0</v>
      </c>
      <c r="U212" s="48">
        <f t="shared" si="57"/>
        <v>0</v>
      </c>
      <c r="V212" s="48">
        <f t="shared" si="57"/>
        <v>0</v>
      </c>
      <c r="W212" s="48">
        <f t="shared" si="57"/>
        <v>0</v>
      </c>
      <c r="X212" s="48">
        <f t="shared" si="57"/>
        <v>0</v>
      </c>
      <c r="Y212" s="48">
        <f t="shared" si="57"/>
        <v>0</v>
      </c>
      <c r="Z212" s="48">
        <f>SUM(Z208:Z211)</f>
        <v>0</v>
      </c>
      <c r="AA212" s="48">
        <f>SUM(AA208:AA211)</f>
        <v>0</v>
      </c>
      <c r="AB212" s="49" t="e">
        <f>Z212/B212</f>
        <v>#DIV/0!</v>
      </c>
      <c r="AC212" s="39"/>
    </row>
    <row r="213" spans="1:29" s="40" customFormat="1" ht="18" hidden="1" customHeight="1" x14ac:dyDescent="0.25">
      <c r="A213" s="50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7" t="s">
        <v>42</v>
      </c>
      <c r="B214" s="48">
        <f>B213+B212</f>
        <v>0</v>
      </c>
      <c r="C214" s="48">
        <f t="shared" ref="C214:Z214" si="58">C213+C212</f>
        <v>0</v>
      </c>
      <c r="D214" s="48">
        <f t="shared" si="58"/>
        <v>0</v>
      </c>
      <c r="E214" s="48">
        <f t="shared" si="58"/>
        <v>0</v>
      </c>
      <c r="F214" s="48">
        <f t="shared" si="58"/>
        <v>0</v>
      </c>
      <c r="G214" s="48">
        <f t="shared" si="58"/>
        <v>0</v>
      </c>
      <c r="H214" s="48">
        <f t="shared" si="58"/>
        <v>0</v>
      </c>
      <c r="I214" s="48">
        <f t="shared" si="58"/>
        <v>0</v>
      </c>
      <c r="J214" s="48">
        <f t="shared" si="58"/>
        <v>0</v>
      </c>
      <c r="K214" s="48">
        <f t="shared" si="58"/>
        <v>0</v>
      </c>
      <c r="L214" s="48">
        <f t="shared" si="58"/>
        <v>0</v>
      </c>
      <c r="M214" s="48">
        <f t="shared" si="58"/>
        <v>0</v>
      </c>
      <c r="N214" s="48">
        <f t="shared" si="58"/>
        <v>0</v>
      </c>
      <c r="O214" s="48">
        <f t="shared" si="58"/>
        <v>0</v>
      </c>
      <c r="P214" s="48">
        <f t="shared" si="58"/>
        <v>0</v>
      </c>
      <c r="Q214" s="48">
        <f t="shared" si="58"/>
        <v>0</v>
      </c>
      <c r="R214" s="48">
        <f t="shared" si="58"/>
        <v>0</v>
      </c>
      <c r="S214" s="48">
        <f t="shared" si="58"/>
        <v>0</v>
      </c>
      <c r="T214" s="48">
        <f t="shared" si="58"/>
        <v>0</v>
      </c>
      <c r="U214" s="48">
        <f t="shared" si="58"/>
        <v>0</v>
      </c>
      <c r="V214" s="48">
        <f t="shared" si="58"/>
        <v>0</v>
      </c>
      <c r="W214" s="48">
        <f t="shared" si="58"/>
        <v>0</v>
      </c>
      <c r="X214" s="48">
        <f t="shared" si="58"/>
        <v>0</v>
      </c>
      <c r="Y214" s="48">
        <f t="shared" si="58"/>
        <v>0</v>
      </c>
      <c r="Z214" s="48">
        <f t="shared" si="58"/>
        <v>0</v>
      </c>
      <c r="AA214" s="48">
        <f>AA213+AA212</f>
        <v>0</v>
      </c>
      <c r="AB214" s="49" t="e">
        <f>Z214/B214</f>
        <v>#DIV/0!</v>
      </c>
      <c r="AC214" s="51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[1]consoCURRENT!E4847</f>
        <v>0</v>
      </c>
      <c r="C219" s="38">
        <f>[1]consoCURRENT!H4847</f>
        <v>0</v>
      </c>
      <c r="D219" s="38">
        <f>[1]consoCURRENT!I4847</f>
        <v>0</v>
      </c>
      <c r="E219" s="38">
        <f>[1]consoCURRENT!J4847</f>
        <v>0</v>
      </c>
      <c r="F219" s="38">
        <f>[1]consoCURRENT!K4847</f>
        <v>0</v>
      </c>
      <c r="G219" s="38">
        <f>[1]consoCURRENT!L4847</f>
        <v>0</v>
      </c>
      <c r="H219" s="38">
        <f>[1]consoCURRENT!M4847</f>
        <v>0</v>
      </c>
      <c r="I219" s="38">
        <f>[1]consoCURRENT!N4847</f>
        <v>0</v>
      </c>
      <c r="J219" s="38">
        <f>[1]consoCURRENT!O4847</f>
        <v>0</v>
      </c>
      <c r="K219" s="38">
        <f>[1]consoCURRENT!P4847</f>
        <v>0</v>
      </c>
      <c r="L219" s="38">
        <f>[1]consoCURRENT!Q4847</f>
        <v>0</v>
      </c>
      <c r="M219" s="38">
        <f>[1]consoCURRENT!R4847</f>
        <v>0</v>
      </c>
      <c r="N219" s="38">
        <f>[1]consoCURRENT!S4847</f>
        <v>0</v>
      </c>
      <c r="O219" s="38">
        <f>[1]consoCURRENT!T4847</f>
        <v>0</v>
      </c>
      <c r="P219" s="38">
        <f>[1]consoCURRENT!U4847</f>
        <v>0</v>
      </c>
      <c r="Q219" s="38">
        <f>[1]consoCURRENT!V4847</f>
        <v>0</v>
      </c>
      <c r="R219" s="38">
        <f>[1]consoCURRENT!W4847</f>
        <v>0</v>
      </c>
      <c r="S219" s="38">
        <f>[1]consoCURRENT!X4847</f>
        <v>0</v>
      </c>
      <c r="T219" s="38">
        <f>[1]consoCURRENT!Y4847</f>
        <v>0</v>
      </c>
      <c r="U219" s="38">
        <f>[1]consoCURRENT!Z4847</f>
        <v>0</v>
      </c>
      <c r="V219" s="38">
        <f>[1]consoCURRENT!AA4847</f>
        <v>0</v>
      </c>
      <c r="W219" s="38">
        <f>[1]consoCURRENT!AB4847</f>
        <v>0</v>
      </c>
      <c r="X219" s="38">
        <f>[1]consoCURRENT!AC4847</f>
        <v>0</v>
      </c>
      <c r="Y219" s="38">
        <f>[1]consoCURRENT!AD4847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[1]consoCURRENT!E4882</f>
        <v>0</v>
      </c>
      <c r="C221" s="38">
        <f>[1]consoCURRENT!H4882</f>
        <v>0</v>
      </c>
      <c r="D221" s="38">
        <f>[1]consoCURRENT!I4882</f>
        <v>0</v>
      </c>
      <c r="E221" s="38">
        <f>[1]consoCURRENT!J4882</f>
        <v>0</v>
      </c>
      <c r="F221" s="38">
        <f>[1]consoCURRENT!K4882</f>
        <v>0</v>
      </c>
      <c r="G221" s="38">
        <f>[1]consoCURRENT!L4882</f>
        <v>0</v>
      </c>
      <c r="H221" s="38">
        <f>[1]consoCURRENT!M4882</f>
        <v>0</v>
      </c>
      <c r="I221" s="38">
        <f>[1]consoCURRENT!N4882</f>
        <v>0</v>
      </c>
      <c r="J221" s="38">
        <f>[1]consoCURRENT!O4882</f>
        <v>0</v>
      </c>
      <c r="K221" s="38">
        <f>[1]consoCURRENT!P4882</f>
        <v>0</v>
      </c>
      <c r="L221" s="38">
        <f>[1]consoCURRENT!Q4882</f>
        <v>0</v>
      </c>
      <c r="M221" s="38">
        <f>[1]consoCURRENT!R4882</f>
        <v>0</v>
      </c>
      <c r="N221" s="38">
        <f>[1]consoCURRENT!S4882</f>
        <v>0</v>
      </c>
      <c r="O221" s="38">
        <f>[1]consoCURRENT!T4882</f>
        <v>0</v>
      </c>
      <c r="P221" s="38">
        <f>[1]consoCURRENT!U4882</f>
        <v>0</v>
      </c>
      <c r="Q221" s="38">
        <f>[1]consoCURRENT!V4882</f>
        <v>0</v>
      </c>
      <c r="R221" s="38">
        <f>[1]consoCURRENT!W4882</f>
        <v>0</v>
      </c>
      <c r="S221" s="38">
        <f>[1]consoCURRENT!X4882</f>
        <v>0</v>
      </c>
      <c r="T221" s="38">
        <f>[1]consoCURRENT!Y4882</f>
        <v>0</v>
      </c>
      <c r="U221" s="38">
        <f>[1]consoCURRENT!Z4882</f>
        <v>0</v>
      </c>
      <c r="V221" s="38">
        <f>[1]consoCURRENT!AA4882</f>
        <v>0</v>
      </c>
      <c r="W221" s="38">
        <f>[1]consoCURRENT!AB4882</f>
        <v>0</v>
      </c>
      <c r="X221" s="38">
        <f>[1]consoCURRENT!AC4882</f>
        <v>0</v>
      </c>
      <c r="Y221" s="38">
        <f>[1]consoCURRENT!AD4882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7" t="s">
        <v>40</v>
      </c>
      <c r="B222" s="48">
        <f>SUM(B218:B221)</f>
        <v>0</v>
      </c>
      <c r="C222" s="48">
        <f t="shared" ref="C222:Y222" si="60">SUM(C218:C221)</f>
        <v>0</v>
      </c>
      <c r="D222" s="48">
        <f t="shared" si="60"/>
        <v>0</v>
      </c>
      <c r="E222" s="48">
        <f t="shared" si="60"/>
        <v>0</v>
      </c>
      <c r="F222" s="48">
        <f t="shared" si="60"/>
        <v>0</v>
      </c>
      <c r="G222" s="48">
        <f t="shared" si="60"/>
        <v>0</v>
      </c>
      <c r="H222" s="48">
        <f t="shared" si="60"/>
        <v>0</v>
      </c>
      <c r="I222" s="48">
        <f t="shared" si="60"/>
        <v>0</v>
      </c>
      <c r="J222" s="48">
        <f t="shared" si="60"/>
        <v>0</v>
      </c>
      <c r="K222" s="48">
        <f t="shared" si="60"/>
        <v>0</v>
      </c>
      <c r="L222" s="48">
        <f t="shared" si="60"/>
        <v>0</v>
      </c>
      <c r="M222" s="48">
        <f t="shared" si="60"/>
        <v>0</v>
      </c>
      <c r="N222" s="48">
        <f t="shared" si="60"/>
        <v>0</v>
      </c>
      <c r="O222" s="48">
        <f t="shared" si="60"/>
        <v>0</v>
      </c>
      <c r="P222" s="48">
        <f t="shared" si="60"/>
        <v>0</v>
      </c>
      <c r="Q222" s="48">
        <f t="shared" si="60"/>
        <v>0</v>
      </c>
      <c r="R222" s="48">
        <f t="shared" si="60"/>
        <v>0</v>
      </c>
      <c r="S222" s="48">
        <f t="shared" si="60"/>
        <v>0</v>
      </c>
      <c r="T222" s="48">
        <f t="shared" si="60"/>
        <v>0</v>
      </c>
      <c r="U222" s="48">
        <f t="shared" si="60"/>
        <v>0</v>
      </c>
      <c r="V222" s="48">
        <f t="shared" si="60"/>
        <v>0</v>
      </c>
      <c r="W222" s="48">
        <f t="shared" si="60"/>
        <v>0</v>
      </c>
      <c r="X222" s="48">
        <f t="shared" si="60"/>
        <v>0</v>
      </c>
      <c r="Y222" s="48">
        <f t="shared" si="60"/>
        <v>0</v>
      </c>
      <c r="Z222" s="48">
        <f>SUM(Z218:Z221)</f>
        <v>0</v>
      </c>
      <c r="AA222" s="48">
        <f>SUM(AA218:AA221)</f>
        <v>0</v>
      </c>
      <c r="AB222" s="49" t="e">
        <f>Z222/B222</f>
        <v>#DIV/0!</v>
      </c>
      <c r="AC222" s="39"/>
    </row>
    <row r="223" spans="1:29" s="40" customFormat="1" ht="18" hidden="1" customHeight="1" x14ac:dyDescent="0.25">
      <c r="A223" s="50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7" t="s">
        <v>42</v>
      </c>
      <c r="B224" s="48">
        <f>B223+B222</f>
        <v>0</v>
      </c>
      <c r="C224" s="48">
        <f t="shared" ref="C224:Z224" si="61">C223+C222</f>
        <v>0</v>
      </c>
      <c r="D224" s="48">
        <f t="shared" si="61"/>
        <v>0</v>
      </c>
      <c r="E224" s="48">
        <f t="shared" si="61"/>
        <v>0</v>
      </c>
      <c r="F224" s="48">
        <f t="shared" si="61"/>
        <v>0</v>
      </c>
      <c r="G224" s="48">
        <f t="shared" si="61"/>
        <v>0</v>
      </c>
      <c r="H224" s="48">
        <f t="shared" si="61"/>
        <v>0</v>
      </c>
      <c r="I224" s="48">
        <f t="shared" si="61"/>
        <v>0</v>
      </c>
      <c r="J224" s="48">
        <f t="shared" si="61"/>
        <v>0</v>
      </c>
      <c r="K224" s="48">
        <f t="shared" si="61"/>
        <v>0</v>
      </c>
      <c r="L224" s="48">
        <f t="shared" si="61"/>
        <v>0</v>
      </c>
      <c r="M224" s="48">
        <f t="shared" si="61"/>
        <v>0</v>
      </c>
      <c r="N224" s="48">
        <f t="shared" si="61"/>
        <v>0</v>
      </c>
      <c r="O224" s="48">
        <f t="shared" si="61"/>
        <v>0</v>
      </c>
      <c r="P224" s="48">
        <f t="shared" si="61"/>
        <v>0</v>
      </c>
      <c r="Q224" s="48">
        <f t="shared" si="61"/>
        <v>0</v>
      </c>
      <c r="R224" s="48">
        <f t="shared" si="61"/>
        <v>0</v>
      </c>
      <c r="S224" s="48">
        <f t="shared" si="61"/>
        <v>0</v>
      </c>
      <c r="T224" s="48">
        <f t="shared" si="61"/>
        <v>0</v>
      </c>
      <c r="U224" s="48">
        <f t="shared" si="61"/>
        <v>0</v>
      </c>
      <c r="V224" s="48">
        <f t="shared" si="61"/>
        <v>0</v>
      </c>
      <c r="W224" s="48">
        <f t="shared" si="61"/>
        <v>0</v>
      </c>
      <c r="X224" s="48">
        <f t="shared" si="61"/>
        <v>0</v>
      </c>
      <c r="Y224" s="48">
        <f t="shared" si="61"/>
        <v>0</v>
      </c>
      <c r="Z224" s="48">
        <f t="shared" si="61"/>
        <v>0</v>
      </c>
      <c r="AA224" s="48">
        <f>AA223+AA222</f>
        <v>0</v>
      </c>
      <c r="AB224" s="49" t="e">
        <f>Z224/B224</f>
        <v>#DIV/0!</v>
      </c>
      <c r="AC224" s="51"/>
    </row>
    <row r="225" spans="1:31" s="40" customFormat="1" ht="15" customHeight="1" x14ac:dyDescent="0.25">
      <c r="A225" s="42"/>
      <c r="B225" s="57">
        <f>30586106.87</f>
        <v>30586106.870000001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customHeight="1" x14ac:dyDescent="0.25">
      <c r="A226" s="42"/>
      <c r="B226" s="57">
        <f>B154-B225</f>
        <v>1.5273690223693848E-7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.75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46" t="e">
        <f>Z228/B228</f>
        <v>#DIV/0!</v>
      </c>
      <c r="AC228" s="39"/>
    </row>
    <row r="229" spans="1:31" s="40" customFormat="1" ht="18" customHeight="1" x14ac:dyDescent="0.2">
      <c r="A229" s="44" t="s">
        <v>37</v>
      </c>
      <c r="B229" s="38">
        <f t="shared" ref="B229:Y231" si="63">B169+B129</f>
        <v>141395081.95000005</v>
      </c>
      <c r="C229" s="38">
        <f t="shared" si="63"/>
        <v>83628324.280000061</v>
      </c>
      <c r="D229" s="38">
        <f t="shared" si="63"/>
        <v>-57766757.670000002</v>
      </c>
      <c r="E229" s="38">
        <f t="shared" si="63"/>
        <v>113722721.55</v>
      </c>
      <c r="F229" s="38">
        <f t="shared" si="63"/>
        <v>22590325.029999997</v>
      </c>
      <c r="G229" s="38">
        <f>G169+G129</f>
        <v>0</v>
      </c>
      <c r="H229" s="38">
        <f t="shared" si="63"/>
        <v>0</v>
      </c>
      <c r="I229" s="38">
        <f t="shared" si="63"/>
        <v>73614180.460000008</v>
      </c>
      <c r="J229" s="38">
        <f t="shared" si="63"/>
        <v>20389195.109999999</v>
      </c>
      <c r="K229" s="38">
        <f>K169+K129</f>
        <v>0</v>
      </c>
      <c r="L229" s="38">
        <f t="shared" si="63"/>
        <v>0</v>
      </c>
      <c r="M229" s="38">
        <f>M169+M129</f>
        <v>94003375.569999993</v>
      </c>
      <c r="N229" s="38">
        <f t="shared" si="63"/>
        <v>37572985.760000005</v>
      </c>
      <c r="O229" s="38">
        <f t="shared" si="63"/>
        <v>2436680.4900000002</v>
      </c>
      <c r="P229" s="38">
        <f t="shared" si="63"/>
        <v>98874.84</v>
      </c>
      <c r="Q229" s="38">
        <f t="shared" si="63"/>
        <v>984891.41</v>
      </c>
      <c r="R229" s="38">
        <f t="shared" si="63"/>
        <v>-1695492.8</v>
      </c>
      <c r="S229" s="38">
        <f t="shared" si="63"/>
        <v>2911731.3099999996</v>
      </c>
      <c r="T229" s="38">
        <f t="shared" si="63"/>
        <v>0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136313046.57999998</v>
      </c>
      <c r="AA229" s="38">
        <f>B229-Z229</f>
        <v>5082035.3700000644</v>
      </c>
      <c r="AB229" s="45">
        <f>Z229/B229</f>
        <v>0.96405790569294925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0</v>
      </c>
      <c r="C231" s="38">
        <f t="shared" si="63"/>
        <v>0</v>
      </c>
      <c r="D231" s="38">
        <f t="shared" si="63"/>
        <v>0</v>
      </c>
      <c r="E231" s="38">
        <f t="shared" si="63"/>
        <v>0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0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/>
      <c r="AA231" s="38">
        <f>B231-Z231</f>
        <v>0</v>
      </c>
      <c r="AB231" s="46" t="e">
        <f>Z231/B231</f>
        <v>#DIV/0!</v>
      </c>
      <c r="AC231" s="39"/>
    </row>
    <row r="232" spans="1:31" s="40" customFormat="1" ht="18" customHeight="1" x14ac:dyDescent="0.25">
      <c r="A232" s="47" t="s">
        <v>40</v>
      </c>
      <c r="B232" s="48">
        <f>SUM(B228:B231)</f>
        <v>141395081.95000005</v>
      </c>
      <c r="C232" s="48">
        <f t="shared" ref="C232:AA232" si="64">SUM(C228:C231)</f>
        <v>83628324.280000061</v>
      </c>
      <c r="D232" s="48">
        <f t="shared" si="64"/>
        <v>-57766757.670000002</v>
      </c>
      <c r="E232" s="48">
        <f t="shared" si="64"/>
        <v>113722721.55</v>
      </c>
      <c r="F232" s="48">
        <f t="shared" si="64"/>
        <v>22590325.029999997</v>
      </c>
      <c r="G232" s="48">
        <f t="shared" si="64"/>
        <v>0</v>
      </c>
      <c r="H232" s="48">
        <f t="shared" si="64"/>
        <v>0</v>
      </c>
      <c r="I232" s="48">
        <f t="shared" si="64"/>
        <v>73614180.460000008</v>
      </c>
      <c r="J232" s="48">
        <f t="shared" si="64"/>
        <v>20389195.109999999</v>
      </c>
      <c r="K232" s="48">
        <f t="shared" si="64"/>
        <v>0</v>
      </c>
      <c r="L232" s="48">
        <f t="shared" si="64"/>
        <v>0</v>
      </c>
      <c r="M232" s="48">
        <f t="shared" si="64"/>
        <v>94003375.569999993</v>
      </c>
      <c r="N232" s="48">
        <f t="shared" si="64"/>
        <v>37572985.760000005</v>
      </c>
      <c r="O232" s="48">
        <f t="shared" si="64"/>
        <v>2436680.4900000002</v>
      </c>
      <c r="P232" s="48">
        <f t="shared" si="64"/>
        <v>98874.84</v>
      </c>
      <c r="Q232" s="48">
        <f t="shared" si="64"/>
        <v>984891.41</v>
      </c>
      <c r="R232" s="48">
        <f t="shared" si="64"/>
        <v>-1695492.8</v>
      </c>
      <c r="S232" s="48">
        <f t="shared" si="64"/>
        <v>2911731.3099999996</v>
      </c>
      <c r="T232" s="48">
        <f t="shared" si="64"/>
        <v>0</v>
      </c>
      <c r="U232" s="48">
        <f t="shared" si="64"/>
        <v>0</v>
      </c>
      <c r="V232" s="48">
        <f t="shared" si="64"/>
        <v>0</v>
      </c>
      <c r="W232" s="48">
        <f t="shared" si="64"/>
        <v>0</v>
      </c>
      <c r="X232" s="48">
        <f t="shared" si="64"/>
        <v>0</v>
      </c>
      <c r="Y232" s="48">
        <f t="shared" si="64"/>
        <v>0</v>
      </c>
      <c r="Z232" s="48">
        <f t="shared" si="64"/>
        <v>136313046.57999998</v>
      </c>
      <c r="AA232" s="48">
        <f t="shared" si="64"/>
        <v>5082035.3700000644</v>
      </c>
      <c r="AB232" s="49">
        <f>Z232/B232</f>
        <v>0.96405790569294925</v>
      </c>
      <c r="AC232" s="39"/>
    </row>
    <row r="233" spans="1:31" s="40" customFormat="1" ht="18" hidden="1" customHeight="1" x14ac:dyDescent="0.25">
      <c r="A233" s="50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7" t="s">
        <v>42</v>
      </c>
      <c r="B234" s="48">
        <f>B233+B232</f>
        <v>141395081.95000005</v>
      </c>
      <c r="C234" s="48">
        <f t="shared" ref="C234:AA234" si="65">C233+C232</f>
        <v>83628324.280000061</v>
      </c>
      <c r="D234" s="48">
        <f t="shared" si="65"/>
        <v>-57766757.670000002</v>
      </c>
      <c r="E234" s="48">
        <f t="shared" si="65"/>
        <v>113722721.55</v>
      </c>
      <c r="F234" s="48">
        <f t="shared" si="65"/>
        <v>22590325.029999997</v>
      </c>
      <c r="G234" s="48">
        <f t="shared" si="65"/>
        <v>0</v>
      </c>
      <c r="H234" s="48">
        <f t="shared" si="65"/>
        <v>0</v>
      </c>
      <c r="I234" s="48">
        <f t="shared" si="65"/>
        <v>73614180.460000008</v>
      </c>
      <c r="J234" s="48">
        <f t="shared" si="65"/>
        <v>20389195.109999999</v>
      </c>
      <c r="K234" s="48">
        <f t="shared" si="65"/>
        <v>0</v>
      </c>
      <c r="L234" s="48">
        <f t="shared" si="65"/>
        <v>0</v>
      </c>
      <c r="M234" s="48">
        <f t="shared" si="65"/>
        <v>94003375.569999993</v>
      </c>
      <c r="N234" s="48">
        <f t="shared" si="65"/>
        <v>37572985.760000005</v>
      </c>
      <c r="O234" s="48">
        <f t="shared" si="65"/>
        <v>2436680.4900000002</v>
      </c>
      <c r="P234" s="48">
        <f t="shared" si="65"/>
        <v>98874.84</v>
      </c>
      <c r="Q234" s="48">
        <f t="shared" si="65"/>
        <v>984891.41</v>
      </c>
      <c r="R234" s="48">
        <f t="shared" si="65"/>
        <v>-1695492.8</v>
      </c>
      <c r="S234" s="48">
        <f t="shared" si="65"/>
        <v>2911731.3099999996</v>
      </c>
      <c r="T234" s="48">
        <f t="shared" si="65"/>
        <v>0</v>
      </c>
      <c r="U234" s="48">
        <f t="shared" si="65"/>
        <v>0</v>
      </c>
      <c r="V234" s="48">
        <f t="shared" si="65"/>
        <v>0</v>
      </c>
      <c r="W234" s="48">
        <f t="shared" si="65"/>
        <v>0</v>
      </c>
      <c r="X234" s="48">
        <f t="shared" si="65"/>
        <v>0</v>
      </c>
      <c r="Y234" s="48">
        <f t="shared" si="65"/>
        <v>0</v>
      </c>
      <c r="Z234" s="48">
        <f t="shared" si="65"/>
        <v>136313046.57999998</v>
      </c>
      <c r="AA234" s="48">
        <f t="shared" si="65"/>
        <v>5082035.3700000644</v>
      </c>
      <c r="AB234" s="49">
        <f>Z234/B234</f>
        <v>0.96405790569294925</v>
      </c>
      <c r="AC234" s="51"/>
      <c r="AD234" s="54">
        <f>SUM('[1]sum-co'!Q186+'[1]CMFothers-CONT'!ER1310)</f>
        <v>136313046.58000001</v>
      </c>
      <c r="AE234" s="55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4"/>
    </row>
    <row r="239" spans="1:31" s="40" customFormat="1" ht="18" customHeight="1" x14ac:dyDescent="0.2">
      <c r="A239" s="44" t="s">
        <v>37</v>
      </c>
      <c r="B239" s="38">
        <f>B229+B117</f>
        <v>783472662.69699991</v>
      </c>
      <c r="C239" s="38">
        <f t="shared" si="66"/>
        <v>190008836.95699984</v>
      </c>
      <c r="D239" s="38">
        <f t="shared" si="66"/>
        <v>-593463825.74000001</v>
      </c>
      <c r="E239" s="38">
        <f t="shared" si="66"/>
        <v>595811890.16999996</v>
      </c>
      <c r="F239" s="38">
        <f t="shared" si="66"/>
        <v>166500455.28</v>
      </c>
      <c r="G239" s="38">
        <f t="shared" si="66"/>
        <v>0</v>
      </c>
      <c r="H239" s="38">
        <f t="shared" si="66"/>
        <v>0</v>
      </c>
      <c r="I239" s="38">
        <f t="shared" si="66"/>
        <v>550157022.79000008</v>
      </c>
      <c r="J239" s="38">
        <f t="shared" si="66"/>
        <v>168306863.25999999</v>
      </c>
      <c r="K239" s="38">
        <f t="shared" si="66"/>
        <v>0</v>
      </c>
      <c r="L239" s="38">
        <f t="shared" si="66"/>
        <v>0</v>
      </c>
      <c r="M239" s="38">
        <f t="shared" si="66"/>
        <v>718463886.04999995</v>
      </c>
      <c r="N239" s="38">
        <f t="shared" si="66"/>
        <v>68721024.100000009</v>
      </c>
      <c r="O239" s="38">
        <f t="shared" si="66"/>
        <v>2436680.4900000002</v>
      </c>
      <c r="P239" s="38">
        <f t="shared" si="66"/>
        <v>-25502837.209999997</v>
      </c>
      <c r="Q239" s="38">
        <f t="shared" si="66"/>
        <v>-900226.2699999999</v>
      </c>
      <c r="R239" s="38">
        <f t="shared" si="66"/>
        <v>-4413917.5200000005</v>
      </c>
      <c r="S239" s="38">
        <f t="shared" si="66"/>
        <v>3507735.8099999996</v>
      </c>
      <c r="T239" s="38">
        <f t="shared" si="66"/>
        <v>0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762312345.45000005</v>
      </c>
      <c r="AA239" s="38">
        <f>B239-Z239</f>
        <v>21160317.24699986</v>
      </c>
      <c r="AB239" s="45">
        <f>Z239/B239</f>
        <v>0.97299163295097202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2723607</v>
      </c>
      <c r="C241" s="38">
        <f t="shared" si="66"/>
        <v>2723607</v>
      </c>
      <c r="D241" s="38">
        <f t="shared" si="66"/>
        <v>0</v>
      </c>
      <c r="E241" s="38">
        <f t="shared" si="66"/>
        <v>0</v>
      </c>
      <c r="F241" s="38">
        <f t="shared" si="66"/>
        <v>0</v>
      </c>
      <c r="G241" s="38">
        <f t="shared" si="66"/>
        <v>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0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0</v>
      </c>
      <c r="AA241" s="38">
        <f>B241-Z241</f>
        <v>2723607</v>
      </c>
      <c r="AB241" s="45">
        <f>Z241/B241</f>
        <v>0</v>
      </c>
      <c r="AC241" s="39"/>
    </row>
    <row r="242" spans="1:33" s="40" customFormat="1" ht="18" customHeight="1" x14ac:dyDescent="0.25">
      <c r="A242" s="47" t="s">
        <v>40</v>
      </c>
      <c r="B242" s="48">
        <f>SUM(B238:B241)</f>
        <v>786196269.69699991</v>
      </c>
      <c r="C242" s="48">
        <f t="shared" ref="C242:Y242" si="67">SUM(C238:C241)</f>
        <v>192732443.95699984</v>
      </c>
      <c r="D242" s="48">
        <f t="shared" si="67"/>
        <v>-593463825.74000001</v>
      </c>
      <c r="E242" s="48">
        <f t="shared" si="67"/>
        <v>595811890.16999996</v>
      </c>
      <c r="F242" s="48">
        <f t="shared" si="67"/>
        <v>166500455.28</v>
      </c>
      <c r="G242" s="48">
        <f t="shared" si="67"/>
        <v>0</v>
      </c>
      <c r="H242" s="48">
        <f t="shared" si="67"/>
        <v>0</v>
      </c>
      <c r="I242" s="48">
        <f t="shared" si="67"/>
        <v>550157022.79000008</v>
      </c>
      <c r="J242" s="48">
        <f t="shared" si="67"/>
        <v>168306863.25999999</v>
      </c>
      <c r="K242" s="48">
        <f t="shared" si="67"/>
        <v>0</v>
      </c>
      <c r="L242" s="48">
        <f t="shared" si="67"/>
        <v>0</v>
      </c>
      <c r="M242" s="48">
        <f t="shared" si="67"/>
        <v>718463886.04999995</v>
      </c>
      <c r="N242" s="48">
        <f t="shared" si="67"/>
        <v>68721024.100000009</v>
      </c>
      <c r="O242" s="48">
        <f t="shared" si="67"/>
        <v>2436680.4900000002</v>
      </c>
      <c r="P242" s="48">
        <f t="shared" si="67"/>
        <v>-25502837.209999997</v>
      </c>
      <c r="Q242" s="48">
        <f t="shared" si="67"/>
        <v>-900226.2699999999</v>
      </c>
      <c r="R242" s="48">
        <f t="shared" si="67"/>
        <v>-4413917.5200000005</v>
      </c>
      <c r="S242" s="48">
        <f t="shared" si="67"/>
        <v>3507735.8099999996</v>
      </c>
      <c r="T242" s="48">
        <f t="shared" si="67"/>
        <v>0</v>
      </c>
      <c r="U242" s="48">
        <f t="shared" si="67"/>
        <v>0</v>
      </c>
      <c r="V242" s="48">
        <f t="shared" si="67"/>
        <v>0</v>
      </c>
      <c r="W242" s="48">
        <f t="shared" si="67"/>
        <v>0</v>
      </c>
      <c r="X242" s="48">
        <f t="shared" si="67"/>
        <v>0</v>
      </c>
      <c r="Y242" s="48">
        <f t="shared" si="67"/>
        <v>0</v>
      </c>
      <c r="Z242" s="48">
        <f>SUM(Z238:Z241)</f>
        <v>762312345.45000005</v>
      </c>
      <c r="AA242" s="48">
        <f>SUM(AA238:AA241)</f>
        <v>23883924.24699986</v>
      </c>
      <c r="AB242" s="49">
        <f>Z242/B242</f>
        <v>0.96962091380031001</v>
      </c>
      <c r="AC242" s="39"/>
      <c r="AD242" s="54"/>
    </row>
    <row r="243" spans="1:33" s="40" customFormat="1" ht="18" hidden="1" customHeight="1" x14ac:dyDescent="0.25">
      <c r="A243" s="50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58" t="s">
        <v>42</v>
      </c>
      <c r="B244" s="48">
        <f>B243+B242</f>
        <v>786196269.69699991</v>
      </c>
      <c r="C244" s="48">
        <f t="shared" ref="C244:Y244" si="68">C243+C242</f>
        <v>192732443.95699984</v>
      </c>
      <c r="D244" s="48">
        <f t="shared" si="68"/>
        <v>-593463825.74000001</v>
      </c>
      <c r="E244" s="48">
        <f t="shared" si="68"/>
        <v>595811890.16999996</v>
      </c>
      <c r="F244" s="48">
        <f t="shared" si="68"/>
        <v>166500455.28</v>
      </c>
      <c r="G244" s="48">
        <f t="shared" si="68"/>
        <v>0</v>
      </c>
      <c r="H244" s="48">
        <f t="shared" si="68"/>
        <v>0</v>
      </c>
      <c r="I244" s="48">
        <f t="shared" si="68"/>
        <v>550157022.79000008</v>
      </c>
      <c r="J244" s="48">
        <f t="shared" si="68"/>
        <v>168306863.25999999</v>
      </c>
      <c r="K244" s="48">
        <f t="shared" si="68"/>
        <v>0</v>
      </c>
      <c r="L244" s="48">
        <f t="shared" si="68"/>
        <v>0</v>
      </c>
      <c r="M244" s="48">
        <f>M243+M242</f>
        <v>718463886.04999995</v>
      </c>
      <c r="N244" s="48">
        <f t="shared" si="68"/>
        <v>68721024.100000009</v>
      </c>
      <c r="O244" s="48">
        <f t="shared" si="68"/>
        <v>2436680.4900000002</v>
      </c>
      <c r="P244" s="48">
        <f t="shared" si="68"/>
        <v>-25502837.209999997</v>
      </c>
      <c r="Q244" s="48">
        <f t="shared" si="68"/>
        <v>-900226.2699999999</v>
      </c>
      <c r="R244" s="48">
        <f t="shared" si="68"/>
        <v>-4413917.5200000005</v>
      </c>
      <c r="S244" s="48">
        <f t="shared" si="68"/>
        <v>3507735.8099999996</v>
      </c>
      <c r="T244" s="48">
        <f t="shared" si="68"/>
        <v>0</v>
      </c>
      <c r="U244" s="48">
        <f t="shared" si="68"/>
        <v>0</v>
      </c>
      <c r="V244" s="48">
        <f t="shared" si="68"/>
        <v>0</v>
      </c>
      <c r="W244" s="48">
        <f t="shared" si="68"/>
        <v>0</v>
      </c>
      <c r="X244" s="48">
        <f t="shared" si="68"/>
        <v>0</v>
      </c>
      <c r="Y244" s="48">
        <f t="shared" si="68"/>
        <v>0</v>
      </c>
      <c r="Z244" s="48">
        <f>Z243+Z242</f>
        <v>762312345.45000005</v>
      </c>
      <c r="AA244" s="48">
        <f>AA243+AA242</f>
        <v>23883924.24699986</v>
      </c>
      <c r="AB244" s="49">
        <f>Z244/B244</f>
        <v>0.96962091380031001</v>
      </c>
      <c r="AC244" s="51"/>
      <c r="AD244" s="54">
        <f>SUM('[1]sum-co'!Q197+'[1]CMFothers-CONT'!ER2519)</f>
        <v>762312345.44999993</v>
      </c>
      <c r="AE244" s="59">
        <f>Z244-AD244</f>
        <v>0</v>
      </c>
      <c r="AG244" s="54"/>
    </row>
    <row r="245" spans="1:33" s="40" customFormat="1" ht="15" customHeight="1" x14ac:dyDescent="0.25">
      <c r="A245" s="60"/>
      <c r="B245" s="61">
        <f>SUM('[1]SAOBCENTRALOFFICE CONT102'!H221+'[1]CMFothers-CONT FO'!ER100+'[1]OTHER-RELEASES'!H221+'[1]CMFothers-CONT FO'!ER1309)</f>
        <v>786196269.69700003</v>
      </c>
      <c r="C245" s="62"/>
      <c r="D245" s="62"/>
      <c r="E245" s="61"/>
      <c r="F245" s="62"/>
      <c r="G245" s="61"/>
      <c r="H245" s="62"/>
      <c r="I245" s="62"/>
      <c r="J245" s="62"/>
      <c r="K245" s="62"/>
      <c r="L245" s="61"/>
      <c r="M245" s="62"/>
      <c r="N245" s="62"/>
      <c r="O245" s="62"/>
      <c r="P245" s="62"/>
      <c r="Q245" s="62"/>
      <c r="R245" s="62"/>
      <c r="S245" s="62"/>
      <c r="T245" s="61">
        <f>SUM('[1]SAOBCENTRALOFFICE CONT102'!Q221+'[1]OTHER-RELEASES'!Q221)</f>
        <v>0</v>
      </c>
      <c r="U245" s="62"/>
      <c r="V245" s="62"/>
      <c r="W245" s="62"/>
      <c r="X245" s="62"/>
      <c r="Y245" s="61"/>
      <c r="Z245" s="62">
        <f>SUM('[1]SAOBCENTRALOFFICE CONT102'!W221+'[1]CMFothers-CONT'!ER101+'[1]OTHER-RELEASES'!W221+'[1]CMFothers-CONT'!ER1310)</f>
        <v>762312345.44999993</v>
      </c>
      <c r="AA245" s="62">
        <f>[1]consoCURRENT!AF5497</f>
        <v>23883924.246999867</v>
      </c>
      <c r="AB245" s="62"/>
      <c r="AC245" s="63"/>
    </row>
    <row r="246" spans="1:33" s="40" customFormat="1" ht="15" customHeight="1" x14ac:dyDescent="0.25">
      <c r="A246" s="60"/>
      <c r="B246" s="61">
        <f>B244-B245</f>
        <v>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>
        <f>Z244-Z245</f>
        <v>0</v>
      </c>
      <c r="AA246" s="61">
        <f>AA244-AA245</f>
        <v>0</v>
      </c>
      <c r="AB246" s="61"/>
      <c r="AC246" s="64"/>
      <c r="AD246" s="40" t="s">
        <v>59</v>
      </c>
    </row>
    <row r="247" spans="1:33" s="40" customFormat="1" ht="15" customHeight="1" x14ac:dyDescent="0.25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54"/>
    </row>
    <row r="248" spans="1:33" ht="15" customHeight="1" x14ac:dyDescent="0.2">
      <c r="AD248" s="65"/>
    </row>
    <row r="249" spans="1:33" ht="15" customHeight="1" x14ac:dyDescent="0.25">
      <c r="A249" s="66"/>
      <c r="B249" s="66"/>
      <c r="C249" s="6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8"/>
      <c r="V249" s="66"/>
      <c r="W249" s="66"/>
      <c r="X249" s="66"/>
      <c r="Y249" s="66"/>
      <c r="AA249" s="69"/>
      <c r="AB249" s="69"/>
      <c r="AD249" s="65"/>
    </row>
    <row r="250" spans="1:33" ht="15" customHeight="1" x14ac:dyDescent="0.2">
      <c r="A250" s="70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2"/>
      <c r="V250" s="70"/>
      <c r="W250" s="70"/>
      <c r="X250" s="70"/>
      <c r="Y250" s="70"/>
      <c r="Z250" s="70"/>
      <c r="AA250" s="70"/>
      <c r="AD250" s="73"/>
    </row>
    <row r="251" spans="1:33" ht="15" customHeight="1" x14ac:dyDescent="0.2">
      <c r="A251" s="70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2"/>
      <c r="V251" s="70"/>
      <c r="W251" s="70"/>
      <c r="X251" s="70"/>
      <c r="Y251" s="70"/>
      <c r="Z251" s="70"/>
      <c r="AA251" s="70"/>
    </row>
    <row r="252" spans="1:33" ht="15" customHeight="1" x14ac:dyDescent="0.25">
      <c r="A252" s="74" t="s">
        <v>60</v>
      </c>
      <c r="B252" s="75"/>
      <c r="C252" s="75" t="s">
        <v>61</v>
      </c>
      <c r="D252" s="7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7" t="s">
        <v>62</v>
      </c>
      <c r="AB252" s="77"/>
      <c r="AC252" s="77"/>
    </row>
    <row r="253" spans="1:33" ht="15" customHeight="1" x14ac:dyDescent="0.25">
      <c r="A253" s="78"/>
      <c r="B253" s="79"/>
      <c r="C253" s="79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78"/>
      <c r="AD253" s="81"/>
      <c r="AE253" s="82"/>
    </row>
    <row r="254" spans="1:33" ht="15" customHeight="1" x14ac:dyDescent="0.25">
      <c r="A254" s="78"/>
      <c r="B254" s="83"/>
      <c r="C254" s="83"/>
      <c r="D254" s="83"/>
      <c r="AA254" s="78"/>
      <c r="AB254" s="84"/>
      <c r="AD254" s="65"/>
      <c r="AE254" s="82"/>
    </row>
    <row r="255" spans="1:33" ht="15" customHeight="1" x14ac:dyDescent="0.25">
      <c r="A255" s="75" t="s">
        <v>63</v>
      </c>
      <c r="B255" s="85"/>
      <c r="C255" s="86" t="s">
        <v>64</v>
      </c>
      <c r="D255" s="86"/>
      <c r="AA255" s="77" t="s">
        <v>65</v>
      </c>
      <c r="AB255" s="77"/>
      <c r="AC255" s="77"/>
      <c r="AD255" s="87"/>
      <c r="AE255" s="82"/>
    </row>
    <row r="256" spans="1:33" ht="15" customHeight="1" x14ac:dyDescent="0.2">
      <c r="A256" s="88" t="s">
        <v>66</v>
      </c>
      <c r="B256" s="89"/>
      <c r="C256" s="90" t="s">
        <v>67</v>
      </c>
      <c r="D256" s="90"/>
      <c r="AA256" s="91" t="s">
        <v>68</v>
      </c>
      <c r="AB256" s="91"/>
      <c r="AC256" s="91"/>
    </row>
    <row r="258" spans="2:21" s="81" customFormat="1" ht="1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0" spans="2:21" ht="13.5" customHeight="1" x14ac:dyDescent="0.2"/>
  </sheetData>
  <mergeCells count="20">
    <mergeCell ref="C256:D256"/>
    <mergeCell ref="AA256:AC256"/>
    <mergeCell ref="AA8:AA10"/>
    <mergeCell ref="AB8:AB10"/>
    <mergeCell ref="AC8:AC10"/>
    <mergeCell ref="AA252:AC252"/>
    <mergeCell ref="C255:D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59" fitToWidth="0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2024-07-19T05:41:18Z</dcterms:created>
  <dcterms:modified xsi:type="dcterms:W3CDTF">2024-07-19T05:41:36Z</dcterms:modified>
</cp:coreProperties>
</file>